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6380" windowHeight="8190" tabRatio="500"/>
  </bookViews>
  <sheets>
    <sheet name="Приложение 1" sheetId="1" r:id="rId1"/>
    <sheet name="Приложение 2" sheetId="2" r:id="rId2"/>
    <sheet name="Приложение 3" sheetId="3" r:id="rId3"/>
    <sheet name="Приложение 4" sheetId="4" r:id="rId4"/>
  </sheets>
  <definedNames>
    <definedName name="_xlnm._FilterDatabase" localSheetId="1" hidden="1">'Приложение 2'!$A$9:$I$599</definedName>
    <definedName name="_xlnm.Print_Titles" localSheetId="1">'Приложение 2'!$7:$9</definedName>
  </definedNames>
  <calcPr calcId="145621"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E19" i="3" l="1"/>
  <c r="F18" i="3"/>
  <c r="F17" i="3"/>
  <c r="E17" i="3"/>
  <c r="E15" i="3" s="1"/>
  <c r="D17" i="3"/>
  <c r="D15" i="3" s="1"/>
  <c r="A17" i="3"/>
  <c r="A18" i="3" s="1"/>
  <c r="A19" i="3" s="1"/>
  <c r="A20" i="3" s="1"/>
  <c r="A21" i="3" s="1"/>
  <c r="A22" i="3" s="1"/>
  <c r="A16" i="3"/>
  <c r="F15" i="3"/>
  <c r="I599" i="2"/>
  <c r="I598" i="2"/>
  <c r="I597" i="2"/>
  <c r="I596" i="2"/>
  <c r="I595" i="2"/>
  <c r="I594" i="2"/>
  <c r="I593" i="2"/>
  <c r="I592" i="2"/>
  <c r="I591" i="2"/>
  <c r="I590" i="2"/>
  <c r="I589" i="2"/>
  <c r="I588" i="2"/>
  <c r="I587" i="2"/>
  <c r="I586" i="2"/>
  <c r="I585" i="2"/>
  <c r="I584" i="2"/>
  <c r="I583" i="2"/>
  <c r="I582" i="2"/>
  <c r="I581" i="2"/>
  <c r="I580" i="2"/>
  <c r="I579" i="2"/>
  <c r="I578" i="2"/>
  <c r="I577" i="2"/>
  <c r="I576" i="2"/>
  <c r="I575" i="2"/>
  <c r="I574" i="2"/>
  <c r="I573" i="2"/>
  <c r="I572" i="2"/>
  <c r="I571" i="2"/>
  <c r="I570" i="2"/>
  <c r="I569" i="2"/>
  <c r="I568" i="2"/>
  <c r="I567" i="2"/>
  <c r="I566" i="2"/>
  <c r="I565" i="2"/>
  <c r="I564" i="2"/>
  <c r="I563" i="2"/>
  <c r="I562" i="2"/>
  <c r="I561" i="2"/>
  <c r="I560" i="2"/>
  <c r="I559" i="2"/>
  <c r="I558" i="2"/>
  <c r="I557" i="2"/>
  <c r="I556" i="2"/>
  <c r="I555" i="2"/>
  <c r="I554" i="2"/>
  <c r="I553" i="2"/>
  <c r="I552" i="2"/>
  <c r="I551" i="2"/>
  <c r="I550" i="2"/>
  <c r="I549" i="2"/>
  <c r="I548" i="2"/>
  <c r="I547" i="2"/>
  <c r="I546" i="2"/>
  <c r="I545" i="2"/>
  <c r="I544" i="2"/>
  <c r="I543" i="2"/>
  <c r="I542" i="2"/>
  <c r="I541" i="2"/>
  <c r="I540" i="2"/>
  <c r="I539" i="2"/>
  <c r="I538" i="2"/>
  <c r="I537" i="2"/>
  <c r="I536" i="2"/>
  <c r="I535" i="2"/>
  <c r="I534" i="2"/>
  <c r="I533" i="2"/>
  <c r="I532" i="2"/>
  <c r="I531" i="2"/>
  <c r="I530" i="2"/>
  <c r="I529" i="2"/>
  <c r="I528" i="2"/>
  <c r="I527" i="2"/>
  <c r="I526" i="2"/>
  <c r="I525" i="2"/>
  <c r="I524" i="2"/>
  <c r="I523" i="2"/>
  <c r="I522" i="2"/>
  <c r="I521" i="2"/>
  <c r="I520" i="2"/>
  <c r="I519" i="2"/>
  <c r="I518" i="2"/>
  <c r="I517" i="2"/>
  <c r="I516" i="2"/>
  <c r="I515" i="2"/>
  <c r="I514" i="2"/>
  <c r="I513" i="2"/>
  <c r="I512" i="2"/>
  <c r="I511" i="2"/>
  <c r="I510" i="2"/>
  <c r="I509" i="2"/>
  <c r="I508" i="2"/>
  <c r="I507" i="2"/>
  <c r="I506" i="2"/>
  <c r="I505" i="2"/>
  <c r="I504" i="2"/>
  <c r="I503" i="2"/>
  <c r="I502" i="2"/>
  <c r="I501" i="2"/>
  <c r="I500" i="2"/>
  <c r="I499" i="2"/>
  <c r="I498" i="2"/>
  <c r="I497" i="2"/>
  <c r="I496" i="2"/>
  <c r="I495" i="2"/>
  <c r="I494" i="2"/>
  <c r="I493" i="2"/>
  <c r="I492" i="2"/>
  <c r="I491" i="2"/>
  <c r="I490" i="2"/>
  <c r="I489" i="2"/>
  <c r="I488" i="2"/>
  <c r="I487" i="2"/>
  <c r="I486" i="2"/>
  <c r="I485" i="2"/>
  <c r="I484" i="2"/>
  <c r="I483" i="2"/>
  <c r="I482" i="2"/>
  <c r="I481" i="2"/>
  <c r="I480" i="2"/>
  <c r="I479" i="2"/>
  <c r="I478" i="2"/>
  <c r="I477" i="2"/>
  <c r="I476" i="2"/>
  <c r="I475" i="2"/>
  <c r="I474" i="2"/>
  <c r="I473" i="2"/>
  <c r="I472" i="2"/>
  <c r="I471" i="2"/>
  <c r="I470" i="2"/>
  <c r="I469" i="2"/>
  <c r="I468" i="2"/>
  <c r="I467" i="2"/>
  <c r="I466" i="2"/>
  <c r="I465" i="2"/>
  <c r="I464" i="2"/>
  <c r="I463" i="2"/>
  <c r="I462" i="2"/>
  <c r="I461" i="2"/>
  <c r="I460" i="2"/>
  <c r="I459" i="2"/>
  <c r="I458" i="2"/>
  <c r="I457" i="2"/>
  <c r="I456" i="2"/>
  <c r="I455" i="2"/>
  <c r="I454" i="2"/>
  <c r="I453" i="2"/>
  <c r="I452" i="2"/>
  <c r="I451" i="2"/>
  <c r="I450" i="2"/>
  <c r="I449" i="2"/>
  <c r="I448" i="2"/>
  <c r="I447" i="2"/>
  <c r="I446" i="2"/>
  <c r="I445" i="2"/>
  <c r="I444" i="2"/>
  <c r="I443" i="2"/>
  <c r="I442" i="2"/>
  <c r="I441" i="2"/>
  <c r="I440" i="2"/>
  <c r="I439" i="2"/>
  <c r="I438" i="2"/>
  <c r="I437" i="2"/>
  <c r="I436" i="2"/>
  <c r="I435" i="2"/>
  <c r="I434" i="2"/>
  <c r="I433" i="2"/>
  <c r="I432" i="2"/>
  <c r="I431" i="2"/>
  <c r="I430" i="2"/>
  <c r="I429" i="2"/>
  <c r="I428" i="2"/>
  <c r="I427" i="2"/>
  <c r="I426" i="2"/>
  <c r="I425" i="2"/>
  <c r="I424" i="2"/>
  <c r="I423" i="2"/>
  <c r="I422" i="2"/>
  <c r="I421" i="2"/>
  <c r="I420" i="2"/>
  <c r="I419" i="2"/>
  <c r="I418" i="2"/>
  <c r="I417" i="2"/>
  <c r="I416" i="2"/>
  <c r="I415" i="2"/>
  <c r="I414" i="2"/>
  <c r="I413" i="2"/>
  <c r="I412" i="2"/>
  <c r="I411" i="2"/>
  <c r="I410" i="2"/>
  <c r="I409" i="2"/>
  <c r="I408" i="2"/>
  <c r="I407" i="2"/>
  <c r="I406" i="2"/>
  <c r="I405" i="2"/>
  <c r="I404" i="2"/>
  <c r="I403" i="2"/>
  <c r="I402" i="2"/>
  <c r="I401" i="2"/>
  <c r="I400" i="2"/>
  <c r="I399" i="2"/>
  <c r="I398" i="2"/>
  <c r="I397" i="2"/>
  <c r="I396" i="2"/>
  <c r="I395" i="2"/>
  <c r="I394" i="2"/>
  <c r="I393" i="2"/>
  <c r="I392" i="2"/>
  <c r="I391" i="2"/>
  <c r="I390" i="2"/>
  <c r="I389" i="2"/>
  <c r="I388" i="2"/>
  <c r="I387" i="2"/>
  <c r="I386" i="2"/>
  <c r="I385" i="2"/>
  <c r="I384" i="2"/>
  <c r="I383" i="2"/>
  <c r="I382" i="2"/>
  <c r="I381" i="2"/>
  <c r="I380" i="2"/>
  <c r="I379" i="2"/>
  <c r="I378" i="2"/>
  <c r="I377" i="2"/>
  <c r="I376" i="2"/>
  <c r="I375" i="2"/>
  <c r="I374" i="2"/>
  <c r="I373" i="2"/>
  <c r="I372" i="2"/>
  <c r="I371" i="2"/>
  <c r="I370" i="2"/>
  <c r="I369" i="2"/>
  <c r="I368" i="2"/>
  <c r="I367" i="2"/>
  <c r="I366" i="2"/>
  <c r="I365" i="2"/>
  <c r="I364" i="2"/>
  <c r="I363" i="2"/>
  <c r="I362" i="2"/>
  <c r="I361" i="2"/>
  <c r="I360" i="2"/>
  <c r="I359" i="2"/>
  <c r="I358" i="2"/>
  <c r="I357" i="2"/>
  <c r="I356" i="2"/>
  <c r="I355" i="2"/>
  <c r="I354" i="2"/>
  <c r="I353" i="2"/>
  <c r="I352" i="2"/>
  <c r="I351" i="2"/>
  <c r="I350" i="2"/>
  <c r="I349" i="2"/>
  <c r="I348" i="2"/>
  <c r="I347" i="2"/>
  <c r="I346" i="2"/>
  <c r="I345" i="2"/>
  <c r="I344" i="2"/>
  <c r="I343" i="2"/>
  <c r="I342" i="2"/>
  <c r="I341" i="2"/>
  <c r="I340" i="2"/>
  <c r="I339" i="2"/>
  <c r="I338" i="2"/>
  <c r="I337" i="2"/>
  <c r="I336" i="2"/>
  <c r="I335" i="2"/>
  <c r="I334" i="2"/>
  <c r="I333" i="2"/>
  <c r="I332" i="2"/>
  <c r="I331" i="2"/>
  <c r="I330" i="2"/>
  <c r="I329" i="2"/>
  <c r="I328" i="2"/>
  <c r="I327" i="2"/>
  <c r="I326" i="2"/>
  <c r="I325" i="2"/>
  <c r="I324" i="2"/>
  <c r="I323" i="2"/>
  <c r="I322" i="2"/>
  <c r="I321" i="2"/>
  <c r="I320" i="2"/>
  <c r="I319" i="2"/>
  <c r="I318" i="2"/>
  <c r="I317" i="2"/>
  <c r="I316" i="2"/>
  <c r="I315" i="2"/>
  <c r="I314" i="2"/>
  <c r="I313" i="2"/>
  <c r="I312" i="2"/>
  <c r="I311" i="2"/>
  <c r="I310" i="2"/>
  <c r="I309" i="2"/>
  <c r="I308" i="2"/>
  <c r="I307" i="2"/>
  <c r="I306" i="2"/>
  <c r="I305" i="2"/>
  <c r="I304" i="2"/>
  <c r="I303" i="2"/>
  <c r="I302" i="2"/>
  <c r="I301" i="2"/>
  <c r="I300" i="2"/>
  <c r="I299" i="2"/>
  <c r="I298" i="2"/>
  <c r="I297" i="2"/>
  <c r="I296" i="2"/>
  <c r="I295" i="2"/>
  <c r="I294" i="2"/>
  <c r="I293" i="2"/>
  <c r="I292" i="2"/>
  <c r="I291" i="2"/>
  <c r="I290" i="2"/>
  <c r="I289" i="2"/>
  <c r="I288" i="2"/>
  <c r="I287" i="2"/>
  <c r="I286" i="2"/>
  <c r="I285" i="2"/>
  <c r="I284" i="2"/>
  <c r="I283" i="2"/>
  <c r="I282" i="2"/>
  <c r="I281" i="2"/>
  <c r="I280" i="2"/>
  <c r="I279" i="2"/>
  <c r="I278" i="2"/>
  <c r="I277" i="2"/>
  <c r="I276" i="2"/>
  <c r="I275" i="2"/>
  <c r="I274" i="2"/>
  <c r="I273" i="2"/>
  <c r="I272" i="2"/>
  <c r="I271" i="2"/>
  <c r="I270" i="2"/>
  <c r="I269" i="2"/>
  <c r="I268" i="2"/>
  <c r="I267" i="2"/>
  <c r="I266" i="2"/>
  <c r="I265" i="2"/>
  <c r="I264" i="2"/>
  <c r="I263" i="2"/>
  <c r="I262" i="2"/>
  <c r="I261" i="2"/>
  <c r="I260" i="2"/>
  <c r="I259" i="2"/>
  <c r="I258" i="2"/>
  <c r="I257" i="2"/>
  <c r="I256" i="2"/>
  <c r="I255" i="2"/>
  <c r="I254" i="2"/>
  <c r="I253" i="2"/>
  <c r="I252" i="2"/>
  <c r="I251" i="2"/>
  <c r="I250" i="2"/>
  <c r="I249" i="2"/>
  <c r="I248" i="2"/>
  <c r="I247" i="2"/>
  <c r="I246" i="2"/>
  <c r="I245" i="2"/>
  <c r="I244" i="2"/>
  <c r="I243" i="2"/>
  <c r="I242" i="2"/>
  <c r="I241" i="2"/>
  <c r="I240" i="2"/>
  <c r="I239" i="2"/>
  <c r="I238" i="2"/>
  <c r="I237" i="2"/>
  <c r="I236" i="2"/>
  <c r="I235" i="2"/>
  <c r="I234" i="2"/>
  <c r="I233" i="2"/>
  <c r="I232" i="2"/>
  <c r="I231" i="2"/>
  <c r="I230" i="2"/>
  <c r="I229" i="2"/>
  <c r="I228" i="2"/>
  <c r="I227" i="2"/>
  <c r="I226" i="2"/>
  <c r="I225" i="2"/>
  <c r="I224" i="2"/>
  <c r="I223" i="2"/>
  <c r="I222" i="2"/>
  <c r="I221" i="2"/>
  <c r="I220" i="2"/>
  <c r="I219" i="2"/>
  <c r="I218" i="2"/>
  <c r="I217" i="2"/>
  <c r="I216" i="2"/>
  <c r="I215" i="2"/>
  <c r="I214" i="2"/>
  <c r="I213" i="2"/>
  <c r="I212" i="2"/>
  <c r="I211" i="2"/>
  <c r="I210" i="2"/>
  <c r="I209" i="2"/>
  <c r="I208" i="2"/>
  <c r="I207" i="2"/>
  <c r="I206" i="2"/>
  <c r="I205" i="2"/>
  <c r="I204" i="2"/>
  <c r="I203" i="2"/>
  <c r="I202" i="2"/>
  <c r="I201" i="2"/>
  <c r="I200" i="2"/>
  <c r="I199" i="2"/>
  <c r="I198" i="2"/>
  <c r="I197" i="2"/>
  <c r="I196" i="2"/>
  <c r="I195" i="2"/>
  <c r="I194" i="2"/>
  <c r="I193" i="2"/>
  <c r="I192" i="2"/>
  <c r="I191" i="2"/>
  <c r="I190" i="2"/>
  <c r="I189" i="2"/>
  <c r="I188" i="2"/>
  <c r="I187" i="2"/>
  <c r="I186" i="2"/>
  <c r="I185" i="2"/>
  <c r="I184" i="2"/>
  <c r="I183" i="2"/>
  <c r="I182" i="2"/>
  <c r="I181" i="2"/>
  <c r="I180" i="2"/>
  <c r="I179" i="2"/>
  <c r="I178" i="2"/>
  <c r="I177" i="2"/>
  <c r="I176" i="2"/>
  <c r="I175" i="2"/>
  <c r="I174" i="2"/>
  <c r="I173" i="2"/>
  <c r="I172" i="2"/>
  <c r="I171" i="2"/>
  <c r="I170" i="2"/>
  <c r="I169" i="2"/>
  <c r="I168" i="2"/>
  <c r="I167" i="2"/>
  <c r="I166" i="2"/>
  <c r="I165" i="2"/>
  <c r="I164" i="2"/>
  <c r="I163" i="2"/>
  <c r="I162" i="2"/>
  <c r="I161" i="2"/>
  <c r="I160" i="2"/>
  <c r="I159" i="2"/>
  <c r="I158" i="2"/>
  <c r="I157" i="2"/>
  <c r="I156" i="2"/>
  <c r="I155" i="2"/>
  <c r="I154" i="2"/>
  <c r="I153" i="2"/>
  <c r="I152" i="2"/>
  <c r="I151" i="2"/>
  <c r="I150" i="2"/>
  <c r="I149" i="2"/>
  <c r="I148" i="2"/>
  <c r="I147" i="2"/>
  <c r="I146" i="2"/>
  <c r="I145" i="2"/>
  <c r="I144" i="2"/>
  <c r="I143" i="2"/>
  <c r="I142" i="2"/>
  <c r="I141" i="2"/>
  <c r="I140" i="2"/>
  <c r="I139" i="2"/>
  <c r="I138" i="2"/>
  <c r="I137" i="2"/>
  <c r="I136" i="2"/>
  <c r="I135" i="2"/>
  <c r="I134" i="2"/>
  <c r="I133" i="2"/>
  <c r="I132" i="2"/>
  <c r="I131" i="2"/>
  <c r="I130" i="2"/>
  <c r="I129" i="2"/>
  <c r="I128" i="2"/>
  <c r="I127" i="2"/>
  <c r="I126" i="2"/>
  <c r="I125" i="2"/>
  <c r="I124" i="2"/>
  <c r="I123" i="2"/>
  <c r="I122" i="2"/>
  <c r="I121" i="2"/>
  <c r="I120" i="2"/>
  <c r="I119" i="2"/>
  <c r="I118" i="2"/>
  <c r="I117" i="2"/>
  <c r="I116" i="2"/>
  <c r="I115" i="2"/>
  <c r="I114" i="2"/>
  <c r="I113" i="2"/>
  <c r="I112" i="2"/>
  <c r="I111" i="2"/>
  <c r="I110" i="2"/>
  <c r="I109" i="2"/>
  <c r="I108" i="2"/>
  <c r="I107" i="2"/>
  <c r="I106" i="2"/>
  <c r="I105" i="2"/>
  <c r="I104" i="2"/>
  <c r="I103" i="2"/>
  <c r="I102" i="2"/>
  <c r="I101" i="2"/>
  <c r="I100" i="2"/>
  <c r="I99" i="2"/>
  <c r="I98" i="2"/>
  <c r="I97" i="2"/>
  <c r="I96" i="2"/>
  <c r="I95" i="2"/>
  <c r="I94" i="2"/>
  <c r="I93" i="2"/>
  <c r="I92" i="2"/>
  <c r="I91" i="2"/>
  <c r="I90" i="2"/>
  <c r="I89" i="2"/>
  <c r="I88" i="2"/>
  <c r="I87" i="2"/>
  <c r="I86" i="2"/>
  <c r="I85" i="2"/>
  <c r="I84" i="2"/>
  <c r="I83" i="2"/>
  <c r="I82" i="2"/>
  <c r="I81" i="2"/>
  <c r="I80" i="2"/>
  <c r="I79" i="2"/>
  <c r="I78" i="2"/>
  <c r="I77" i="2"/>
  <c r="I76" i="2"/>
  <c r="I75" i="2"/>
  <c r="I74" i="2"/>
  <c r="I73" i="2"/>
  <c r="I72" i="2"/>
  <c r="I71" i="2"/>
  <c r="I70" i="2"/>
  <c r="I69" i="2"/>
  <c r="I68" i="2"/>
  <c r="I67" i="2"/>
  <c r="I66" i="2"/>
  <c r="I65" i="2"/>
  <c r="I64" i="2"/>
  <c r="I63" i="2"/>
  <c r="I62" i="2"/>
  <c r="I61" i="2"/>
  <c r="I60" i="2"/>
  <c r="I59" i="2"/>
  <c r="I58" i="2"/>
  <c r="I57" i="2"/>
  <c r="I56" i="2"/>
  <c r="I55" i="2"/>
  <c r="I54" i="2"/>
  <c r="I53" i="2"/>
  <c r="I52" i="2"/>
  <c r="I51" i="2"/>
  <c r="I50" i="2"/>
  <c r="I49" i="2"/>
  <c r="I48" i="2"/>
  <c r="I47" i="2"/>
  <c r="I46" i="2"/>
  <c r="I45" i="2"/>
  <c r="I44" i="2"/>
  <c r="I43" i="2"/>
  <c r="I42" i="2"/>
  <c r="I41" i="2"/>
  <c r="I40" i="2"/>
  <c r="I39" i="2"/>
  <c r="I38" i="2"/>
  <c r="I37" i="2"/>
  <c r="I36" i="2"/>
  <c r="I35" i="2"/>
  <c r="I34" i="2"/>
  <c r="I33" i="2"/>
  <c r="I32" i="2"/>
  <c r="I31" i="2"/>
  <c r="I30" i="2"/>
  <c r="I29" i="2"/>
  <c r="I28" i="2"/>
  <c r="I27" i="2"/>
  <c r="I26" i="2"/>
  <c r="I25" i="2"/>
  <c r="I24" i="2"/>
  <c r="I23" i="2"/>
  <c r="I22" i="2"/>
  <c r="I21" i="2"/>
  <c r="I20" i="2"/>
  <c r="I19" i="2"/>
  <c r="I18" i="2"/>
  <c r="I17" i="2"/>
  <c r="I16" i="2"/>
  <c r="I15" i="2"/>
  <c r="I14" i="2"/>
  <c r="I13" i="2"/>
  <c r="I12" i="2"/>
  <c r="I11" i="2"/>
  <c r="I10" i="2"/>
  <c r="A10" i="2"/>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211" i="2" s="1"/>
  <c r="A212" i="2" s="1"/>
  <c r="A213" i="2" s="1"/>
  <c r="A214" i="2" s="1"/>
  <c r="A215" i="2" s="1"/>
  <c r="A216" i="2" s="1"/>
  <c r="A217" i="2" s="1"/>
  <c r="A218" i="2" s="1"/>
  <c r="A219" i="2" s="1"/>
  <c r="A220" i="2" s="1"/>
  <c r="A221" i="2" s="1"/>
  <c r="A222" i="2" s="1"/>
  <c r="A223" i="2" s="1"/>
  <c r="A224" i="2" s="1"/>
  <c r="A225" i="2" s="1"/>
  <c r="A226" i="2" s="1"/>
  <c r="A227" i="2" s="1"/>
  <c r="A228" i="2" s="1"/>
  <c r="A229" i="2" s="1"/>
  <c r="A230" i="2" s="1"/>
  <c r="A231" i="2" s="1"/>
  <c r="A232" i="2" s="1"/>
  <c r="A233" i="2" s="1"/>
  <c r="A234" i="2" s="1"/>
  <c r="A235" i="2" s="1"/>
  <c r="A236" i="2" s="1"/>
  <c r="A237" i="2" s="1"/>
  <c r="A238" i="2" s="1"/>
  <c r="A239" i="2" s="1"/>
  <c r="A240" i="2" s="1"/>
  <c r="A241" i="2" s="1"/>
  <c r="A242" i="2" s="1"/>
  <c r="A243" i="2" s="1"/>
  <c r="A244" i="2" s="1"/>
  <c r="A245" i="2" s="1"/>
  <c r="A246" i="2" s="1"/>
  <c r="A247" i="2" s="1"/>
  <c r="A248" i="2" s="1"/>
  <c r="A249" i="2" s="1"/>
  <c r="A250" i="2" s="1"/>
  <c r="A251" i="2" s="1"/>
  <c r="A252" i="2" s="1"/>
  <c r="A253" i="2" s="1"/>
  <c r="A254" i="2" s="1"/>
  <c r="A255" i="2" s="1"/>
  <c r="A256" i="2" s="1"/>
  <c r="A257" i="2" s="1"/>
  <c r="A258" i="2" s="1"/>
  <c r="A259" i="2" s="1"/>
  <c r="A260" i="2" s="1"/>
  <c r="A261" i="2" s="1"/>
  <c r="A262" i="2" s="1"/>
  <c r="A263" i="2" s="1"/>
  <c r="A264" i="2" s="1"/>
  <c r="A265" i="2" s="1"/>
  <c r="A266" i="2" s="1"/>
  <c r="A267" i="2" s="1"/>
  <c r="A268" i="2" s="1"/>
  <c r="A269" i="2" s="1"/>
  <c r="A270" i="2" s="1"/>
  <c r="A271" i="2" s="1"/>
  <c r="A272" i="2" s="1"/>
  <c r="A273" i="2" s="1"/>
  <c r="A274" i="2" s="1"/>
  <c r="A275" i="2" s="1"/>
  <c r="A276" i="2" s="1"/>
  <c r="A277" i="2" s="1"/>
  <c r="A278" i="2" s="1"/>
  <c r="A279" i="2" s="1"/>
  <c r="A280" i="2" s="1"/>
  <c r="A281" i="2" s="1"/>
  <c r="A282" i="2" s="1"/>
  <c r="A283" i="2" s="1"/>
  <c r="A284" i="2" s="1"/>
  <c r="A285" i="2" s="1"/>
  <c r="A286" i="2" s="1"/>
  <c r="A287" i="2" s="1"/>
  <c r="A288" i="2" s="1"/>
  <c r="A289" i="2" s="1"/>
  <c r="A290" i="2" s="1"/>
  <c r="A291" i="2" s="1"/>
  <c r="A292" i="2" s="1"/>
  <c r="A293" i="2" s="1"/>
  <c r="A294" i="2" s="1"/>
  <c r="A295" i="2" s="1"/>
  <c r="A296" i="2" s="1"/>
  <c r="A297" i="2" s="1"/>
  <c r="A298" i="2" s="1"/>
  <c r="A299" i="2" s="1"/>
  <c r="A300" i="2" s="1"/>
  <c r="A301" i="2" s="1"/>
  <c r="A302" i="2" s="1"/>
  <c r="A303" i="2" s="1"/>
  <c r="A304" i="2" s="1"/>
  <c r="A305" i="2" s="1"/>
  <c r="A306" i="2" s="1"/>
  <c r="A307" i="2" s="1"/>
  <c r="A308" i="2" s="1"/>
  <c r="A309" i="2" s="1"/>
  <c r="A310" i="2" s="1"/>
  <c r="A311" i="2" s="1"/>
  <c r="A312" i="2" s="1"/>
  <c r="A313" i="2" s="1"/>
  <c r="A314" i="2" s="1"/>
  <c r="A315" i="2" s="1"/>
  <c r="A316" i="2" s="1"/>
  <c r="A317" i="2" s="1"/>
  <c r="A318" i="2" s="1"/>
  <c r="A319" i="2" s="1"/>
  <c r="A320" i="2" s="1"/>
  <c r="A321" i="2" s="1"/>
  <c r="A322" i="2" s="1"/>
  <c r="A323" i="2" s="1"/>
  <c r="A324" i="2" s="1"/>
  <c r="A325" i="2" s="1"/>
  <c r="A326" i="2" s="1"/>
  <c r="A327" i="2" s="1"/>
  <c r="A328" i="2" s="1"/>
  <c r="A329" i="2" s="1"/>
  <c r="A330" i="2" s="1"/>
  <c r="A331" i="2" s="1"/>
  <c r="A332" i="2" s="1"/>
  <c r="A333" i="2" s="1"/>
  <c r="A334" i="2" s="1"/>
  <c r="A335" i="2" s="1"/>
  <c r="A336" i="2" s="1"/>
  <c r="A337" i="2" s="1"/>
  <c r="A338" i="2" s="1"/>
  <c r="A339" i="2" s="1"/>
  <c r="A340" i="2" s="1"/>
  <c r="A341" i="2" s="1"/>
  <c r="A342" i="2" s="1"/>
  <c r="A343" i="2" s="1"/>
  <c r="A344" i="2" s="1"/>
  <c r="A345" i="2" s="1"/>
  <c r="A346" i="2" s="1"/>
  <c r="A347" i="2" s="1"/>
  <c r="A348" i="2" s="1"/>
  <c r="A349" i="2" s="1"/>
  <c r="A350" i="2" s="1"/>
  <c r="A351" i="2" s="1"/>
  <c r="A352" i="2" s="1"/>
  <c r="A353" i="2" s="1"/>
  <c r="A354" i="2" s="1"/>
  <c r="A355" i="2" s="1"/>
  <c r="A356" i="2" s="1"/>
  <c r="A357" i="2" s="1"/>
  <c r="A358" i="2" s="1"/>
  <c r="A359" i="2" s="1"/>
  <c r="A360" i="2" s="1"/>
  <c r="A361" i="2" s="1"/>
  <c r="A362" i="2" s="1"/>
  <c r="A363" i="2" s="1"/>
  <c r="A364" i="2" s="1"/>
  <c r="A365" i="2" s="1"/>
  <c r="A366" i="2" s="1"/>
  <c r="A367" i="2" s="1"/>
  <c r="A368" i="2" s="1"/>
  <c r="A369" i="2" s="1"/>
  <c r="A370" i="2" s="1"/>
  <c r="A371" i="2" s="1"/>
  <c r="A372" i="2" s="1"/>
  <c r="A373" i="2" s="1"/>
  <c r="A374" i="2" s="1"/>
  <c r="A375" i="2" s="1"/>
  <c r="A376" i="2" s="1"/>
  <c r="A377" i="2" s="1"/>
  <c r="A378" i="2" s="1"/>
  <c r="A379" i="2" s="1"/>
  <c r="A380" i="2" s="1"/>
  <c r="A381" i="2" s="1"/>
  <c r="A382" i="2" s="1"/>
  <c r="A383" i="2" s="1"/>
  <c r="A384" i="2" s="1"/>
  <c r="A385" i="2" s="1"/>
  <c r="A386" i="2" s="1"/>
  <c r="A387" i="2" s="1"/>
  <c r="A388" i="2" s="1"/>
  <c r="A389" i="2" s="1"/>
  <c r="A390" i="2" s="1"/>
  <c r="A391" i="2" s="1"/>
  <c r="A392" i="2" s="1"/>
  <c r="A393" i="2" s="1"/>
  <c r="A394" i="2" s="1"/>
  <c r="A395" i="2" s="1"/>
  <c r="A396" i="2" s="1"/>
  <c r="A397" i="2" s="1"/>
  <c r="A398" i="2" s="1"/>
  <c r="A399" i="2" s="1"/>
  <c r="A400" i="2" s="1"/>
  <c r="A401" i="2" s="1"/>
  <c r="A402" i="2" s="1"/>
  <c r="A403" i="2" s="1"/>
  <c r="A404" i="2" s="1"/>
  <c r="A405" i="2" s="1"/>
  <c r="A406" i="2" s="1"/>
  <c r="A407" i="2" s="1"/>
  <c r="A408" i="2" s="1"/>
  <c r="A409" i="2" s="1"/>
  <c r="A410" i="2" s="1"/>
  <c r="A411" i="2" s="1"/>
  <c r="A412" i="2" s="1"/>
  <c r="A413" i="2" s="1"/>
  <c r="A414" i="2" s="1"/>
  <c r="A415" i="2" s="1"/>
  <c r="A416" i="2" s="1"/>
  <c r="A417" i="2" s="1"/>
  <c r="A418" i="2" s="1"/>
  <c r="A419" i="2" s="1"/>
  <c r="A420" i="2" s="1"/>
  <c r="A421" i="2" s="1"/>
  <c r="A422" i="2" s="1"/>
  <c r="A423" i="2" s="1"/>
  <c r="A424" i="2" s="1"/>
  <c r="A425" i="2" s="1"/>
  <c r="A426" i="2" s="1"/>
  <c r="A427" i="2" s="1"/>
  <c r="A428" i="2" s="1"/>
  <c r="A429" i="2" s="1"/>
  <c r="A430" i="2" s="1"/>
  <c r="A431" i="2" s="1"/>
  <c r="A432" i="2" s="1"/>
  <c r="A433" i="2" s="1"/>
  <c r="A434" i="2" s="1"/>
  <c r="A435" i="2" s="1"/>
  <c r="A436" i="2" s="1"/>
  <c r="A437" i="2" s="1"/>
  <c r="A438" i="2" s="1"/>
  <c r="A439" i="2" s="1"/>
  <c r="A440" i="2" s="1"/>
  <c r="A441" i="2" s="1"/>
  <c r="A442" i="2" s="1"/>
  <c r="A443" i="2" s="1"/>
  <c r="A444" i="2" s="1"/>
  <c r="A445" i="2" s="1"/>
  <c r="A446" i="2" s="1"/>
  <c r="A447" i="2" s="1"/>
  <c r="A448" i="2" s="1"/>
  <c r="A449" i="2" s="1"/>
  <c r="A450" i="2" s="1"/>
  <c r="A451" i="2" s="1"/>
  <c r="A452" i="2" s="1"/>
  <c r="A453" i="2" s="1"/>
  <c r="A454" i="2" s="1"/>
  <c r="A455" i="2" s="1"/>
  <c r="A456" i="2" s="1"/>
  <c r="A457" i="2" s="1"/>
  <c r="A458" i="2" s="1"/>
  <c r="A459" i="2" s="1"/>
  <c r="A460" i="2" s="1"/>
  <c r="A461" i="2" s="1"/>
  <c r="A462" i="2" s="1"/>
  <c r="A463" i="2" s="1"/>
  <c r="A464" i="2" s="1"/>
  <c r="A465" i="2" s="1"/>
  <c r="A466" i="2" s="1"/>
  <c r="A467" i="2" s="1"/>
  <c r="A468" i="2" s="1"/>
  <c r="A469" i="2" s="1"/>
  <c r="A470" i="2" s="1"/>
  <c r="A471" i="2" s="1"/>
  <c r="A472" i="2" s="1"/>
  <c r="A473" i="2" s="1"/>
  <c r="A474" i="2" s="1"/>
  <c r="A475" i="2" s="1"/>
  <c r="A476" i="2" s="1"/>
  <c r="A477" i="2" s="1"/>
  <c r="A478" i="2" s="1"/>
  <c r="A479" i="2" s="1"/>
  <c r="A480" i="2" s="1"/>
  <c r="A481" i="2" s="1"/>
  <c r="A482" i="2" s="1"/>
  <c r="A483" i="2" s="1"/>
  <c r="A484" i="2" s="1"/>
  <c r="A485" i="2" s="1"/>
  <c r="A486" i="2" s="1"/>
  <c r="A487" i="2" s="1"/>
  <c r="A488" i="2" s="1"/>
  <c r="A489" i="2" s="1"/>
  <c r="A490" i="2" s="1"/>
  <c r="A491" i="2" s="1"/>
  <c r="A492" i="2" s="1"/>
  <c r="A493" i="2" s="1"/>
  <c r="A494" i="2" s="1"/>
  <c r="A495" i="2" s="1"/>
  <c r="A496" i="2" s="1"/>
  <c r="A497" i="2" s="1"/>
  <c r="A498" i="2" s="1"/>
  <c r="A499" i="2" s="1"/>
  <c r="A500" i="2" s="1"/>
  <c r="A501" i="2" s="1"/>
  <c r="A502" i="2" s="1"/>
  <c r="A503" i="2" s="1"/>
  <c r="A504" i="2" s="1"/>
  <c r="A505" i="2" s="1"/>
  <c r="A506" i="2" s="1"/>
  <c r="A507" i="2" s="1"/>
  <c r="A508" i="2" s="1"/>
  <c r="A509" i="2" s="1"/>
  <c r="A510" i="2" s="1"/>
  <c r="A511" i="2" s="1"/>
  <c r="A512" i="2" s="1"/>
  <c r="A513" i="2" s="1"/>
  <c r="A514" i="2" s="1"/>
  <c r="A515" i="2" s="1"/>
  <c r="A516" i="2" s="1"/>
  <c r="A517" i="2" s="1"/>
  <c r="A518" i="2" s="1"/>
  <c r="A519" i="2" s="1"/>
  <c r="A520" i="2" s="1"/>
  <c r="A521" i="2" s="1"/>
  <c r="A522" i="2" s="1"/>
  <c r="A523" i="2" s="1"/>
  <c r="A524" i="2" s="1"/>
  <c r="A525" i="2" s="1"/>
  <c r="A526" i="2" s="1"/>
  <c r="A527" i="2" s="1"/>
  <c r="A528" i="2" s="1"/>
  <c r="A529" i="2" s="1"/>
  <c r="A530" i="2" s="1"/>
  <c r="A531" i="2" s="1"/>
  <c r="A532" i="2" s="1"/>
  <c r="A533" i="2" s="1"/>
  <c r="A534" i="2" s="1"/>
  <c r="A535" i="2" s="1"/>
  <c r="A536" i="2" s="1"/>
  <c r="A537" i="2" s="1"/>
  <c r="A538" i="2" s="1"/>
  <c r="A539" i="2" s="1"/>
  <c r="A540" i="2" s="1"/>
  <c r="A541" i="2" s="1"/>
  <c r="A542" i="2" s="1"/>
  <c r="A543" i="2" s="1"/>
  <c r="A544" i="2" s="1"/>
  <c r="A545" i="2" s="1"/>
  <c r="A546" i="2" s="1"/>
  <c r="A547" i="2" s="1"/>
  <c r="A548" i="2" s="1"/>
  <c r="A549" i="2" s="1"/>
  <c r="A550" i="2" s="1"/>
  <c r="A551" i="2" s="1"/>
  <c r="A552" i="2" s="1"/>
  <c r="A553" i="2" s="1"/>
  <c r="A554" i="2" s="1"/>
  <c r="A555" i="2" s="1"/>
  <c r="A556" i="2" s="1"/>
  <c r="A557" i="2" s="1"/>
  <c r="A558" i="2" s="1"/>
  <c r="A559" i="2" s="1"/>
  <c r="A560" i="2" s="1"/>
  <c r="A561" i="2" s="1"/>
  <c r="A562" i="2" s="1"/>
  <c r="A563" i="2" s="1"/>
  <c r="A564" i="2" s="1"/>
  <c r="A565" i="2" s="1"/>
  <c r="A566" i="2" s="1"/>
  <c r="A567" i="2" s="1"/>
  <c r="A568" i="2" s="1"/>
  <c r="A569" i="2" s="1"/>
  <c r="A570" i="2" s="1"/>
  <c r="A571" i="2" s="1"/>
  <c r="A572" i="2" s="1"/>
  <c r="A573" i="2" s="1"/>
  <c r="A574" i="2" s="1"/>
  <c r="A575" i="2" s="1"/>
  <c r="A576" i="2" s="1"/>
  <c r="A577" i="2" s="1"/>
  <c r="A578" i="2" s="1"/>
  <c r="A579" i="2" s="1"/>
  <c r="A580" i="2" s="1"/>
  <c r="A581" i="2" s="1"/>
  <c r="A582" i="2" s="1"/>
  <c r="A583" i="2" s="1"/>
  <c r="A584" i="2" s="1"/>
  <c r="A585" i="2" s="1"/>
  <c r="A586" i="2" s="1"/>
  <c r="A587" i="2" s="1"/>
  <c r="A588" i="2" s="1"/>
  <c r="A589" i="2" s="1"/>
  <c r="A590" i="2" s="1"/>
  <c r="A591" i="2" s="1"/>
  <c r="A592" i="2" s="1"/>
  <c r="A593" i="2" s="1"/>
  <c r="A594" i="2" s="1"/>
  <c r="A595" i="2" s="1"/>
  <c r="A596" i="2" s="1"/>
  <c r="A597" i="2" s="1"/>
  <c r="A598" i="2" s="1"/>
  <c r="A599" i="2" s="1"/>
  <c r="E142" i="1"/>
  <c r="D142" i="1"/>
  <c r="F141" i="1"/>
  <c r="E140" i="1"/>
  <c r="D140" i="1"/>
  <c r="F140" i="1" s="1"/>
  <c r="F139" i="1"/>
  <c r="F138" i="1"/>
  <c r="E137" i="1"/>
  <c r="D137" i="1"/>
  <c r="F137" i="1" s="1"/>
  <c r="F136" i="1"/>
  <c r="F135" i="1"/>
  <c r="F134" i="1"/>
  <c r="F133" i="1"/>
  <c r="E133" i="1"/>
  <c r="D133" i="1"/>
  <c r="F132" i="1"/>
  <c r="F131" i="1"/>
  <c r="E130" i="1"/>
  <c r="F130" i="1" s="1"/>
  <c r="D130" i="1"/>
  <c r="F129" i="1"/>
  <c r="F128" i="1"/>
  <c r="F127" i="1"/>
  <c r="F126" i="1"/>
  <c r="F125" i="1"/>
  <c r="F124" i="1"/>
  <c r="F123" i="1"/>
  <c r="F122" i="1"/>
  <c r="F121" i="1"/>
  <c r="F120" i="1"/>
  <c r="F119" i="1"/>
  <c r="E119" i="1"/>
  <c r="D119" i="1"/>
  <c r="D117" i="1" s="1"/>
  <c r="F118" i="1"/>
  <c r="F116" i="1"/>
  <c r="F115" i="1"/>
  <c r="F114" i="1"/>
  <c r="F113" i="1"/>
  <c r="F112" i="1"/>
  <c r="F111" i="1"/>
  <c r="F110" i="1"/>
  <c r="F109" i="1"/>
  <c r="F108" i="1"/>
  <c r="F107" i="1"/>
  <c r="F106" i="1"/>
  <c r="E105" i="1"/>
  <c r="D105" i="1"/>
  <c r="F105" i="1" s="1"/>
  <c r="F104" i="1"/>
  <c r="E103" i="1"/>
  <c r="F103" i="1" s="1"/>
  <c r="D103" i="1"/>
  <c r="F102" i="1"/>
  <c r="E101" i="1"/>
  <c r="F99" i="1"/>
  <c r="F98" i="1"/>
  <c r="E97" i="1"/>
  <c r="F97" i="1" s="1"/>
  <c r="D97" i="1"/>
  <c r="E90" i="1"/>
  <c r="D90" i="1"/>
  <c r="F88" i="1"/>
  <c r="F87" i="1"/>
  <c r="F86" i="1"/>
  <c r="F85" i="1"/>
  <c r="F84" i="1"/>
  <c r="F83" i="1"/>
  <c r="F82" i="1"/>
  <c r="E81" i="1"/>
  <c r="F81" i="1" s="1"/>
  <c r="D81" i="1"/>
  <c r="F80" i="1"/>
  <c r="F79" i="1"/>
  <c r="F78" i="1"/>
  <c r="E77" i="1"/>
  <c r="F77" i="1" s="1"/>
  <c r="D77" i="1"/>
  <c r="F76" i="1"/>
  <c r="E75" i="1"/>
  <c r="F75" i="1" s="1"/>
  <c r="D75" i="1"/>
  <c r="F74" i="1"/>
  <c r="F73" i="1"/>
  <c r="F72" i="1"/>
  <c r="F71" i="1"/>
  <c r="F70" i="1"/>
  <c r="E68" i="1"/>
  <c r="F68" i="1" s="1"/>
  <c r="D68" i="1"/>
  <c r="F67" i="1"/>
  <c r="F66" i="1"/>
  <c r="F65" i="1"/>
  <c r="F64" i="1"/>
  <c r="E63" i="1"/>
  <c r="F63" i="1" s="1"/>
  <c r="D63" i="1"/>
  <c r="D62" i="1"/>
  <c r="F61" i="1"/>
  <c r="E59" i="1"/>
  <c r="F59" i="1" s="1"/>
  <c r="D59" i="1"/>
  <c r="F58" i="1"/>
  <c r="F57" i="1"/>
  <c r="F56" i="1"/>
  <c r="E55" i="1"/>
  <c r="D55" i="1"/>
  <c r="F55" i="1" s="1"/>
  <c r="F54" i="1"/>
  <c r="F53" i="1"/>
  <c r="E52" i="1"/>
  <c r="E51" i="1" s="1"/>
  <c r="D52" i="1"/>
  <c r="D51" i="1"/>
  <c r="D50" i="1" s="1"/>
  <c r="E50" i="1"/>
  <c r="E48" i="1"/>
  <c r="D48" i="1"/>
  <c r="F47" i="1"/>
  <c r="E46" i="1"/>
  <c r="D46" i="1"/>
  <c r="F46" i="1" s="1"/>
  <c r="F45" i="1"/>
  <c r="E44" i="1"/>
  <c r="D44" i="1"/>
  <c r="F42" i="1"/>
  <c r="E41" i="1"/>
  <c r="D41" i="1"/>
  <c r="F39" i="1"/>
  <c r="F37" i="1"/>
  <c r="F36" i="1"/>
  <c r="E36" i="1"/>
  <c r="D36" i="1"/>
  <c r="E35" i="1"/>
  <c r="F34" i="1"/>
  <c r="F33" i="1"/>
  <c r="F32" i="1"/>
  <c r="F31" i="1"/>
  <c r="E30" i="1"/>
  <c r="F30" i="1" s="1"/>
  <c r="D30" i="1"/>
  <c r="F28" i="1"/>
  <c r="F27" i="1"/>
  <c r="F26" i="1"/>
  <c r="F24" i="1"/>
  <c r="F22" i="1"/>
  <c r="F21" i="1"/>
  <c r="F20" i="1"/>
  <c r="F18" i="1"/>
  <c r="F17" i="1"/>
  <c r="F16" i="1"/>
  <c r="F15" i="1"/>
  <c r="F13" i="1"/>
  <c r="A13" i="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E12" i="1"/>
  <c r="D12" i="1"/>
  <c r="A12" i="1"/>
  <c r="F50" i="1" l="1"/>
  <c r="F51" i="1"/>
  <c r="E62" i="1"/>
  <c r="F62" i="1" s="1"/>
  <c r="D101" i="1"/>
  <c r="F101" i="1" s="1"/>
  <c r="F44" i="1"/>
  <c r="F52" i="1"/>
  <c r="F12" i="1"/>
  <c r="E117" i="1"/>
  <c r="D35" i="1"/>
  <c r="F35" i="1" s="1"/>
  <c r="D96" i="1" l="1"/>
  <c r="D95" i="1" s="1"/>
  <c r="F117" i="1"/>
  <c r="E96" i="1"/>
  <c r="D11" i="1"/>
  <c r="D145" i="1" s="1"/>
  <c r="E11" i="1"/>
  <c r="F11" i="1" l="1"/>
  <c r="E95" i="1"/>
  <c r="F95" i="1" s="1"/>
  <c r="F96" i="1"/>
  <c r="E145" i="1" l="1"/>
  <c r="F145" i="1" s="1"/>
</calcChain>
</file>

<file path=xl/sharedStrings.xml><?xml version="1.0" encoding="utf-8"?>
<sst xmlns="http://schemas.openxmlformats.org/spreadsheetml/2006/main" count="2691" uniqueCount="854">
  <si>
    <t>Приложение № 1</t>
  </si>
  <si>
    <t>к постановлению главы</t>
  </si>
  <si>
    <t>Камышловского муниципального района</t>
  </si>
  <si>
    <t xml:space="preserve">                          От 26.10.2026 г. № 697-ПА           </t>
  </si>
  <si>
    <t xml:space="preserve">Показатели  исполнения доходов бюджета Камышловского муниципального района </t>
  </si>
  <si>
    <t>за 9 месяцев 2026 года по кодам видов доходов, подвидов доходов, классификации операций сектора государственного управления,</t>
  </si>
  <si>
    <t>относящихся к доходам бюджета</t>
  </si>
  <si>
    <t>Номер строки</t>
  </si>
  <si>
    <t>Код классификации доходов бюджета</t>
  </si>
  <si>
    <t>Наименование показателя</t>
  </si>
  <si>
    <t>Сумма средств предусмотренная на 2026 год в решении о местном бюджете, в  рублях</t>
  </si>
  <si>
    <t>Исполнено в рублях</t>
  </si>
  <si>
    <t>Исполнено в процентах</t>
  </si>
  <si>
    <t>00010000000000000000</t>
  </si>
  <si>
    <t xml:space="preserve">    НАЛОГОВЫЕ И НЕНАЛОГОВЫЕ ДОХОДЫ</t>
  </si>
  <si>
    <t>18210100000000000000</t>
  </si>
  <si>
    <t xml:space="preserve">    НАЛОГИ НА ПРИБЫЛЬ, ДОХОДЫ</t>
  </si>
  <si>
    <t>18210102010011000110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</si>
  <si>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осуществляется в соответствии со статьями 227, 227.1 и 228 Налогового кодекса Российской Федерации(сумма платежа (перерасчеты, недоимка и задолженность по соответствующему платежу, в том числе по отмененному)</t>
  </si>
  <si>
    <t>18210102010013000110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</si>
  <si>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осуществляется в соответствии со статьями 227, 227.1 и 228 Налогового кодекса Российской Федерации(суммы денежных взысканий (штрафов) по соответствующему платежу согласно законодательству Российской Федерации)</t>
  </si>
  <si>
    <t>18210102020011000110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</si>
  <si>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Федерации(сумма платежа (перерасчеты, недоимка и задолженность по соответствующему платежу, в том числе по отмененному)</t>
  </si>
  <si>
    <t>18210102021011000110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</si>
  <si>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</si>
  <si>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18210102022011000110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</si>
  <si>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</si>
  <si>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18210102030011000110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</si>
  <si>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</si>
  <si>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</si>
  <si>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</si>
  <si>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18210102040011000110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</si>
  <si>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Федерации(сумма платежа (перерасчеты, недоимка и задолженность по соответствующему платежу, в том числе по отмененному)</t>
  </si>
  <si>
    <t>18210102080011000110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</si>
  <si>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компании)(сумма платежа (перерасчеты, недоимка и задолженность по соответствующему платежу, в том числе по отмененному)</t>
  </si>
  <si>
    <t>18210102130011000110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</si>
  <si>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
</t>
  </si>
  <si>
    <t>18210102130013000110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</si>
  <si>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
</t>
  </si>
  <si>
    <t>18210102140011000110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</si>
  <si>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</si>
  <si>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18210102150011000110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</si>
  <si>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</si>
  <si>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18210102180011000110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</si>
  <si>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</si>
  <si>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18210102200011000110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</si>
  <si>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рублей)(сумма платежа (перерасчеты, недоимка и задолженность по соответствующему платежу, в том числе по отмененному)</t>
  </si>
  <si>
    <t>18210102210011000110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</si>
  <si>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(перерасчеты, недоимка и задолженность по соответствующему платежу, в том числе по отмененному)</t>
  </si>
  <si>
    <t>18210102210013000110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</si>
  <si>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</si>
  <si>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00010300000000000000</t>
  </si>
  <si>
    <t>НАЛОГИ НА ТОВАРЫ (РАБОТЫ, УСЛУГИ), РЕАЛИЗУЕМЫЕ НА ТЕРРИТОРИИ РОССИЙСКОЙ ФЕДЕРАЦИИ</t>
  </si>
  <si>
    <t>18210302231010000110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</si>
  <si>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</si>
  <si>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18210302241010000110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</si>
  <si>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</si>
  <si>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18210302251010000110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</si>
  <si>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</si>
  <si>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18210302261010000110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</si>
  <si>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</si>
  <si>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18210500000000000000</t>
  </si>
  <si>
    <t xml:space="preserve">      НАЛОГИ НА СОВОКУПНЫЙ ДОХОД</t>
  </si>
  <si>
    <t>18210501000010000110</t>
  </si>
  <si>
    <t xml:space="preserve">   Налог, взимаемый в связи с применением упрощенной системы налогообложения</t>
  </si>
  <si>
    <t>18210501011011000110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</si>
  <si>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</si>
  <si>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18210501011013000110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</si>
  <si>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</si>
  <si>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18210501021011000110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</si>
  <si>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</si>
  <si>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18210501021013000110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</si>
  <si>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</si>
  <si>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18210502000020000110</t>
  </si>
  <si>
    <t xml:space="preserve">      Единый налог на вмененный доход для отдельных видов деятельности</t>
  </si>
  <si>
    <t>18210502010021000110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</si>
  <si>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</si>
  <si>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18210502010023000110</t>
  </si>
  <si>
    <t xml:space="preserve">      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</si>
  <si>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18210503000010000110</t>
  </si>
  <si>
    <t xml:space="preserve">      Единый сельскохозяйственный налог</t>
  </si>
  <si>
    <t>18210503010011000110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</si>
  <si>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</si>
  <si>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18210504000020000110</t>
  </si>
  <si>
    <t xml:space="preserve">      Налог, взимаемый в связи с применением патентной системы налогообложения</t>
  </si>
  <si>
    <t>18210504020021000110</t>
  </si>
  <si>
    <t xml:space="preserve">      Налог, взимаемый в связи с применением патентной системы налогообложения (сумма платежа (перерасчеты, недоимка и задолженность по соответствующему платежу, в том числе по отмененному)</t>
  </si>
  <si>
    <t>00010800000000000000</t>
  </si>
  <si>
    <t xml:space="preserve">     ГОСУДАРСТВЕННАЯ ПОШЛИНА</t>
  </si>
  <si>
    <t>18210803010011050110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</si>
  <si>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</si>
  <si>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90111100000000000000</t>
  </si>
  <si>
    <t xml:space="preserve">      ДОХОДЫ ОТ ИСПОЛЬЗОВАНИЯ ИМУЩЕСТВА, НАХОДЯЩЕГОСЯ В ГОСУДАРСТВЕННОЙ И МУНИЦИПАЛЬНОЙ СОБСТВЕННОСТИ</t>
  </si>
  <si>
    <t>90111105010050000120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</si>
  <si>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в т.ч.:</t>
  </si>
  <si>
    <t>90111105013050000120</t>
  </si>
  <si>
    <r>
      <rPr>
        <sz val="10"/>
        <rFont val="Times New Roman"/>
        <family val="1"/>
        <charset val="1"/>
      </rPr>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r>
    <r>
      <rPr>
        <b/>
        <sz val="10"/>
        <rFont val="Times New Roman"/>
        <family val="1"/>
        <charset val="1"/>
      </rPr>
      <t>в т.ч.:</t>
    </r>
  </si>
  <si>
    <t>9011110501305001120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</si>
  <si>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(доходы, получаемые в виде арендной платы за земельные участки)</t>
  </si>
  <si>
    <t>90111105025050001120</t>
  </si>
  <si>
    <t xml:space="preserve">      Доходы, получаемые в виде арендной платы, а также средства от продажи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учреждений)(Доходы, получаемые в виде арендной платы за указанные земельные участки)</t>
  </si>
  <si>
    <t>90111105075050000120</t>
  </si>
  <si>
    <r>
      <rPr>
        <b/>
        <sz val="10"/>
        <rFont val="Times New Roman"/>
        <family val="1"/>
        <charset val="1"/>
      </rPr>
      <t xml:space="preserve">      Доходы от сдачи в аренду имущества, составляющего казну муниципальных районов (за исключением земельных участков) </t>
    </r>
    <r>
      <rPr>
        <sz val="10"/>
        <rFont val="Times New Roman"/>
        <family val="1"/>
        <charset val="1"/>
      </rPr>
      <t>из них:</t>
    </r>
  </si>
  <si>
    <t>90111105075050003120</t>
  </si>
  <si>
    <t xml:space="preserve">      Доходы от сдачи в аренду имущества, составляющего казну муниципальных районов (за исключением земельных участков) (доходы от сдачи в аренду объектов нежилого фонда муниципальных районов, находящихся в казне муниципальных районов и не являющихся памятниками истории, культуры и градостроительства) </t>
  </si>
  <si>
    <t>90111105410050000120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</si>
  <si>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</si>
  <si>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90111109045050004120</t>
  </si>
  <si>
    <t xml:space="preserve">         Плата за пользование жилыми помещениями (плата за наем) муниципального жилищного фонда муниципальных районов</t>
  </si>
  <si>
    <t>90111109080050000120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</si>
  <si>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в т.ч.</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</si>
  <si>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</si>
  <si>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90111109080050002120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</si>
  <si>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государственная собственность на которые не разграничена)</t>
  </si>
  <si>
    <t>00011300000000000000</t>
  </si>
  <si>
    <t xml:space="preserve">     ДОХОДЫ ОТ ОКАЗАНИЯ ПЛАТНЫХ УСЛУГ И КОМПЕНСАЦИИ ЗАТРАТ ГОСУДАРСТВА</t>
  </si>
  <si>
    <t>00011301995050000130</t>
  </si>
  <si>
    <r>
      <rPr>
        <b/>
        <sz val="10"/>
        <rFont val="Times New Roman"/>
        <family val="1"/>
        <charset val="1"/>
      </rPr>
      <t xml:space="preserve">      Прочие доходы от оказания платных услуг (работ) получателями средств бюджетов муниципальных районов, </t>
    </r>
    <r>
      <rPr>
        <sz val="10"/>
        <rFont val="Times New Roman"/>
        <family val="1"/>
        <charset val="1"/>
      </rPr>
      <t>из них</t>
    </r>
    <r>
      <rPr>
        <b/>
        <sz val="10"/>
        <rFont val="Times New Roman"/>
        <family val="1"/>
        <charset val="1"/>
      </rPr>
      <t xml:space="preserve">: </t>
    </r>
  </si>
  <si>
    <t>90611301995050001130</t>
  </si>
  <si>
    <t xml:space="preserve">      Прочие доходы от оказания платных услуг (работ) получателями средств бюджетов муниципальных районов (в части платы за присмотр и уход за детьми, осваивающими образовательные программы дошкольного образования в казенных муниципальных общеобразовательных организациях)</t>
  </si>
  <si>
    <t>90611301995050003130</t>
  </si>
  <si>
    <t xml:space="preserve">      Прочие доходы от оказания платных услуг (работ) получателями средств бюджетов муниципальных районов (плата за питание учащихся в казенных муниципальных общеобразовательных школах)  </t>
  </si>
  <si>
    <t>90611301995050004130</t>
  </si>
  <si>
    <t xml:space="preserve">      Прочие доходы от оказания платных услуг (работ) получателями средств бюджетов муниципальных районов </t>
  </si>
  <si>
    <t>90811301995050004130</t>
  </si>
  <si>
    <t>00011302995050000130</t>
  </si>
  <si>
    <t>Прочие доходы от компенсации затрат бюджетов МР, из них:</t>
  </si>
  <si>
    <t>90111302995050001130</t>
  </si>
  <si>
    <t xml:space="preserve">      Прочие доходы от  компенсации затрат бюджетов муниципальных районов (возврат дебиторской задолженности прошлых лет)</t>
  </si>
  <si>
    <t>90611302995050001130</t>
  </si>
  <si>
    <t>90811302995050001130</t>
  </si>
  <si>
    <t>90111302995050007130</t>
  </si>
  <si>
    <t xml:space="preserve">      Прочие доходы от  компенсации затрат бюджетов муниципальных районов (прочие доходы)</t>
  </si>
  <si>
    <t>90611302995050007130</t>
  </si>
  <si>
    <t>90811302995050007130</t>
  </si>
  <si>
    <t>90111400000000000000</t>
  </si>
  <si>
    <t xml:space="preserve">    ДОХОДЫ ОТ ПРОДАЖИ МАТЕРИАЛЬНЫХ И НЕМАТЕРИАЛЬНЫХ АКТИВОВ</t>
  </si>
  <si>
    <t>90611402052050000440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</si>
  <si>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 за исключением имущества муниципальных бюджетных и автономных учреждений) в части реализации материальных запасов по указанному имуществу</t>
  </si>
  <si>
    <t>90111402053050000410</t>
  </si>
  <si>
    <t xml:space="preserve">     Доходы от реализации иного имущества, находящегося в собственности муниципальных районов (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из них:</t>
  </si>
  <si>
    <t>90111402053050001410</t>
  </si>
  <si>
    <r>
      <rPr>
        <b/>
        <sz val="10"/>
        <rFont val="Times New Roman"/>
        <family val="1"/>
        <charset val="1"/>
      </rPr>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r>
    <r>
      <rPr>
        <sz val="10"/>
        <rFont val="Times New Roman"/>
        <family val="1"/>
        <charset val="1"/>
      </rPr>
      <t xml:space="preserve">(доходы от  реализации  объектов </t>
    </r>
    <r>
      <rPr>
        <b/>
        <sz val="10"/>
        <rFont val="Times New Roman"/>
        <family val="1"/>
        <charset val="1"/>
      </rPr>
      <t xml:space="preserve"> </t>
    </r>
    <r>
      <rPr>
        <sz val="10"/>
        <rFont val="Times New Roman"/>
        <family val="1"/>
        <charset val="1"/>
      </rPr>
      <t>нежилого</t>
    </r>
    <r>
      <rPr>
        <b/>
        <sz val="10"/>
        <rFont val="Times New Roman"/>
        <family val="1"/>
        <charset val="1"/>
      </rPr>
      <t xml:space="preserve"> </t>
    </r>
    <r>
      <rPr>
        <sz val="10"/>
        <rFont val="Times New Roman"/>
        <family val="1"/>
        <charset val="1"/>
      </rPr>
      <t>фонда)</t>
    </r>
  </si>
  <si>
    <t>90111406013050000430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</si>
  <si>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</si>
  <si>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90111406313050000430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</si>
  <si>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</si>
  <si>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00011600000000000000</t>
  </si>
  <si>
    <t xml:space="preserve">    ШТРАФЫ, САНКЦИИ,ВОЗМЕЩЕНИЕ УЩЕРБА</t>
  </si>
  <si>
    <t>90111602020020000140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</si>
  <si>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</si>
  <si>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90111607010050000140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</si>
  <si>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</si>
  <si>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90111607090050000140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</si>
  <si>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</si>
  <si>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90111610031050000140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</si>
  <si>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</si>
  <si>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90111610032050000140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</si>
  <si>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</si>
  <si>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04511611050010000140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</si>
  <si>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</si>
  <si>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01711611050010000140</t>
  </si>
  <si>
    <t>01711611150010000140</t>
  </si>
  <si>
    <t xml:space="preserve">    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
</t>
  </si>
  <si>
    <t>90111700000000000000</t>
  </si>
  <si>
    <t xml:space="preserve">    ПРОЧИЕ НЕНАЛОГОВЫЕ ДОХОДЫ</t>
  </si>
  <si>
    <t>90111701050050000180</t>
  </si>
  <si>
    <t xml:space="preserve">    Невыясненные поступления, зачисляемые в бюджеты  муниципальных районов</t>
  </si>
  <si>
    <t>90611701050050000180</t>
  </si>
  <si>
    <t>90811701050050000180</t>
  </si>
  <si>
    <t>90111705050050000180</t>
  </si>
  <si>
    <t xml:space="preserve">   Прочие неналоговые доходы бюджетов муниципальных районов</t>
  </si>
  <si>
    <t>00020000000000000000</t>
  </si>
  <si>
    <t xml:space="preserve">    БЕЗВОЗМЕЗДНЫЕ ПОСТУПЛЕНИЯ</t>
  </si>
  <si>
    <t>00020200000000000000</t>
  </si>
  <si>
    <t xml:space="preserve">     Безвозмездные поступления от других бюджетов бюджетной системы Российской Федерации</t>
  </si>
  <si>
    <t>90120210000000000150</t>
  </si>
  <si>
    <t xml:space="preserve">     ДОТАЦИИ БЮДЖЕТАМ СУБЪЕКТОВ РФ И МУНИЦИПАЛЬНЫМ ОБРАЗОВАНИЯМ</t>
  </si>
  <si>
    <t>90120215001050000150</t>
  </si>
  <si>
    <t xml:space="preserve">      Дотации бюджетам муниципальных районов на выравнивание бюджетной обеспеченности</t>
  </si>
  <si>
    <t>90120215002050000150</t>
  </si>
  <si>
    <t xml:space="preserve">      Дотации бюджетам муниципальных районов на поддержку  мер по обеспечению сбалансированности местных бюджетов</t>
  </si>
  <si>
    <t>90120216549050000150</t>
  </si>
  <si>
    <t>          Дотации (гранты) бюджетам муниципальных районов за достижение показателей деятельности органов местного самоуправления</t>
  </si>
  <si>
    <t>00020220000000000150</t>
  </si>
  <si>
    <t xml:space="preserve">    СУБСИДИИ БЮДЖЕТАМ СУБЪЕКТОВ РОССИЙСКОЙ ФЕДЕРАЦИИ И МУНИЦИПАЛЬНЫХ ОБРАЗОВАНИЙ (МЕЖБЮДЖЕТНЫЕ СУБСИДИИ)</t>
  </si>
  <si>
    <t>90820225497050000150</t>
  </si>
  <si>
    <t xml:space="preserve">      Субсидии бюджетам муниципальных районов на реализацию мероприятий по обеспечению жильем молодых семей (Субсидии на предоставление социальных выплат молодым семьям на приобретение (строительство) жилья)</t>
  </si>
  <si>
    <t>00020225519050000150</t>
  </si>
  <si>
    <t xml:space="preserve">   Субсидии бюджетам муниципальных районов на поддержку отрасли культуры, в том числе:</t>
  </si>
  <si>
    <t>90820225519050000150</t>
  </si>
  <si>
    <t xml:space="preserve">   Модернизация библиотек в части комплектования книжных фондов на условиях софинансирования из федерального бюджета</t>
  </si>
  <si>
    <t>00020229999050000150</t>
  </si>
  <si>
    <t xml:space="preserve">      Прочие субсидии бюджетам муниципальных районов, в том числе:</t>
  </si>
  <si>
    <t>90120229999050000150</t>
  </si>
  <si>
    <t xml:space="preserve">     Субсидии на улучшение жилищных условий граждан, проживающих на сельских территориях</t>
  </si>
  <si>
    <t>90620229999050000150</t>
  </si>
  <si>
    <t xml:space="preserve">     Субсидии на осуществление мероприятий по обеспечению организации отдыха детей в каникулярное время, включая мероприятия по обеспечению безопасности их жизни и здоровья </t>
  </si>
  <si>
    <t xml:space="preserve">      Субсидии на осуществление мероприятий по обеспечению питанием обучающихся в муниципальных общеобразовательных организациях</t>
  </si>
  <si>
    <t xml:space="preserve">     Субсидии на создание в муниципальных общеобразовательных организациях условий для организации горячего питания обучающихся</t>
  </si>
  <si>
    <t xml:space="preserve">   Субсидии из областного бюджета бюджетам муниципальных образований, на реализацию мероприятий по комплектованию оборудованием медицинских пунктов в муниципальных образовательных организациях</t>
  </si>
  <si>
    <t>90820229999050000150</t>
  </si>
  <si>
    <t xml:space="preserve">     Субсидии на организацию военно-патриотического воспитания и допризывной подготовки молодых граждан</t>
  </si>
  <si>
    <t xml:space="preserve">     Субсидии на организацию и проведение мероприятий в сфере молодежной политики</t>
  </si>
  <si>
    <t xml:space="preserve">     Субсидии на поддержку муниципальных учреждений спортивной направленности по адаптивной физической культуре и спорту</t>
  </si>
  <si>
    <t xml:space="preserve">     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</si>
  <si>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     Субсидии на информатизацию муниципальных библиотек,приобретение компьютерного оборудования и лицензионного программного обеспечения, подключение муниципальных библиотек к информационно-телекоммуникационной сети «Интернет» и развитие системы библиотечного дела с учетом задачи расширения информационных технологий и оцифровки</t>
  </si>
  <si>
    <t xml:space="preserve">     Субсидии на предоставление региональных социальных выплат молодым семьям на улучшение жилищных условий</t>
  </si>
  <si>
    <t>00020203000000000150</t>
  </si>
  <si>
    <t xml:space="preserve">     СУБВЕНЦИИ БЮДЖЕТАМ СУБЪЕКТОВ РФ И МУНИЦИПАЛЬНЫХ ОБРАЗОВАНИЙ</t>
  </si>
  <si>
    <t>90120230022050000150</t>
  </si>
  <si>
    <t xml:space="preserve">      Субвенции бюджетам муниципальных районов на предоставление гражданам субсидий на оплату жилого помещения и коммунальных услуг</t>
  </si>
  <si>
    <t>00020230024050000150</t>
  </si>
  <si>
    <t xml:space="preserve">      Субвенции бюджетам муниципальных районов на выполнение передаваемых полномочий субъектов РФ, в том числе:</t>
  </si>
  <si>
    <t>90120230024050000150</t>
  </si>
  <si>
    <t xml:space="preserve">      Субвенции на осуществление государственного полномочия Свердловской области по хранению, комплектованию, учету и использованию архивных документов, относящихся к государственной собственности Свердловской области</t>
  </si>
  <si>
    <t xml:space="preserve">    Субвенции на осуществление государственного полномочия Свердловской области по предоставлению отдельным категориям граждан компенсации расходов на оплату жилого помещения и коммунальных услуг</t>
  </si>
  <si>
    <t xml:space="preserve">    Субвенции на осуществление государственного полномочия Свердловской области по расчету и предоставлению за счет средств областного бюджета бюджетам поселений дотаций на выравнивание бюджетной обеспеченности поселений</t>
  </si>
  <si>
    <t xml:space="preserve">     Субвенции на осуществление государственного полномочия по  определению перечня лиц, уполномоченных составлять протоколы об административных правонарушениях, предусмотренных законом Свердловской области</t>
  </si>
  <si>
    <t xml:space="preserve">     Субвенции на осуществление государственного полномочия по  созданию административных комиссий</t>
  </si>
  <si>
    <t xml:space="preserve">     Субвенции на осуществление государственного полномочия Свердловской области в сфере организации мероприятий при осуществлении деятельности по обращению с животными без владельцев</t>
  </si>
  <si>
    <t xml:space="preserve">     Субвенции на осуществление государственного полномочия Свердловской области по организации проведения на территории Свердловской области мероприятий по предупреждению и ликвидации болезней животных</t>
  </si>
  <si>
    <t>90620230024050000150</t>
  </si>
  <si>
    <t xml:space="preserve">    Субвенции на осуществление государственных полномочий Свердловской области по организации и обеспечению отдыха и оздоровления детей (за исключением детей-сирот и детей, оставшихся без попечения родителей, детей, находящихся в трудной жизненной ситуации) в учебное время, включая мероприятия по обеспечению безопасности их жизни и здоровья</t>
  </si>
  <si>
    <t>90120235250050000150</t>
  </si>
  <si>
    <t xml:space="preserve">      Субвенции на осуществление государственного полномочия Российской Федерации предоставлению мер социальной поддержки по оплате жилого помещения</t>
  </si>
  <si>
    <t>90120235462050000150</t>
  </si>
  <si>
    <t xml:space="preserve">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t>
  </si>
  <si>
    <t>00020239999050000150</t>
  </si>
  <si>
    <t xml:space="preserve">      Прочие субвенции бюджетам муниципальных районов, в том числе:</t>
  </si>
  <si>
    <t>90620239999050000150</t>
  </si>
  <si>
    <t xml:space="preserve">     Субвенции на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 </t>
  </si>
  <si>
    <t xml:space="preserve">     Субвенции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</si>
  <si>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00020240000000000150</t>
  </si>
  <si>
    <t xml:space="preserve">      ИНЫЕ МЕЖБЮДЖЕТНЫЕ ТРАНСФЕРТЫ</t>
  </si>
  <si>
    <t>90620245050050000150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</si>
  <si>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муниципальных общеобразовательных организаций, профессиональных образовательных организаций</t>
  </si>
  <si>
    <t>90620245179050000150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</si>
  <si>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</si>
  <si>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90620245303050000150</t>
  </si>
  <si>
    <t xml:space="preserve">        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</si>
  <si>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Межбюджетные трансферты, передаваемые бюджетам муниципальных районов, в том числе: </t>
  </si>
  <si>
    <t>90620249999050000150</t>
  </si>
  <si>
    <t xml:space="preserve">        Межбюджетные трансферты, передаваемые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</si>
  <si>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90120249999050000150</t>
  </si>
  <si>
    <t xml:space="preserve">        Межбюджетные трансферты из резервного фонда Правительства СО бюджетам муниципальных образований на оказание единовременной материальной помощи гражданам, пострадавшим в результате чрезвычайных ситуаций</t>
  </si>
  <si>
    <t>00020300000000000150</t>
  </si>
  <si>
    <t xml:space="preserve">   БЕЗВОЗМЕЗДНЫЕ ПОСТУПЛЕНИЯ ОТ ГОСУДАРСТВЕННЫХ (МУНИЦИПАЛЬНЫХ) ОРГАНИЗАЦИЙ
</t>
  </si>
  <si>
    <t>90620305010050000150</t>
  </si>
  <si>
    <t xml:space="preserve">       Предоставление государственными (муниципальными) организациями грантов для получателей средств бюджетов муниципальных районов
</t>
  </si>
  <si>
    <t>00021900000000000000</t>
  </si>
  <si>
    <t xml:space="preserve">   ВОЗВРАТ ОСТАТКОВ СУБСИДИЙ, СУБВЕНЦИЙ И ИНЫХ МЕЖБЮДЖЕТНЫХ ТРАНСФЕРТОВ, ИМЕЮЩИХ ЦЕЛЕВОЕ НАЗНАЧЕНИЕ, ПРОШЛЫХ ЛЕТ</t>
  </si>
  <si>
    <t>90121960010050000150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</si>
  <si>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</si>
  <si>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90621960010050000150</t>
  </si>
  <si>
    <t>ИТОГО ДОХОДОВ</t>
  </si>
  <si>
    <t>Приложение № 2</t>
  </si>
  <si>
    <t xml:space="preserve">к   постановлению администрации </t>
  </si>
  <si>
    <t xml:space="preserve">                                      От 26.10.2026 г. № 697-ПА              </t>
  </si>
  <si>
    <t>Отчет об исполнении расходов бюджета Камышловского муниципального района 
по разделам, подразделам, целевым статьям и видам расходов классификации расходов бюджетов Российской Федерации, 
за   девять  месяцев     2026 года</t>
  </si>
  <si>
    <t>Наименование раздела, подраздела, целевой статьи или вида расходов</t>
  </si>
  <si>
    <t>Код раздела, подраз-дела</t>
  </si>
  <si>
    <t>Код целевой статьи</t>
  </si>
  <si>
    <t>Код вида расходов</t>
  </si>
  <si>
    <t>Сумма средств, предусмотренная на 2026  год в Решении о местном бюджете, в рублях</t>
  </si>
  <si>
    <t>Сумма средств, предусмотренная Сводной бюджетной росписью на 2026 год, в рублях</t>
  </si>
  <si>
    <t>в рублях</t>
  </si>
  <si>
    <t>в процентах к сумме средств, отраженных в графе 6</t>
  </si>
  <si>
    <t>3</t>
  </si>
  <si>
    <t>4</t>
  </si>
  <si>
    <t>5</t>
  </si>
  <si>
    <t xml:space="preserve">    ОБЩЕГОСУДАРСТВЕННЫЕ ВОПРОСЫ</t>
  </si>
  <si>
    <t>0100</t>
  </si>
  <si>
    <t>0000000000</t>
  </si>
  <si>
    <t>000</t>
  </si>
  <si>
    <t xml:space="preserve">      Функционирование высшего должностного лица субъекта Российской Федерации и муниципального образования</t>
  </si>
  <si>
    <t>0102</t>
  </si>
  <si>
    <t xml:space="preserve">        Муниципальная программа Повышение эффективности деятельности органов местного самоуправления Камышловского муниципального района Свердловской области на 2022-2028 годы</t>
  </si>
  <si>
    <t>0500000000</t>
  </si>
  <si>
    <t xml:space="preserve">            Глава муниципального образования</t>
  </si>
  <si>
    <t>0500111000</t>
  </si>
  <si>
    <t xml:space="preserve">              Расходы на выплаты персоналу государственных (муниципальных) органов</t>
  </si>
  <si>
    <t>120</t>
  </si>
  <si>
    <t xml:space="preserve">        Непрограммные направления деятельности</t>
  </si>
  <si>
    <t>7000000000</t>
  </si>
  <si>
    <t xml:space="preserve">            Поощрение региональной управленческой команды и муниципальных управленческих команд за достижение значений (уровней) показателей для оценки эффективности деятельности высших должностных лиц (руководителей высших исполнительных органов государственной власти) субъектов Российской Федерации и деятельности органов исполнительной власти субъектов Российской Федерации</t>
  </si>
  <si>
    <t>7009055490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</si>
  <si>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</si>
  <si>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0103</t>
  </si>
  <si>
    <t xml:space="preserve">            Обеспечение деятельности муниципальных органов (центральный аппарат)</t>
  </si>
  <si>
    <t>0500211000</t>
  </si>
  <si>
    <t xml:space="preserve">              Иные закупки товаров, работ и услуг для обеспечения государственных (муниципальных) нужд</t>
  </si>
  <si>
    <t>240</t>
  </si>
  <si>
    <t xml:space="preserve">            Председатель представительного органа муниципального образования и его заместители</t>
  </si>
  <si>
    <t>0500311000</t>
  </si>
  <si>
    <t xml:space="preserve">            Депутаты представительного органа муниципального образования</t>
  </si>
  <si>
    <t>0500411000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</si>
  <si>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</si>
  <si>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0104</t>
  </si>
  <si>
    <t xml:space="preserve">      Обеспечение деятельности финансовых, налоговых и таможенных органов и органов финансового (финансово-бюджетного) надзора</t>
  </si>
  <si>
    <t>0106</t>
  </si>
  <si>
    <t xml:space="preserve">              Уплата налогов, сборов и иных платежей</t>
  </si>
  <si>
    <t>850</t>
  </si>
  <si>
    <t xml:space="preserve">            Руководитель Счетной палаты муниципального образования и его заместители</t>
  </si>
  <si>
    <t>0500511000</t>
  </si>
  <si>
    <t xml:space="preserve">      Резервные фонды</t>
  </si>
  <si>
    <t>0111</t>
  </si>
  <si>
    <t xml:space="preserve">            Резервные фонды местных администраций</t>
  </si>
  <si>
    <t>7000610000</t>
  </si>
  <si>
    <t xml:space="preserve">              Резервные средства</t>
  </si>
  <si>
    <t>870</t>
  </si>
  <si>
    <t xml:space="preserve">      Другие общегосударственные вопросы</t>
  </si>
  <si>
    <t>0113</t>
  </si>
  <si>
    <t xml:space="preserve">            Приобретение основных средств для обеспечения деятельности органов местного самоуправления муниципального образования Камышловский муниципальный район</t>
  </si>
  <si>
    <t>0500611000</t>
  </si>
  <si>
    <t xml:space="preserve">            Мероприятия кадровой политики</t>
  </si>
  <si>
    <t>0500711000</t>
  </si>
  <si>
    <t xml:space="preserve">            Содержание муниципального казенного учреждения Камышловского муниципального района "Эксплуатационно-хозяйственная организация"</t>
  </si>
  <si>
    <t>0500910000</t>
  </si>
  <si>
    <t xml:space="preserve">              Расходы на выплаты персоналу казенных учреждений</t>
  </si>
  <si>
    <t>110</t>
  </si>
  <si>
    <t xml:space="preserve">            Мероприятия по информационному обеспечению органов местного самоуправления</t>
  </si>
  <si>
    <t>0501010000</t>
  </si>
  <si>
    <t xml:space="preserve">            Проведение представительских мероприятий, и "Дней министерств Свердловской области"</t>
  </si>
  <si>
    <t>0501110000</t>
  </si>
  <si>
    <t xml:space="preserve">            Участие в работе Ассоциации "Совет муниципальных образований</t>
  </si>
  <si>
    <t>0501210000</t>
  </si>
  <si>
    <t xml:space="preserve">            Проведение работы по хранению, комплектованию, учету и использованию архивных документов, относящихся к муниципальной собственности</t>
  </si>
  <si>
    <t>0501410000</t>
  </si>
  <si>
    <t xml:space="preserve">            Субвенции местным бюджетам на осуществление государственных полномочий Свердловской области по хранению, комплектованию, учету и использованию архивных документов, относящихся к государственной собственности Свердловской области, за счет областного бюджета</t>
  </si>
  <si>
    <t>0501446100</t>
  </si>
  <si>
    <t xml:space="preserve">            Проведение праздничных мероприятий</t>
  </si>
  <si>
    <t>0501610000</t>
  </si>
  <si>
    <t xml:space="preserve">              Премии и гранты</t>
  </si>
  <si>
    <t>350</t>
  </si>
  <si>
    <t xml:space="preserve">            Мероприятия по приобретению сувенирной продукции и бланков документов</t>
  </si>
  <si>
    <t>0501710000</t>
  </si>
  <si>
    <t xml:space="preserve">            Приобретение сувенирной продукции для граждан Камышловского муниципального района, впервые голосующих, организация информирования населения Камышловского муниципального района о подготовке и проведения выборов Президента Российской Федерации</t>
  </si>
  <si>
    <t>0501910000</t>
  </si>
  <si>
    <t xml:space="preserve">        Муниципальная программа Повышение эффективности управления муниципальной собственностью на территории Камышловского муниципального района на 2022-2029годы</t>
  </si>
  <si>
    <t>0600000000</t>
  </si>
  <si>
    <t xml:space="preserve">            Оценка рыночной стоимости земельных участков для заключения договоров аренды</t>
  </si>
  <si>
    <t>0600110000</t>
  </si>
  <si>
    <t xml:space="preserve">            Проведение технической инвентаризации муниципального недвижимого имущества, подготовка технической документации</t>
  </si>
  <si>
    <t>0600210000</t>
  </si>
  <si>
    <t xml:space="preserve">            Организация проведение работ по межеванию земельных участков</t>
  </si>
  <si>
    <t>0600310000</t>
  </si>
  <si>
    <t xml:space="preserve">            Содержание объектов муниципальной собственности, находящихся в казне Камышловского муниципального района</t>
  </si>
  <si>
    <t>0600410000</t>
  </si>
  <si>
    <t xml:space="preserve">            Оценка рыночной стоимости муниципального имущества для передачи в аренду</t>
  </si>
  <si>
    <t>0600510000</t>
  </si>
  <si>
    <t xml:space="preserve">            Приобретение автомобилей для нужд органов местного самоуправления</t>
  </si>
  <si>
    <t>0601110000</t>
  </si>
  <si>
    <t xml:space="preserve">            Выполнение работ по инструментальному обследованию технического состояния объектов</t>
  </si>
  <si>
    <t>0601510000</t>
  </si>
  <si>
    <t xml:space="preserve">        Муниципальная программа Обеспечение безопасности на территории Камышловского муниципального района на 2022-2028 годы</t>
  </si>
  <si>
    <t>0700000000</t>
  </si>
  <si>
    <t xml:space="preserve">          Подпрограмма 2 Профилактика правонарушений на территории Камышловского муниципального района на 2022-2028 годы</t>
  </si>
  <si>
    <t>0720000000</t>
  </si>
  <si>
    <t xml:space="preserve">            Субвенции местным бюджетам на осуществление государственного полномочия Свердловской области по определению перечня должностных лиц, уполномоченных составлять протоколы об административных правонарушениях, предусмотренных законом Свердловской области</t>
  </si>
  <si>
    <t>0720341100</t>
  </si>
  <si>
    <t xml:space="preserve">            Субвенции местным бюджетам на осуществление государственного полномочия Свердловской области по созданию административных комиссий</t>
  </si>
  <si>
    <t>0720441200</t>
  </si>
  <si>
    <t xml:space="preserve">        Муниципальная программа Дополнительные меры социальной поддержки населения в Камышловском муниципальном районе на 2022-2028 годы</t>
  </si>
  <si>
    <t>0800000000</t>
  </si>
  <si>
    <t xml:space="preserve">            Содержание муниципального казенного учреждения Камышловского муниципального района Центр предоставления государственных и муниципальных услуг, в том числе оплата труда и начисления на выплаты по оплате труда, оплата работ, услуг, увеличение стоимости материальных запасов</t>
  </si>
  <si>
    <t>0800810000</t>
  </si>
  <si>
    <t xml:space="preserve">            Исполнение судебных актов по искам к Камышловскому району Свердловской области о возмещении вреда, причиненного гражданину или юридическому лицу в результате незаконных действий (бездействия) муниципальных органов Камышловского района Свердловской области либо должностных лиц этих органов, и о присуждении компенсации за нарушение права на исполнение судебного акта в разумный срок</t>
  </si>
  <si>
    <t>7001910000</t>
  </si>
  <si>
    <t xml:space="preserve">              Исполнение судебных актов</t>
  </si>
  <si>
    <t>830</t>
  </si>
  <si>
    <t xml:space="preserve">    НАЦИОНАЛЬНАЯ БЕЗОПАСНОСТЬ И ПРАВООХРАНИТЕЛЬНАЯ ДЕЯТЕЛЬНОСТЬ</t>
  </si>
  <si>
    <t>0300</t>
  </si>
  <si>
    <t xml:space="preserve">      Гражданская оборона</t>
  </si>
  <si>
    <t>0309</t>
  </si>
  <si>
    <t xml:space="preserve">          Подпрограмма 1 Обеспечение мероприятий по гражданской обороне, предупреждению и ликвидации чрезвычайных ситуаций и стихийных бедствий природного и техногенного характера на территории Камышловского муниципального района</t>
  </si>
  <si>
    <t>0710000000</t>
  </si>
  <si>
    <t xml:space="preserve">            Развитие пунктов временного размещения и приемных пунктов, подготовка загородной зоны для работы в особый период</t>
  </si>
  <si>
    <t>0710310000</t>
  </si>
  <si>
    <t xml:space="preserve">            Переаттестация  ПЭВМ - рабочего места по гражданской обороне и рабочих мест ЕДДС</t>
  </si>
  <si>
    <t>0710910000</t>
  </si>
  <si>
    <t xml:space="preserve">            Организация и проведение учений, тренировок по ГО</t>
  </si>
  <si>
    <t>0711010000</t>
  </si>
  <si>
    <t xml:space="preserve">      Защита населения и территории от чрезвычайных ситуаций природного и техногенного характера, пожарная безопасность</t>
  </si>
  <si>
    <t>0310</t>
  </si>
  <si>
    <t xml:space="preserve">            Приобретение или изготовление и эксплуатация аварийно-спасательного оборудования (в т.ч. нестандартного) и технических средств специальной разведки, средств индивидуальной защиты</t>
  </si>
  <si>
    <t>0710510000</t>
  </si>
  <si>
    <t xml:space="preserve">            Приобретение компьютерной и организационной техники, ее модернизация и дооборудование. Средств мобильной связи и навигации, радиостанции, средств пожаротушения и электронных карт, для позиционирования природных и техногенных рисков, в том числе для дежурно-диспетчерской службы</t>
  </si>
  <si>
    <t>0710610000</t>
  </si>
  <si>
    <t xml:space="preserve">            Содержание и обслуживание транкинговой связи</t>
  </si>
  <si>
    <t>0710810000</t>
  </si>
  <si>
    <t xml:space="preserve">            Проведение работ по предупреждению и ликвидации чрезвычайных ситуаций природного и техногенного характера</t>
  </si>
  <si>
    <t>0711110000</t>
  </si>
  <si>
    <t xml:space="preserve">            Обеспечение деятельности муниципального казенного учреждения Камышловского муниципального района "Центр обеспечения безопасности"</t>
  </si>
  <si>
    <t>0711210000</t>
  </si>
  <si>
    <t xml:space="preserve">            Обеспечение первичных мер пожарной безопасности в границах муниципального района за границами городских и сельских населенных пунктов</t>
  </si>
  <si>
    <t>0711310000</t>
  </si>
  <si>
    <t xml:space="preserve">            Предоставление межбюджетных трансфертов сельским поселениям на пожарную безопасность</t>
  </si>
  <si>
    <t>0711311131</t>
  </si>
  <si>
    <t xml:space="preserve">              Иные межбюджетные трансферты</t>
  </si>
  <si>
    <t>540</t>
  </si>
  <si>
    <t xml:space="preserve">            Работа над АПК "Безопасный город"</t>
  </si>
  <si>
    <t>0711410000</t>
  </si>
  <si>
    <t xml:space="preserve">              Иные выплаты населению</t>
  </si>
  <si>
    <t>360</t>
  </si>
  <si>
    <t xml:space="preserve">            Резервный фонд Правительства Свердловской области</t>
  </si>
  <si>
    <t>7009040700</t>
  </si>
  <si>
    <t xml:space="preserve">      Другие вопросы в области национальной безопасности и правоохранительной деятельности</t>
  </si>
  <si>
    <t>0314</t>
  </si>
  <si>
    <t xml:space="preserve">            Проведение мероприятий по профилактике экстремизма и межнациональных конфликтов (в т.ч. демонстрация роликов, изготовление и установка информационных стендов, раздаточного материала и др.) в т.ч. для обеспечения деятельности коллегиальных органов, созданных при органах местного самоуправления Камышловского муниципального района</t>
  </si>
  <si>
    <t>0720110000</t>
  </si>
  <si>
    <t xml:space="preserve">            Организация и проведение мероприятий, творческих проектов, бесед, круглых столов среди образовательных учреждений и учреждений культуры Камышловского муниципального района направленных на укрепление культуры мира, продвижение идеалов взаимопонимания, терпимости, межнациональной солидарности (в т.ч. семинары, круглые столы с приглашением лектората и др.).</t>
  </si>
  <si>
    <t>0720210000</t>
  </si>
  <si>
    <t xml:space="preserve">            Проведение мероприятий направленных на активизацию борьбы с пьянством, алкоголизмом, наркоманией на территории Камышловского района (в т.ч. выставки, конкурсы рисунков, плакатов, изготовление и размещение раздаточного материала, изготовление и трансляция роликов и др) в т.ч. для обеспечения деятельности коллегиальных органов, созданных при органах местного самоуправления Камышловского муниципального района)</t>
  </si>
  <si>
    <t>0720510000</t>
  </si>
  <si>
    <t xml:space="preserve">            Проведение мероприятий по профилактике безнадзорности и профилактике правонарушений среди несовершеннолетних в Камышловском муниципальном районе (в т.ч. профилактические акции, рейды, изготовление и размещение буклетов и информационных материалов и др.) в т.ч. для обеспечения деятельности коллегиальных органов, созданных при органах местного самоуправления Камышловского муниципального района</t>
  </si>
  <si>
    <t>0720610000</t>
  </si>
  <si>
    <t xml:space="preserve">            Проведение конкурса проектов, направленных на профилактику правонарушений, наркомании, алкоголизма, ВИЧ-инфекции и иных социально значимых заболеваний, пропаганду здорового образа жизни, социальную адаптацию лиц, находящихся в трудной жизненной ситуации</t>
  </si>
  <si>
    <t>0720710000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</si>
  <si>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</si>
  <si>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</si>
  <si>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 xml:space="preserve">            Проведение мероприятий по профилактике заболеваний и формирование здорового образа жизни на территории Камышловского муниципального района</t>
  </si>
  <si>
    <t>0720910000</t>
  </si>
  <si>
    <t xml:space="preserve">        Муниципальная программа Профилактика терроризма, а также минимизации и (или) ликвидации последствий его проявлений на территории Камышловского муниципального района Свердловской области на 2022 -2028 годы</t>
  </si>
  <si>
    <t>1100000000</t>
  </si>
  <si>
    <t xml:space="preserve">            Обеспечение повышения квалификации ответственных лиц, участвующих в реализации мероприятий по профилактике терроризма</t>
  </si>
  <si>
    <t>1100210000</t>
  </si>
  <si>
    <t xml:space="preserve">            Организация и проведение информационно-пропагандистских мероприятий по разъяснению сущности терроризма и его общественной опасности</t>
  </si>
  <si>
    <t>1100310000</t>
  </si>
  <si>
    <t xml:space="preserve">            Обеспечение выпуска и размещения видео-аудио роликов и печатной продукции по вопросам профилактики терроризма</t>
  </si>
  <si>
    <t>1100410000</t>
  </si>
  <si>
    <t xml:space="preserve">    НАЦИОНАЛЬНАЯ ЭКОНОМИКА</t>
  </si>
  <si>
    <t>0400</t>
  </si>
  <si>
    <t xml:space="preserve">      Сельское хозяйство и рыболовство</t>
  </si>
  <si>
    <t>0405</t>
  </si>
  <si>
    <t xml:space="preserve">        Муниципальная программа Комплексное развитие сельских территорий Камышловского муниципального района на период 2022-2029 годов</t>
  </si>
  <si>
    <t>0200000000</t>
  </si>
  <si>
    <t xml:space="preserve">          Подпрограмма 1 Создание условий для развития сельскохозяйственного производства в поселениях, расширение рынка сельскохозяйственной продукции, сырья и продовольствия</t>
  </si>
  <si>
    <t>0210000000</t>
  </si>
  <si>
    <t xml:space="preserve">            Субсидирование затрат по закупу сельскохозяйственной продукции у населения Камышловского района</t>
  </si>
  <si>
    <t>0210310000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</si>
  <si>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</si>
  <si>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</si>
  <si>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 xml:space="preserve">            Субсидирование части затрат по приобретению комбикормов на содержание сельскохозяйственных животных и птицы</t>
  </si>
  <si>
    <t>0210410000</t>
  </si>
  <si>
    <t xml:space="preserve">            Субсидирование малых форм хозяйствования на селе с целью расширения производства сельскохозяйственной продукции</t>
  </si>
  <si>
    <t>0210510000</t>
  </si>
  <si>
    <t xml:space="preserve">            Организация и проведение районных конкурсов профессионального мастерства среди работников сельского хозяйства</t>
  </si>
  <si>
    <t>0210610000</t>
  </si>
  <si>
    <t xml:space="preserve">            Организация и проведение Дня работников сельского хозяйства и перерабатывающей промышленности</t>
  </si>
  <si>
    <t>0210710000</t>
  </si>
  <si>
    <t xml:space="preserve">            Организация и проведение конкурса "Лучшая сельская усадьба, село, деревня Камышловского муниципального района"</t>
  </si>
  <si>
    <t>0210910000</t>
  </si>
  <si>
    <t xml:space="preserve">            Субвенции местным бюджетам на осуществление государственного полномочия Свердловской области в сфере организации мероприятий при осуществлении деятельности по обращению с животными без владельцев, за счет средств областного бюджета</t>
  </si>
  <si>
    <t>7001142П00</t>
  </si>
  <si>
    <t xml:space="preserve">            Осуществление государственного полномочия Свердловской области по организации проведения на территории Свердловской области мероприятий по предупреждению и ликвидации болезней животных за счет средств местного бюджета</t>
  </si>
  <si>
    <t>7001712П10</t>
  </si>
  <si>
    <t xml:space="preserve">            Субвенции местным бюджетам на осуществление государственного полномочия Свердловской области по организации проведения на территории Свердловской области мероприятий по предупреждению и ликвидации болезней животных</t>
  </si>
  <si>
    <t>7001742П10</t>
  </si>
  <si>
    <t xml:space="preserve">      Водное хозяйство</t>
  </si>
  <si>
    <t>0406</t>
  </si>
  <si>
    <t xml:space="preserve">            Обеспечение безопасности людей на водных объектах (в том числе: патрулирование, изготовление планшетов, аншлагов, запрещающих знаков)</t>
  </si>
  <si>
    <t>0710710000</t>
  </si>
  <si>
    <t xml:space="preserve">      Лесное хозяйство</t>
  </si>
  <si>
    <t>0407</t>
  </si>
  <si>
    <t xml:space="preserve">        Муниципальная программа Развитие лесного хозяйства на территории Камышловского муниципального района Свердловской области на период 2022-2028 годы</t>
  </si>
  <si>
    <t>1200000000</t>
  </si>
  <si>
    <t xml:space="preserve">            Выполнение работ по межеванию границ земельных участков</t>
  </si>
  <si>
    <t>1200110000</t>
  </si>
  <si>
    <t xml:space="preserve">            Тушение лесных (природных) пожаров на территории Камышловского муниципального района Свердловской области</t>
  </si>
  <si>
    <t>1200210000</t>
  </si>
  <si>
    <t xml:space="preserve">            Планирование и организация работ по воссозданию лесных культур, уходу за лесными культурами</t>
  </si>
  <si>
    <t>1200310000</t>
  </si>
  <si>
    <t xml:space="preserve">            Противопожарное обустройство лесов (создание и уход за минерализованными полосами, установка предупредительных аншлагов, организация мест отдыха) на территории Камышловского муниципального района Свердловской области</t>
  </si>
  <si>
    <t>1200410000</t>
  </si>
  <si>
    <t xml:space="preserve">            Обеспечение деятельности муниципального казенного учреждения Камышловского муниципального района "Камышловское районное лесничество"</t>
  </si>
  <si>
    <t>1200510000</t>
  </si>
  <si>
    <t xml:space="preserve">      Дорожное хозяйство (дорожные фонды)</t>
  </si>
  <si>
    <t>0409</t>
  </si>
  <si>
    <t xml:space="preserve">          Подпрограмма 3 Развитие транспортного комплекса</t>
  </si>
  <si>
    <t>0230000000</t>
  </si>
  <si>
    <t xml:space="preserve">            Выполнение работ по содержанию автомобильных дорог общего пользования местного значения</t>
  </si>
  <si>
    <t>023019Д000</t>
  </si>
  <si>
    <t xml:space="preserve">            Капитальный ремонт и ремонт автомобильных дорог общего пользования местного значения вне населённых пунктов</t>
  </si>
  <si>
    <t>023029Д000</t>
  </si>
  <si>
    <t xml:space="preserve">            Межбюджетные трансферты бюджетам сельских поселений на содержание автомобильных дорог местного значения</t>
  </si>
  <si>
    <t>023049Д304</t>
  </si>
  <si>
    <t xml:space="preserve">            Предоставление межбюджетных трансфертов сельским поселениям на исполнение судебных актов по искам к сельскому поселению Камышловского муниципального района Свердловской области о возмещении вреда, причиненного гражданину или юридическому лицу в результате незаконных действий (бездействия) муниципальных органов сельского поселения Камышловского муниципального района Свердловской области либо должностных лиц этих органов, и о присуждении компенсации за нарушение права на исполнение судебного акта в разумный срок</t>
  </si>
  <si>
    <t>700219Д021</t>
  </si>
  <si>
    <t xml:space="preserve">      Другие вопросы в области национальной экономики</t>
  </si>
  <si>
    <t>0412</t>
  </si>
  <si>
    <t xml:space="preserve">        Муниципальная программа Развитие экономического потенциала Камышловского муниципального района на период 2022-2028 годов</t>
  </si>
  <si>
    <t>0100000000</t>
  </si>
  <si>
    <t xml:space="preserve">          Подпрограмма 2 Развитие субъектов малого и среднего предпринимательства в Камышловском муниципальном районе</t>
  </si>
  <si>
    <t>0120000000</t>
  </si>
  <si>
    <t xml:space="preserve">            Пропаганда и популяризация предпринимательской деятельности</t>
  </si>
  <si>
    <t>0120710000</t>
  </si>
  <si>
    <t xml:space="preserve">    ЖИЛИЩНО-КОММУНАЛЬНОЕ ХОЗЯЙСТВО</t>
  </si>
  <si>
    <t>0500</t>
  </si>
  <si>
    <t xml:space="preserve">      Коммунальное хозяйство</t>
  </si>
  <si>
    <t>0502</t>
  </si>
  <si>
    <t xml:space="preserve">          Подпрограмма 2 Развитие жилищно-коммунального комплекса</t>
  </si>
  <si>
    <t>0220000000</t>
  </si>
  <si>
    <t xml:space="preserve">            Межбюджетные трансферты бюджетам сельских поселений на разработку и реализацию инвестиционных проектов</t>
  </si>
  <si>
    <t>0220112201</t>
  </si>
  <si>
    <t xml:space="preserve">              Субсидии</t>
  </si>
  <si>
    <t>520</t>
  </si>
  <si>
    <t xml:space="preserve">            Межбюджетные трансферты бюджетам сельских поселений на замену ветхих коммунальных сетей</t>
  </si>
  <si>
    <t>0220212202</t>
  </si>
  <si>
    <t xml:space="preserve">            Межбюджетные трансферты бюджетам муниципальных образований сельских поселений для предоставления субсидий муниципальным унитарным (казенным) предприятиям на финансовое обеспечение затрат, связанных с выполнением работ в области коммунального хозяйства</t>
  </si>
  <si>
    <t>0220412204</t>
  </si>
  <si>
    <t xml:space="preserve">            Расходы на осуществление государственного полномочия Свердловской области по предоставлению гражданам, проживающим на территории Свердловской области, меры социальной поддержки по частичному освобождению от платы за коммунальные услуги, за счет средств местного бюджета</t>
  </si>
  <si>
    <t>0220412700</t>
  </si>
  <si>
    <t xml:space="preserve">            Межбюджетные трансферты бюджетам сельских поселений на проведение технического освидетельствования состояния строительных конструкций котельных</t>
  </si>
  <si>
    <t>0221412214</t>
  </si>
  <si>
    <t xml:space="preserve">            Межбюджетные трансферты бюджетам сельским поселениям на приобретение коммунальной техники</t>
  </si>
  <si>
    <t>0222012220</t>
  </si>
  <si>
    <t xml:space="preserve">            Межбюджетные трансферты бюджетам сельских поселений на содействие в организации своевременных расчетов за топливно-энергетические ресурсы по обязательствам органов местного самоуправления</t>
  </si>
  <si>
    <t>0222112221</t>
  </si>
  <si>
    <t xml:space="preserve">      Благоустройство</t>
  </si>
  <si>
    <t>0503</t>
  </si>
  <si>
    <t xml:space="preserve">          Подпрограмма №3 Совершенствование бюджетной политики</t>
  </si>
  <si>
    <t>0130000000</t>
  </si>
  <si>
    <t xml:space="preserve">            Межбюджетные трансферты бюджетам сельских поселений на внедрение механизмов инициативного бюджетирования на территории Камышловского муниципального района</t>
  </si>
  <si>
    <t>0130111301</t>
  </si>
  <si>
    <t xml:space="preserve">            Межбюджетные трансферты бюджетам сельским поселениям на благоустройство населённых пунктов</t>
  </si>
  <si>
    <t>0220312203</t>
  </si>
  <si>
    <t xml:space="preserve">          Подпрограмма 4. Чистая Среда</t>
  </si>
  <si>
    <t>0240000000</t>
  </si>
  <si>
    <t xml:space="preserve">            Межбюджетные трансферты бюджетам сельских поселений на осуществление части полномочий по решению отдельных вопросов местного значения муниципального района в области обращения с твердыми коммунальными отходами</t>
  </si>
  <si>
    <t>0240112401</t>
  </si>
  <si>
    <t xml:space="preserve">            Создание и содержание мест (площадок) накопления твердых коммунальных отходов</t>
  </si>
  <si>
    <t>0240210000</t>
  </si>
  <si>
    <t xml:space="preserve">    ОХРАНА ОКРУЖАЮЩЕЙ СРЕДЫ</t>
  </si>
  <si>
    <t>0600</t>
  </si>
  <si>
    <t xml:space="preserve">      Другие вопросы в области охраны окружающей среды</t>
  </si>
  <si>
    <t>0605</t>
  </si>
  <si>
    <t xml:space="preserve">            Организация и проведение массовых экологических мероприятий и акций</t>
  </si>
  <si>
    <t>0240310000</t>
  </si>
  <si>
    <t xml:space="preserve">            Ликвидация мест несанкционированного размещения отходов</t>
  </si>
  <si>
    <t>0240510000</t>
  </si>
  <si>
    <t xml:space="preserve">            Организация пунктов сбора отходов I и II классов опасности, в том числе отработанных ртутьсодержащих ламп от населения</t>
  </si>
  <si>
    <t>0240610000</t>
  </si>
  <si>
    <t xml:space="preserve">    ОБРАЗОВАНИЕ</t>
  </si>
  <si>
    <t>0700</t>
  </si>
  <si>
    <t xml:space="preserve">      Дошкольное образование</t>
  </si>
  <si>
    <t>0701</t>
  </si>
  <si>
    <t xml:space="preserve">        Муниципальная программа Развитие системы образования в Камышловском муниципальном районе на 2022-2028 годы</t>
  </si>
  <si>
    <t>0300000000</t>
  </si>
  <si>
    <t xml:space="preserve">          Подпрограмма 1 Развитие системы дошкольного образования в Камышловском муниципальном районе</t>
  </si>
  <si>
    <t>0310000000</t>
  </si>
  <si>
    <t xml:space="preserve">            Финансовое обеспечение прав граждан на получение общедоступного и бесплатного дошкольного образования в муниципальных дошкольных образовательных организациях в части финансирования расходов на оплату труда работников дошкольных образовательных организаций</t>
  </si>
  <si>
    <t>0310110000</t>
  </si>
  <si>
    <t xml:space="preserve">            Финансовое обеспечение прав граждан на получение общедоступного и бесплатного дошкольного  образования в муниципальных дошкольных образовательных организациях в части финансирования расходов на  приобретение учебников, учебных пособий, средств обучения, игр, игрушек, расходных материалов и материалов для хозяйственных нужд и т.д. (за исключением расходов на содержание зданий и коммунальных расходов)</t>
  </si>
  <si>
    <t>0310210000</t>
  </si>
  <si>
    <t xml:space="preserve">            Создание условий для содержания детей в муниципальных образовательных организациях дошкольного образования и обеспечения образовательного процесса</t>
  </si>
  <si>
    <t>0310310000</t>
  </si>
  <si>
    <t xml:space="preserve">            Обеспечение организации питания воспитанников в муниципальных образовательных организациях дошкольного  образования Камышловского муниципального района</t>
  </si>
  <si>
    <t>0310410000</t>
  </si>
  <si>
    <t xml:space="preserve">            Приведение зданий и территорий образовательных организаций дошкольного образования в соответствии с современными требованиями и нормами (проведение текущего, капитального ремонта, модернизация (приобретение), реконструкция (строительство), зданий, сооружений, помещений)</t>
  </si>
  <si>
    <t>0310510000</t>
  </si>
  <si>
    <t xml:space="preserve">            Обеспечение антитерористических мероприятий Камышловского муниципального района</t>
  </si>
  <si>
    <t>0310610000</t>
  </si>
  <si>
    <t xml:space="preserve">            Субвенции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части финансирования расходов на оплату труда работников общеобразовательных организаций за счет областного бюджета.</t>
  </si>
  <si>
    <t>0310845110</t>
  </si>
  <si>
    <t xml:space="preserve">            Субвенции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части финансирования расходов на приобретение учебников и учебных пособий. средств обучения, игр. игрушек за счет областного бюджета</t>
  </si>
  <si>
    <t>0310945120</t>
  </si>
  <si>
    <t xml:space="preserve">            Обеспечение мероприятий по переводу котельных на газ в муниципальных учреждениях Камышловского района</t>
  </si>
  <si>
    <t>0311010000</t>
  </si>
  <si>
    <t xml:space="preserve">              Бюджетные инвестиции</t>
  </si>
  <si>
    <t>410</t>
  </si>
  <si>
    <t xml:space="preserve">          Подпрограмма 4 Педагогические кадры</t>
  </si>
  <si>
    <t>0340000000</t>
  </si>
  <si>
    <t xml:space="preserve">            Повышение квалификации педагогических и управленческих кадров для реализации федеральных государственных образовательных стандартов дошкольного образования (внедрение модели организации и финансирования повышения квалификации работников образования, обеспечивающей непрерывность и адресный подход к повышению квалификации)</t>
  </si>
  <si>
    <t>0340110000</t>
  </si>
  <si>
    <t xml:space="preserve">      Общее образование</t>
  </si>
  <si>
    <t>0702</t>
  </si>
  <si>
    <t xml:space="preserve">          Подпрограмма 2 Развитие системы общего образования в Камышловском муниципальном районе</t>
  </si>
  <si>
    <t>0320000000</t>
  </si>
  <si>
    <t xml:space="preserve">            Финансовое обеспечение прав граждан на получение начального общего, основного общего, среднего общего образования в  муниципальных общеобразовательных организациях в части финансирования расходов на оплату труда работников  общеобразовательных организаций</t>
  </si>
  <si>
    <t>0320110000</t>
  </si>
  <si>
    <t xml:space="preserve">            Финансовое обеспечение прав граждан на получение начального общего, основного общего, среднего общего образования в  муниципальных общеобразовательных организациях в части финансирования расходов на  приобретение учебников, учебных пособий, средств обучения, расходных материалов и материалов для хозяйственных нужд и т.д. (за исключением расходов на содержание зданий и коммунальных расходов)</t>
  </si>
  <si>
    <t>0320210000</t>
  </si>
  <si>
    <t xml:space="preserve">            Создание условий для содержания детей в муниципальных общеобразовательных организациях и обеспечения образовательного процесса</t>
  </si>
  <si>
    <t>0320310000</t>
  </si>
  <si>
    <t xml:space="preserve">            Обеспечение организации питания обучающихся в муниципальных общеобразовательных организациях</t>
  </si>
  <si>
    <t>0320410000</t>
  </si>
  <si>
    <t xml:space="preserve">            Обеспечение организации  подвоза обучающихся, проживающих на  отдаленных территориях, на специально оборудованном для перевозки детей  школьном автобусе в порядке, установленном законодательством , (при необходимости)</t>
  </si>
  <si>
    <t>0320510000</t>
  </si>
  <si>
    <t xml:space="preserve">            Приведение зданий и территорий общеобразовательных организаций в соответствии с современными требованиями и нормами (проведение текущего, капитального ремонта, модернизация (приобретение), реконструкция (строительство), зданий, сооружений, помещений)</t>
  </si>
  <si>
    <t>0320610000</t>
  </si>
  <si>
    <t xml:space="preserve">            Обеспечение мероприятий по приобретению и (или) замене автобусов для подвоза обучающихся в муниципальные общеобразовательные учреждения, оснащение аппаратурой спутниковой навигации ГЛОНАСС, тахографами, информационному сопровождению используемого парка автобусов</t>
  </si>
  <si>
    <t>0320710000</t>
  </si>
  <si>
    <t xml:space="preserve">            Субвенции на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 в части финансирования расходов на оплату труда работников общеобразовательных организаций  за счет областного бюджета</t>
  </si>
  <si>
    <t>0321145310</t>
  </si>
  <si>
    <t xml:space="preserve">            Субвенции на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 в части финансирования расходов на приобретение учебников и учебных пособий, средств обучения, игр, игрушек  за счет областного бюджета</t>
  </si>
  <si>
    <t>0321245320</t>
  </si>
  <si>
    <t xml:space="preserve">            Осуществление мероприятий по обеспечению питанием обучающихся в муниципальных общеобразовательных организациях</t>
  </si>
  <si>
    <t>0321345400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</si>
  <si>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на условиях софинансирования из федерального бюджета</t>
  </si>
  <si>
    <t>03216L3040</t>
  </si>
  <si>
    <t xml:space="preserve">            Обеспечение антитеррористических мероприятий Камышловского муниципального района</t>
  </si>
  <si>
    <t>0321710000</t>
  </si>
  <si>
    <t xml:space="preserve">            Создание в муниципальных общеобразовательных организациях условий для организации горячего питания обучающихся</t>
  </si>
  <si>
    <t>0321945410</t>
  </si>
  <si>
    <t xml:space="preserve">            Софинансирование на создание в муниципальных общеобразовательных организациях условий для организации горячего питания обучающихся</t>
  </si>
  <si>
    <t>03219S5410</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</si>
  <si>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 государственных профессиональных образовательных организаций на условиях софинансирования из федерального бюджета</t>
  </si>
  <si>
    <t>032Ю650500</t>
  </si>
  <si>
    <t xml:space="preserve">            Ежемесячное денежное вознаграждение за классное руководство педагогическим работникам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на условиях софинансирования из федерального бюджета</t>
  </si>
  <si>
    <t>032Ю653030</t>
  </si>
  <si>
    <t xml:space="preserve">            Повышение квалификации педагогических и управленческих кадров для реализации федеральных государственных образовательных стандартов общего образования (внедрение модели организации и финансирования повышения квалификации работников образования, обеспечивающей непрерывность и адресный подход к повышению квалификации)</t>
  </si>
  <si>
    <t>0340210000</t>
  </si>
  <si>
    <t xml:space="preserve">      Дополнительное образование детей</t>
  </si>
  <si>
    <t>0703</t>
  </si>
  <si>
    <t xml:space="preserve">        Муниципальная программа Развитие культуры, молодежной политики и спорта на территории Камышловского муниципального района Свердловской области на 2022-2028годы</t>
  </si>
  <si>
    <t>0400000000</t>
  </si>
  <si>
    <t xml:space="preserve">          Подпрограмма 2 "Развитие дополнительного образования"</t>
  </si>
  <si>
    <t>0420000000</t>
  </si>
  <si>
    <t xml:space="preserve">            Организация деятельности учреждений дополнительного образования</t>
  </si>
  <si>
    <t>0420110000</t>
  </si>
  <si>
    <t xml:space="preserve">            Мероприятия по укреплению материально-технической базы муниципальных учреждений дополнительного образования</t>
  </si>
  <si>
    <t>0420210000</t>
  </si>
  <si>
    <t xml:space="preserve">            Приобретение оборудования и иных материальных ценностей, необходимых для деятельности дополнительного образования</t>
  </si>
  <si>
    <t>0420310000</t>
  </si>
  <si>
    <t xml:space="preserve">            Мероприятия в сфере дополнительного образования</t>
  </si>
  <si>
    <t>0420510000</t>
  </si>
  <si>
    <t xml:space="preserve">      Молодежная политика</t>
  </si>
  <si>
    <t>0707</t>
  </si>
  <si>
    <t xml:space="preserve">          Подпрограмма 3 Развитие системы отдыха и оздоровления детей в Камышловском муниципальном районе</t>
  </si>
  <si>
    <t>0330000000</t>
  </si>
  <si>
    <t xml:space="preserve">            Организация  трудоустройства несовершеннолетних в летний период в Камышловском муниципальном районе</t>
  </si>
  <si>
    <t>0330210000</t>
  </si>
  <si>
    <t xml:space="preserve">          Подпрограмма 5 Патриотическое воспитание граждан и формирование основ безопасности жизнедеятельности обучающихся в Камышловском муниципальном районе</t>
  </si>
  <si>
    <t>0350000000</t>
  </si>
  <si>
    <t xml:space="preserve">            Организация участия и проведение районных, областных, общероссийских, мероприятий патриотической направленности</t>
  </si>
  <si>
    <t>0350310000</t>
  </si>
  <si>
    <t xml:space="preserve">            Установка мемориальных табличек для увековечения памяти выпускников (сотрудников) образовательных организаций - жителей Камышловского района. погибших (умерших) при выполнении воинского долга в ходе проведения специальной военной операции по демилитаризации и денацификации Украины</t>
  </si>
  <si>
    <t>0350410000</t>
  </si>
  <si>
    <t xml:space="preserve">          Подпрограмма 3 "Развитие потенциала молодежи Камышловского района"</t>
  </si>
  <si>
    <t>0430000000</t>
  </si>
  <si>
    <t xml:space="preserve">            Осуществление мероприятий по приоритетным направлениям работы с молодежью</t>
  </si>
  <si>
    <t>0430110000</t>
  </si>
  <si>
    <t xml:space="preserve">            Организация деятельности молодежного центра</t>
  </si>
  <si>
    <t>0430210000</t>
  </si>
  <si>
    <t xml:space="preserve">            Предоставление субсидий некоммерческим организациям в сфере добровольческой деятельности</t>
  </si>
  <si>
    <t>0430310000</t>
  </si>
  <si>
    <t xml:space="preserve">            Организация и проведение мероприятий в сфере молодежной политики</t>
  </si>
  <si>
    <t>0430448600</t>
  </si>
  <si>
    <t>04304S8600</t>
  </si>
  <si>
    <t xml:space="preserve">          Подпрограмма 5 "Патриотическое воспитание граждан"</t>
  </si>
  <si>
    <t>0450000000</t>
  </si>
  <si>
    <t xml:space="preserve">            Предоставление субсидий некоммерческим организациям в сфере патриотического воспитания граждан.</t>
  </si>
  <si>
    <t>0450110000</t>
  </si>
  <si>
    <t xml:space="preserve">            Мероприятия, направленные на патриотическое воспитание граждан (конкурсы, фестивали, акции, соревнования памяти, автопробеги и т.д.)</t>
  </si>
  <si>
    <t>0450210000</t>
  </si>
  <si>
    <t xml:space="preserve">            Организация военно-патриотического воспитания и допризывной подготовки молодых граждан</t>
  </si>
  <si>
    <t>0450348700</t>
  </si>
  <si>
    <t>04503S8700</t>
  </si>
  <si>
    <t xml:space="preserve">      Другие вопросы в области образования</t>
  </si>
  <si>
    <t>0709</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</si>
  <si>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на условиях софинансирования из федерального бюджета</t>
  </si>
  <si>
    <t>032Ю651790</t>
  </si>
  <si>
    <t xml:space="preserve">            Организация отдыха и оздоровления детей и подростков в Камышловском муниципальном районе</t>
  </si>
  <si>
    <t>0330110000</t>
  </si>
  <si>
    <t xml:space="preserve">            Награждение лучших общеобразовательных организаций, реализующих мероприятия по организации отдыха, оздоровления и трудоустройства детей Камышловского муниципального района</t>
  </si>
  <si>
    <t>0330310000</t>
  </si>
  <si>
    <t xml:space="preserve">            Субвенции местным бюджетам на осуществление государственных полномочий Свердловской области по организации и обеспечению отдыха и оздоровления детей (за исключением детей-сирот и детей, оставшихся без попечения родителей, детей, находящихся в трудной жизненной ситуации) в учебное время, включая мероприятия по обеспечению безопасности их жизни и здоровья, за счет областного бюджета</t>
  </si>
  <si>
    <t>0330445500</t>
  </si>
  <si>
    <t xml:space="preserve">            Осуществление мероприятий по обеспечению организации отдыха детей в каникулярное время, включая мероприятия по обеспечению безопасности их жизни и здоровья за счет средств областного бюджета</t>
  </si>
  <si>
    <t>0330445600</t>
  </si>
  <si>
    <t xml:space="preserve">            Реализация мероприятий по комплектованию оборудованием медицинских пунктов в муниципальных образовательных организациях</t>
  </si>
  <si>
    <t>0330545М00</t>
  </si>
  <si>
    <t>03305S5М00</t>
  </si>
  <si>
    <t xml:space="preserve">          Подпрограмма 6 Обеспечение реализации муниципальной программы "Развитие системы образования в Камышловском муниципальном районе на 2022-2028 годы</t>
  </si>
  <si>
    <t>0360000000</t>
  </si>
  <si>
    <t xml:space="preserve">            Обеспечение деятельности Управления образования администрации муниципального образования Камышловский муниципальный район (Районный информационно-методический кабинет, бухгалтерия)</t>
  </si>
  <si>
    <t>0360110000</t>
  </si>
  <si>
    <t xml:space="preserve">              Стипендии</t>
  </si>
  <si>
    <t>340</t>
  </si>
  <si>
    <t xml:space="preserve">            Обеспечение исполнения полномочий Управления образования (Создание материально-технической базы для обеспечения деятельности пункта проведения ЕГЭ, организация и проведение районных мероприятий в сфере образования</t>
  </si>
  <si>
    <t>0360210000</t>
  </si>
  <si>
    <t xml:space="preserve">            Обеспечение деятельности МКУ "Районный информационно-методический центр системы образования Камышловского муниципального района".</t>
  </si>
  <si>
    <t>0360310000</t>
  </si>
  <si>
    <t xml:space="preserve">    КУЛЬТУРА, КИНЕМАТОГРАФИЯ</t>
  </si>
  <si>
    <t>0800</t>
  </si>
  <si>
    <t xml:space="preserve">      Культура</t>
  </si>
  <si>
    <t>0801</t>
  </si>
  <si>
    <t xml:space="preserve">          Подпрограмма 1 "Развитие культуры и искусства"</t>
  </si>
  <si>
    <t>0410000000</t>
  </si>
  <si>
    <t xml:space="preserve">            Предоставление межбюджетных трансфертов бюджетам сельских поселений, входящих в состав МО Камышловский муниципальный район для ремонтов зданий и помещений, в которых находятся учреждения культуры и укрепление материально-технической базы этих учреждений</t>
  </si>
  <si>
    <t>0410114101</t>
  </si>
  <si>
    <t xml:space="preserve">            Организация деятельности МКИЦ</t>
  </si>
  <si>
    <t>0410210000</t>
  </si>
  <si>
    <t xml:space="preserve">            Организация библиотечного обслуживания населения, формирование и хранение библиотечных фондов  муниципальной межпоселенческой библиотеки</t>
  </si>
  <si>
    <t>0410310000</t>
  </si>
  <si>
    <t xml:space="preserve">            Укрепление и развитие материально - технической базы "МКИЦ"</t>
  </si>
  <si>
    <t>0410410000</t>
  </si>
  <si>
    <t xml:space="preserve">            Мероприятия по информированию населения, издательской деятельности</t>
  </si>
  <si>
    <t>0410510000</t>
  </si>
  <si>
    <t xml:space="preserve">            Мероприятия в сфере культуры и искусства</t>
  </si>
  <si>
    <t>0410610000</t>
  </si>
  <si>
    <t xml:space="preserve">            Информатизация муниципальных учреждений культуры (МКИЦ), в том числе комплектование книжных фондов (включая приобретение электронных версий книг и приобретение (подписку) периодических изданий), приобретение компьютерного оборудования и лицензионного программного обеспечения, подключение муниципальных библиотек к сети "Интернет"</t>
  </si>
  <si>
    <t>0410710000</t>
  </si>
  <si>
    <t xml:space="preserve">            Информатизация муниципальных библиотек, приобретение компьютерного оборудования и лицензионного программного обеспечения, подключение муниципальных библиотек к информационно-телекоммуникационной сети "Интернет" и развитие системы библиотечного дела с учетом задачи расширения информационных технологий и оцифровки</t>
  </si>
  <si>
    <t>0410746192</t>
  </si>
  <si>
    <t xml:space="preserve">            Модернизация библиотек в части комплектования книжных фондов на условиях софинансирования из федерального бюджета</t>
  </si>
  <si>
    <t>04107L5190</t>
  </si>
  <si>
    <t>04107S6192</t>
  </si>
  <si>
    <t xml:space="preserve">      Другие вопросы в области культуры, кинематографии</t>
  </si>
  <si>
    <t>0804</t>
  </si>
  <si>
    <t xml:space="preserve">    СОЦИАЛЬНАЯ ПОЛИТИКА</t>
  </si>
  <si>
    <t>1000</t>
  </si>
  <si>
    <t xml:space="preserve">      Пенсионное обеспечение</t>
  </si>
  <si>
    <t>1001</t>
  </si>
  <si>
    <t xml:space="preserve">            Доплаты к пенсиям муниципальных служащих, единовременные выплаты</t>
  </si>
  <si>
    <t>0500810000</t>
  </si>
  <si>
    <t xml:space="preserve">              Публичные нормативные социальные выплаты гражданам</t>
  </si>
  <si>
    <t>310</t>
  </si>
  <si>
    <t xml:space="preserve">      Социальное обеспечение населения</t>
  </si>
  <si>
    <t>1003</t>
  </si>
  <si>
    <t xml:space="preserve">            Улучшение жилищных условий граждан, проживающих на сельских территориях (в рамках софинансирования)</t>
  </si>
  <si>
    <t>02206S5762</t>
  </si>
  <si>
    <t xml:space="preserve">              Социальные выплаты гражданам, кроме публичных нормативных социальных выплат</t>
  </si>
  <si>
    <t>320</t>
  </si>
  <si>
    <t xml:space="preserve">            Улучшение жилищных условий граждан, проживающих на сельских территориях за счет средств областного бюджета</t>
  </si>
  <si>
    <t>02206Д5762</t>
  </si>
  <si>
    <t xml:space="preserve">            Предоставление социальной выплаты гражданам, имеющим трех и более детей, взамен земельного участка, находящегося в собственности Камышловского муниципального района, или земельного участка, право собственности на который не разграничено, расположенного на территории Камышловского муниципального района, предоставляемого для индивидуального жилищного строительства в собственность бесплатно.</t>
  </si>
  <si>
    <t>0601310000</t>
  </si>
  <si>
    <t xml:space="preserve">            Оказание материальной помощи различным категориям граждан и социальная поддержка граждан пожилого возраста</t>
  </si>
  <si>
    <t>0800110000</t>
  </si>
  <si>
    <t xml:space="preserve">            Субсидии некоммерческим организациям (за исключение государственных (муниципальных) учреждений)</t>
  </si>
  <si>
    <t>0800310000</t>
  </si>
  <si>
    <t xml:space="preserve">            Расходы на осуществление государственного полномочия Свердловской области по предоставлению гражданам субсидий на оплату жилого помещения и коммунальных услуг, за счет средств местного бюджета</t>
  </si>
  <si>
    <t>0800619100</t>
  </si>
  <si>
    <t xml:space="preserve">            Субвенции местным бюджетам на осуществление государственного полномочия Свердловской области по предоставлению гражданам субсидий на оплату жилого помещения и коммунальных услуг</t>
  </si>
  <si>
    <t>0800649100</t>
  </si>
  <si>
    <t xml:space="preserve">            Субвенции местным бюджетам на 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 за счет средств областного бюджета</t>
  </si>
  <si>
    <t>0800649200</t>
  </si>
  <si>
    <t xml:space="preserve">            Субвенции местным бюджетам на осуществление государственного полномочия Российской Федерации по предоставлению отдельным категориям граждан мер социальной поддержки по оплате жилого помещения и коммунальных услуг за счет средств федерального бюджета</t>
  </si>
  <si>
    <t>0800652500</t>
  </si>
  <si>
    <t xml:space="preserve">            Субвенции местным бюджетам на 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 в части оплаты взноса на капитальный ремонт общего имущества в многоквартирном доме на условиях софинансирования из федерального бюджета</t>
  </si>
  <si>
    <t>08006R4620</t>
  </si>
  <si>
    <t xml:space="preserve">            Предоставление ежемесячной денежной выплаты гражданам, удостоенным звания "Почетный гражданин Камышловского муниципального района"</t>
  </si>
  <si>
    <t>0800710000</t>
  </si>
  <si>
    <t xml:space="preserve">              Публичные нормативные выплаты гражданам несоциального характера</t>
  </si>
  <si>
    <t>330</t>
  </si>
  <si>
    <t xml:space="preserve">            Обеспечение сохранности транспортных средств участников специальной военной операции и членов их семей на территории Камышловского муниципального района</t>
  </si>
  <si>
    <t>0801110000</t>
  </si>
  <si>
    <t xml:space="preserve">            Поддержка граждан, обучающихся по образовательным программам среднего медицинского профессионального и высшего медицинского образования и заключивших договор о целевом обучении с ГАУЗ СО "Камышловская ЦРБ"</t>
  </si>
  <si>
    <t>0801210000</t>
  </si>
  <si>
    <t xml:space="preserve">            Частичная компенсация расходов на приобретение и доставку колотых дров членам семей участников специальной военной операции и членам семей участников специальной военной операции, погибших в ходе военной операции, проживающих в домах с печным отоплением на территории Камышловского муниципального района</t>
  </si>
  <si>
    <t>0801410000</t>
  </si>
  <si>
    <t xml:space="preserve">      Охрана семьи и детства</t>
  </si>
  <si>
    <t>1004</t>
  </si>
  <si>
    <t xml:space="preserve">          Подпрограмма 6 Обеспечение жильем молодых семей Камышловского муниципального района</t>
  </si>
  <si>
    <t>0460000000</t>
  </si>
  <si>
    <t xml:space="preserve">            Предоставление социальных выплат молодым семьям на приобретение (строительство) жилья на условиях софинансирования из федерального бюджета</t>
  </si>
  <si>
    <t>04601L4970</t>
  </si>
  <si>
    <t xml:space="preserve">          Подпрограмма 7 Предоставление региональной поддержки молодым семьям Камышловского муниципального района на улучшение жилищных условий</t>
  </si>
  <si>
    <t>0470000000</t>
  </si>
  <si>
    <t xml:space="preserve">            Предоставление региональных социальных выплат молодым семьям на улучшение жилищных условий</t>
  </si>
  <si>
    <t>0470149500</t>
  </si>
  <si>
    <t>04701S9500</t>
  </si>
  <si>
    <t xml:space="preserve">      Другие вопросы в области социальной политики</t>
  </si>
  <si>
    <t>1006</t>
  </si>
  <si>
    <t xml:space="preserve">            Организация и проведение церемонии награждения лучших благотворителей года</t>
  </si>
  <si>
    <t>0800210000</t>
  </si>
  <si>
    <t xml:space="preserve">            Поздравление граждан и семей (в том числе многодетных и замещающих семей) с Днем Победы в Великой Отечественной войне 1941-1945 г.г., в связи с традиционно считающимися юбилейными датами, в связи со свадебным юбилеем либо награждением знаком отличия Свердловской области "Совет да любовь"; в связи с награждением знаком отличия Свердловской области "Материнская доблесть"</t>
  </si>
  <si>
    <t>0800410000</t>
  </si>
  <si>
    <t xml:space="preserve">            Информирование населения о реализуемых в рамках муниципальной программы мероприятиях</t>
  </si>
  <si>
    <t>0800510000</t>
  </si>
  <si>
    <t xml:space="preserve">            Приобретение новогодних подарков</t>
  </si>
  <si>
    <t>0800910000</t>
  </si>
  <si>
    <t xml:space="preserve">            Собери ребенка в школу</t>
  </si>
  <si>
    <t>0801010000</t>
  </si>
  <si>
    <t xml:space="preserve">    ФИЗИЧЕСКАЯ КУЛЬТУРА И СПОРТ</t>
  </si>
  <si>
    <t>1100</t>
  </si>
  <si>
    <t xml:space="preserve">      Физическая культура</t>
  </si>
  <si>
    <t>1101</t>
  </si>
  <si>
    <t xml:space="preserve">          Подпрограмма 4 "Развитие физической культуры, спорта и туризма "</t>
  </si>
  <si>
    <t>0440000000</t>
  </si>
  <si>
    <t xml:space="preserve">            Организация деятельности учреждений физической культуры и их филиалов спортивной  направленности (ФОК)</t>
  </si>
  <si>
    <t>0440210000</t>
  </si>
  <si>
    <t xml:space="preserve">      Массовый спорт</t>
  </si>
  <si>
    <t>1102</t>
  </si>
  <si>
    <t xml:space="preserve">            Мероприятия в сфере физической культуры и спорта</t>
  </si>
  <si>
    <t>0440110000</t>
  </si>
  <si>
    <t xml:space="preserve">            Поддержка муниципальных учреждений спортивной направленности по адаптивной физической культуре и спорту</t>
  </si>
  <si>
    <t>0440148270</t>
  </si>
  <si>
    <t>04401S8270</t>
  </si>
  <si>
    <t xml:space="preserve">            Приобретение оборудования и иных материальных ценностей для деятельности муниципальных учреждений в сфере физической культуры и спорта</t>
  </si>
  <si>
    <t>0440510000</t>
  </si>
  <si>
    <t xml:space="preserve">            Реализация мероприятий по поэтапному внедрению Всероссийского физкультурно-спортивного комплекса "Готов к труду и обороне" (ГТО)</t>
  </si>
  <si>
    <t>0441048Г00</t>
  </si>
  <si>
    <t>04410S8Г00</t>
  </si>
  <si>
    <t xml:space="preserve">      Спорт высших достижений</t>
  </si>
  <si>
    <t>1103</t>
  </si>
  <si>
    <t xml:space="preserve">            Реализация мероприятий по спортивной подготовке</t>
  </si>
  <si>
    <t>0420810000</t>
  </si>
  <si>
    <t xml:space="preserve">    СРЕДСТВА МАССОВОЙ ИНФОРМАЦИИ</t>
  </si>
  <si>
    <t>1200</t>
  </si>
  <si>
    <t xml:space="preserve">      Периодическая печать и издательства</t>
  </si>
  <si>
    <t>1202</t>
  </si>
  <si>
    <t xml:space="preserve">            Мероприятия по освещению деятельности органов местного самоуправления</t>
  </si>
  <si>
    <t>0501310000</t>
  </si>
  <si>
    <t xml:space="preserve">    МЕЖБЮДЖЕТНЫЕ ТРАНСФЕРТЫ ОБЩЕГО ХАРАКТЕРА БЮДЖЕТАМ БЮДЖЕТНОЙ СИСТЕМЫ РОССИЙСКОЙ ФЕДЕРАЦИИ</t>
  </si>
  <si>
    <t>1400</t>
  </si>
  <si>
    <t xml:space="preserve">      Дотации на выравнивание бюджетной обеспеченности субъектов Российской Федерации и муниципальных образований</t>
  </si>
  <si>
    <t>1401</t>
  </si>
  <si>
    <t xml:space="preserve">        Муниципальная программа Управление муниципальными финансами Камышловского муниципального района с 2022 до 2029 года</t>
  </si>
  <si>
    <t>0900000000</t>
  </si>
  <si>
    <t xml:space="preserve">          Подпрограмма 1 "Повышение финансовой самостоятельности местных бюджетов"</t>
  </si>
  <si>
    <t>0910000000</t>
  </si>
  <si>
    <t xml:space="preserve">            Предоставление дотаций на выравнивание бюджетной обеспеченности поселений</t>
  </si>
  <si>
    <t>0910110000</t>
  </si>
  <si>
    <t xml:space="preserve">              Дотации</t>
  </si>
  <si>
    <t>510</t>
  </si>
  <si>
    <t xml:space="preserve">            Субвенции местным бюджетам на осуществление государственного полномочия Свердловской области по расчету и предоставлению дотаций бюджетам поселений за счет средств областного бюджета</t>
  </si>
  <si>
    <t>0910340300</t>
  </si>
  <si>
    <t xml:space="preserve">      Прочие межбюджетные трансферты общего характера</t>
  </si>
  <si>
    <t>1403</t>
  </si>
  <si>
    <t xml:space="preserve">            Предоставление прочих межбюджетных трансфертов на выравнивание бюджетной обеспеченности поселений</t>
  </si>
  <si>
    <t>0910210000</t>
  </si>
  <si>
    <t>ВСЕГО РАСХОДОВ:</t>
  </si>
  <si>
    <t>Приложение № 3</t>
  </si>
  <si>
    <t>От 26.10.2026 г. № 697-ПА</t>
  </si>
  <si>
    <t>Отчет об исполнении расходов бюджета Камышловского  муниципального района 
за       девять  месяцев  2026  года по источникам финансирования дефицита местного бюджета по кодам классификации источников финансирования дефицитов бюджетов Российской Федерации</t>
  </si>
  <si>
    <t>Наименование источников внутреннего финансирования бюджета</t>
  </si>
  <si>
    <t>КБК</t>
  </si>
  <si>
    <t>Сумма средств, предусмотренная на 2026 год в Решении о местном бюджете, в рублях</t>
  </si>
  <si>
    <t>Исполнено 
за   девять  месяцев  2026 года , 
в рублях</t>
  </si>
  <si>
    <t>Источники финансирования дефицита местного бюджета</t>
  </si>
  <si>
    <t>в том числе:</t>
  </si>
  <si>
    <t>Источники внутреннего финансирования дефицита местного бюджета</t>
  </si>
  <si>
    <t>Администрация муниципального образования</t>
  </si>
  <si>
    <t>901 00 00 00 00 00 0000 000</t>
  </si>
  <si>
    <t xml:space="preserve">Увеличение прочих остатков денежных средств бюджета муниципального района </t>
  </si>
  <si>
    <t>901 01 05 02 01 05 0000 510</t>
  </si>
  <si>
    <t>Уменьшение прочих остатков денежных средств бюджета муниципального района</t>
  </si>
  <si>
    <t>901 01 05 02 01 05 0000 610</t>
  </si>
  <si>
    <t xml:space="preserve">Исполнение муниципальных гарантий муниципального района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t>
  </si>
  <si>
    <t>901 01 06 04 01 05 0000 810</t>
  </si>
  <si>
    <t>Возврат бюджетных кредитов, предоставленных юридическим лицам из бюджета муниципального района  в валюте Российской Федерации</t>
  </si>
  <si>
    <t>901 01 06 05 01 05 0000 640</t>
  </si>
  <si>
    <t xml:space="preserve">Приложение №4
к   постановлению администрации 
Камышловского муниципального  района
</t>
  </si>
  <si>
    <t>От  26.10.2026 г. № 26.10.2026 г. № 697-ПА</t>
  </si>
  <si>
    <t xml:space="preserve">
СВЕДЕНИЯ
О ЧИСЛЕННОСТИ МУНИЦИПАЛЬНЫХ, ТЕХНИЧЕСКИХ СЛУЖАЩИХ ОРГАНОВ
МЕСТНОГО САМОУПРАВЛЕНИЯ 
КАМЫШЛОВСКОГО МУНИЦИПАЛЬНОГО РАЙОНА И РАБОТНИКОВ
МУНИЦИПАЛЬНЫХ УЧРЕЖДЕНИЙ 
КАМЫШЛОВСКОГО МУНИЦИПАЛЬНОГО РАЙОНА 
ЗА      ДЕВЯТЬ  МЕСЯЦЕВ    2026 года </t>
  </si>
  <si>
    <t>Наименование категории работников</t>
  </si>
  <si>
    <t xml:space="preserve">Среднесписочная
численность  
работников   
за   девять  месяцев  2026 года (без внешних  
совместителей),
человек
</t>
  </si>
  <si>
    <r>
      <rPr>
        <sz val="12"/>
        <rFont val="Times New Roman"/>
        <family val="1"/>
        <charset val="204"/>
      </rPr>
      <t xml:space="preserve">Фактические  
затраты    
на денежное  
содержание  
(заработную  
плату)    
за девять  месяцев </t>
    </r>
    <r>
      <rPr>
        <sz val="12"/>
        <rFont val="Times New Roman"/>
        <family val="1"/>
        <charset val="1"/>
      </rPr>
      <t xml:space="preserve"> </t>
    </r>
    <r>
      <rPr>
        <sz val="12"/>
        <rFont val="Times New Roman"/>
        <family val="1"/>
        <charset val="204"/>
      </rPr>
      <t xml:space="preserve">2026 года
(тысяч рублей)
</t>
    </r>
  </si>
  <si>
    <t xml:space="preserve">Муниципальные служащие органов местного   
самоуправления   Камышловского  муниципального района          
</t>
  </si>
  <si>
    <t xml:space="preserve">Технические служащие органов местного   
самоуправления  Камышловского муниципального района          
</t>
  </si>
  <si>
    <t xml:space="preserve">Работники муниципальных учреждений        
Камышловского   
муниципального района, подведомственных     
органу местного самоуправления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</si>
</sst>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38">
    <font>
      <sz val="10"/>
      <name val="Arial"/>
      <charset val="1"/>
    </font>
    <font>
      <sz val="11"/>
      <color theme="1"/>
      <name val="Calibri"/>
      <family val="2"/>
      <charset val="204"/>
    </font>
    <font>
      <sz val="11"/>
      <color theme="0"/>
      <name val="Calibri"/>
      <family val="2"/>
      <charset val="204"/>
    </font>
    <font>
      <sz val="11"/>
      <name val="Calibri"/>
      <family val="2"/>
      <charset val="1"/>
    </font>
    <font>
      <sz val="10"/>
      <color rgb="FF000000"/>
      <name val="Arial Cyr"/>
      <family val="2"/>
      <charset val="1"/>
    </font>
    <font>
      <b/>
      <sz val="12"/>
      <color rgb="FF000000"/>
      <name val="Arial Cyr"/>
      <family val="2"/>
      <charset val="1"/>
    </font>
    <font>
      <b/>
      <sz val="10"/>
      <color rgb="FF000000"/>
      <name val="Arial CYR"/>
      <family val="2"/>
      <charset val="1"/>
    </font>
    <font>
      <sz val="8"/>
      <color rgb="FF000000"/>
      <name val="Arial Cyr"/>
      <charset val="1"/>
    </font>
    <font>
      <sz val="10"/>
      <color rgb="FF000000"/>
      <name val="Arial Cyr"/>
      <charset val="1"/>
    </font>
    <font>
      <b/>
      <sz val="10"/>
      <color rgb="FF000000"/>
      <name val="Arial CYR"/>
      <charset val="1"/>
    </font>
    <font>
      <sz val="11"/>
      <color rgb="FF3F3F76"/>
      <name val="Calibri"/>
      <family val="2"/>
      <charset val="204"/>
    </font>
    <font>
      <b/>
      <sz val="11"/>
      <color rgb="FF3F3F3F"/>
      <name val="Calibri"/>
      <family val="2"/>
      <charset val="204"/>
    </font>
    <font>
      <b/>
      <sz val="11"/>
      <color rgb="FFFA7D00"/>
      <name val="Calibri"/>
      <family val="2"/>
      <charset val="204"/>
    </font>
    <font>
      <b/>
      <sz val="15"/>
      <color theme="3"/>
      <name val="Calibri"/>
      <family val="2"/>
      <charset val="204"/>
    </font>
    <font>
      <b/>
      <sz val="13"/>
      <color theme="3"/>
      <name val="Calibri"/>
      <family val="2"/>
      <charset val="204"/>
    </font>
    <font>
      <b/>
      <sz val="11"/>
      <color theme="3"/>
      <name val="Calibri"/>
      <family val="2"/>
      <charset val="204"/>
    </font>
    <font>
      <b/>
      <sz val="11"/>
      <color theme="1"/>
      <name val="Calibri"/>
      <family val="2"/>
      <charset val="204"/>
    </font>
    <font>
      <b/>
      <sz val="11"/>
      <color theme="0"/>
      <name val="Calibri"/>
      <family val="2"/>
      <charset val="204"/>
    </font>
    <font>
      <b/>
      <sz val="18"/>
      <color theme="3"/>
      <name val="Cambria"/>
      <family val="2"/>
      <charset val="204"/>
    </font>
    <font>
      <sz val="11"/>
      <color rgb="FF9C6500"/>
      <name val="Calibri"/>
      <family val="2"/>
      <charset val="204"/>
    </font>
    <font>
      <sz val="10"/>
      <name val="Arial Cyr"/>
      <charset val="204"/>
    </font>
    <font>
      <sz val="10"/>
      <color rgb="FF000000"/>
      <name val="Arial"/>
      <family val="2"/>
      <charset val="204"/>
    </font>
    <font>
      <sz val="11"/>
      <color rgb="FF9C0006"/>
      <name val="Calibri"/>
      <family val="2"/>
      <charset val="204"/>
    </font>
    <font>
      <i/>
      <sz val="11"/>
      <color rgb="FF7F7F7F"/>
      <name val="Calibri"/>
      <family val="2"/>
      <charset val="204"/>
    </font>
    <font>
      <sz val="11"/>
      <color rgb="FFFA7D00"/>
      <name val="Calibri"/>
      <family val="2"/>
      <charset val="204"/>
    </font>
    <font>
      <sz val="11"/>
      <color rgb="FFFF0000"/>
      <name val="Calibri"/>
      <family val="2"/>
      <charset val="204"/>
    </font>
    <font>
      <sz val="11"/>
      <color rgb="FF006100"/>
      <name val="Calibri"/>
      <family val="2"/>
      <charset val="204"/>
    </font>
    <font>
      <sz val="10"/>
      <color rgb="FF000000"/>
      <name val="Times New Roman"/>
      <family val="1"/>
      <charset val="1"/>
    </font>
    <font>
      <sz val="10"/>
      <name val="Times New Roman"/>
      <family val="1"/>
      <charset val="1"/>
    </font>
    <font>
      <b/>
      <sz val="10"/>
      <name val="Times New Roman"/>
      <family val="1"/>
      <charset val="1"/>
    </font>
    <font>
      <sz val="10"/>
      <color rgb="FFA52A2A"/>
      <name val="Times New Roman"/>
      <family val="1"/>
      <charset val="204"/>
    </font>
    <font>
      <sz val="10"/>
      <color rgb="FFA52A2A"/>
      <name val="Arial"/>
      <family val="2"/>
      <charset val="204"/>
    </font>
    <font>
      <sz val="10"/>
      <name val="Times New Roman"/>
      <family val="1"/>
      <charset val="204"/>
    </font>
    <font>
      <sz val="10"/>
      <name val="Arial"/>
      <family val="2"/>
      <charset val="204"/>
    </font>
    <font>
      <sz val="12"/>
      <color rgb="FF000000"/>
      <name val="Times New Roman"/>
      <family val="1"/>
      <charset val="1"/>
    </font>
    <font>
      <sz val="12"/>
      <name val="Times New Roman"/>
      <family val="1"/>
      <charset val="204"/>
    </font>
    <font>
      <sz val="12"/>
      <name val="Times New Roman"/>
      <family val="1"/>
      <charset val="1"/>
    </font>
    <font>
      <sz val="10"/>
      <name val="Arial"/>
      <charset val="1"/>
    </font>
  </fonts>
  <fills count="36">
    <fill>
      <patternFill patternType="none"/>
    </fill>
    <fill>
      <patternFill patternType="gray125"/>
    </fill>
    <fill>
      <patternFill patternType="solid">
        <fgColor theme="4" tint="0.79989013336588644"/>
        <bgColor rgb="FFDBEEF4"/>
      </patternFill>
    </fill>
    <fill>
      <patternFill patternType="solid">
        <fgColor theme="5" tint="0.79989013336588644"/>
        <bgColor rgb="FFE6E0EC"/>
      </patternFill>
    </fill>
    <fill>
      <patternFill patternType="solid">
        <fgColor theme="6" tint="0.79989013336588644"/>
        <bgColor rgb="FFF2F2F2"/>
      </patternFill>
    </fill>
    <fill>
      <patternFill patternType="solid">
        <fgColor theme="7" tint="0.79989013336588644"/>
        <bgColor rgb="FFDCE6F2"/>
      </patternFill>
    </fill>
    <fill>
      <patternFill patternType="solid">
        <fgColor theme="8" tint="0.79989013336588644"/>
        <bgColor rgb="FFDCE6F2"/>
      </patternFill>
    </fill>
    <fill>
      <patternFill patternType="solid">
        <fgColor theme="9" tint="0.79989013336588644"/>
        <bgColor rgb="FFEBF1DE"/>
      </patternFill>
    </fill>
    <fill>
      <patternFill patternType="solid">
        <fgColor theme="4" tint="0.59987182226020086"/>
        <bgColor rgb="FFB7DEE8"/>
      </patternFill>
    </fill>
    <fill>
      <patternFill patternType="solid">
        <fgColor theme="5" tint="0.59987182226020086"/>
        <bgColor rgb="FFFAC090"/>
      </patternFill>
    </fill>
    <fill>
      <patternFill patternType="solid">
        <fgColor theme="6" tint="0.59987182226020086"/>
        <bgColor rgb="FFC6EFCE"/>
      </patternFill>
    </fill>
    <fill>
      <patternFill patternType="solid">
        <fgColor theme="7" tint="0.59987182226020086"/>
        <bgColor rgb="FFC0C0C0"/>
      </patternFill>
    </fill>
    <fill>
      <patternFill patternType="solid">
        <fgColor theme="8" tint="0.59987182226020086"/>
        <bgColor rgb="FFB9CDE5"/>
      </patternFill>
    </fill>
    <fill>
      <patternFill patternType="solid">
        <fgColor theme="9" tint="0.59987182226020086"/>
        <bgColor rgb="FFFFCC99"/>
      </patternFill>
    </fill>
    <fill>
      <patternFill patternType="solid">
        <fgColor theme="4" tint="0.39988402966399123"/>
        <bgColor rgb="FFA7C0DE"/>
      </patternFill>
    </fill>
    <fill>
      <patternFill patternType="solid">
        <fgColor theme="5" tint="0.39988402966399123"/>
        <bgColor rgb="FFB3A2C7"/>
      </patternFill>
    </fill>
    <fill>
      <patternFill patternType="solid">
        <fgColor theme="6" tint="0.39988402966399123"/>
        <bgColor rgb="FFD7E4BD"/>
      </patternFill>
    </fill>
    <fill>
      <patternFill patternType="solid">
        <fgColor theme="7" tint="0.39988402966399123"/>
        <bgColor rgb="FFA5A5A5"/>
      </patternFill>
    </fill>
    <fill>
      <patternFill patternType="solid">
        <fgColor theme="8" tint="0.39988402966399123"/>
        <bgColor rgb="FFA7C0DE"/>
      </patternFill>
    </fill>
    <fill>
      <patternFill patternType="solid">
        <fgColor theme="9" tint="0.39988402966399123"/>
        <bgColor rgb="FFFFCC99"/>
      </patternFill>
    </fill>
    <fill>
      <patternFill patternType="solid">
        <fgColor rgb="FFC0C0C0"/>
        <bgColor rgb="FFCCC1DA"/>
      </patternFill>
    </fill>
    <fill>
      <patternFill patternType="solid">
        <fgColor rgb="FFFFFFCC"/>
        <bgColor rgb="FFEBF1DE"/>
      </patternFill>
    </fill>
    <fill>
      <patternFill patternType="solid">
        <fgColor rgb="FFCCFFFF"/>
        <bgColor rgb="FFDBEEF4"/>
      </patternFill>
    </fill>
    <fill>
      <patternFill patternType="solid">
        <fgColor theme="4"/>
        <bgColor rgb="FF4BACC6"/>
      </patternFill>
    </fill>
    <fill>
      <patternFill patternType="solid">
        <fgColor theme="5"/>
        <bgColor rgb="FFA52A2A"/>
      </patternFill>
    </fill>
    <fill>
      <patternFill patternType="solid">
        <fgColor theme="6"/>
        <bgColor rgb="FFA5A5A5"/>
      </patternFill>
    </fill>
    <fill>
      <patternFill patternType="solid">
        <fgColor theme="7"/>
        <bgColor rgb="FF7F7F7F"/>
      </patternFill>
    </fill>
    <fill>
      <patternFill patternType="solid">
        <fgColor theme="8"/>
        <bgColor rgb="FF4F81BD"/>
      </patternFill>
    </fill>
    <fill>
      <patternFill patternType="solid">
        <fgColor theme="9"/>
        <bgColor rgb="FFFF8001"/>
      </patternFill>
    </fill>
    <fill>
      <patternFill patternType="solid">
        <fgColor rgb="FFFFCC99"/>
        <bgColor rgb="FFFAC090"/>
      </patternFill>
    </fill>
    <fill>
      <patternFill patternType="solid">
        <fgColor rgb="FFF2F2F2"/>
        <bgColor rgb="FFEBF1DE"/>
      </patternFill>
    </fill>
    <fill>
      <patternFill patternType="solid">
        <fgColor rgb="FFA5A5A5"/>
        <bgColor rgb="FFB2B2B2"/>
      </patternFill>
    </fill>
    <fill>
      <patternFill patternType="solid">
        <fgColor rgb="FFFFEB9C"/>
        <bgColor rgb="FFFCD5B5"/>
      </patternFill>
    </fill>
    <fill>
      <patternFill patternType="solid">
        <fgColor rgb="FFFFFFFF"/>
        <bgColor rgb="FFF2F2F2"/>
      </patternFill>
    </fill>
    <fill>
      <patternFill patternType="solid">
        <fgColor rgb="FFFFC7CE"/>
        <bgColor rgb="FFFCD5B5"/>
      </patternFill>
    </fill>
    <fill>
      <patternFill patternType="solid">
        <fgColor rgb="FFC6EFCE"/>
        <bgColor rgb="FFD7E4BD"/>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medium">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89318521683401"/>
      </bottom>
      <diagonal/>
    </border>
    <border>
      <left/>
      <right/>
      <top/>
      <bottom style="medium">
        <color theme="4" tint="0.39988402966399123"/>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top style="thin">
        <color auto="1"/>
      </top>
      <bottom style="thin">
        <color auto="1"/>
      </bottom>
      <diagonal/>
    </border>
  </borders>
  <cellStyleXfs count="86">
    <xf numFmtId="0" fontId="0" fillId="0" borderId="0"/>
    <xf numFmtId="0" fontId="1" fillId="2" borderId="0" applyBorder="0" applyProtection="0"/>
    <xf numFmtId="0" fontId="1" fillId="3" borderId="0" applyBorder="0" applyProtection="0"/>
    <xf numFmtId="0" fontId="1" fillId="4" borderId="0" applyBorder="0" applyProtection="0"/>
    <xf numFmtId="0" fontId="1" fillId="5" borderId="0" applyBorder="0" applyProtection="0"/>
    <xf numFmtId="0" fontId="1" fillId="6" borderId="0" applyBorder="0" applyProtection="0"/>
    <xf numFmtId="0" fontId="1" fillId="7" borderId="0" applyBorder="0" applyProtection="0"/>
    <xf numFmtId="0" fontId="1" fillId="8" borderId="0" applyBorder="0" applyProtection="0"/>
    <xf numFmtId="0" fontId="1" fillId="9" borderId="0" applyBorder="0" applyProtection="0"/>
    <xf numFmtId="0" fontId="1" fillId="10" borderId="0" applyBorder="0" applyProtection="0"/>
    <xf numFmtId="0" fontId="1" fillId="11" borderId="0" applyBorder="0" applyProtection="0"/>
    <xf numFmtId="0" fontId="1" fillId="12" borderId="0" applyBorder="0" applyProtection="0"/>
    <xf numFmtId="0" fontId="1" fillId="13" borderId="0" applyBorder="0" applyProtection="0"/>
    <xf numFmtId="0" fontId="2" fillId="14" borderId="0" applyBorder="0" applyProtection="0"/>
    <xf numFmtId="0" fontId="2" fillId="15" borderId="0" applyBorder="0" applyProtection="0"/>
    <xf numFmtId="0" fontId="2" fillId="16" borderId="0" applyBorder="0" applyProtection="0"/>
    <xf numFmtId="0" fontId="2" fillId="17" borderId="0" applyBorder="0" applyProtection="0"/>
    <xf numFmtId="0" fontId="2" fillId="18" borderId="0" applyBorder="0" applyProtection="0"/>
    <xf numFmtId="0" fontId="2" fillId="19" borderId="0" applyBorder="0" applyProtection="0"/>
    <xf numFmtId="0" fontId="3" fillId="0" borderId="0"/>
    <xf numFmtId="0" fontId="3" fillId="0" borderId="0"/>
    <xf numFmtId="0" fontId="4" fillId="0" borderId="0"/>
    <xf numFmtId="0" fontId="4" fillId="0" borderId="0"/>
    <xf numFmtId="0" fontId="3" fillId="0" borderId="0"/>
    <xf numFmtId="0" fontId="4" fillId="20" borderId="0"/>
    <xf numFmtId="0" fontId="4" fillId="0" borderId="0">
      <alignment wrapText="1"/>
    </xf>
    <xf numFmtId="0" fontId="4" fillId="0" borderId="0"/>
    <xf numFmtId="0" fontId="5" fillId="0" borderId="0">
      <alignment horizontal="center" wrapText="1"/>
    </xf>
    <xf numFmtId="0" fontId="5" fillId="0" borderId="0">
      <alignment horizontal="center"/>
    </xf>
    <xf numFmtId="0" fontId="4" fillId="0" borderId="0">
      <alignment horizontal="right"/>
    </xf>
    <xf numFmtId="0" fontId="4" fillId="20" borderId="1"/>
    <xf numFmtId="0" fontId="4" fillId="0" borderId="2">
      <alignment horizontal="center" vertical="center" wrapText="1"/>
    </xf>
    <xf numFmtId="0" fontId="4" fillId="20" borderId="3"/>
    <xf numFmtId="49" fontId="4" fillId="0" borderId="2">
      <alignment horizontal="left" vertical="top" wrapText="1" indent="2"/>
    </xf>
    <xf numFmtId="49" fontId="4" fillId="0" borderId="2">
      <alignment horizontal="center" vertical="top" shrinkToFit="1"/>
    </xf>
    <xf numFmtId="4" fontId="4" fillId="0" borderId="2">
      <alignment horizontal="right" vertical="top" shrinkToFit="1"/>
    </xf>
    <xf numFmtId="10" fontId="4" fillId="0" borderId="2">
      <alignment horizontal="right" vertical="top" shrinkToFit="1"/>
    </xf>
    <xf numFmtId="0" fontId="4" fillId="20" borderId="3">
      <alignment shrinkToFit="1"/>
    </xf>
    <xf numFmtId="0" fontId="6" fillId="0" borderId="2">
      <alignment horizontal="left"/>
    </xf>
    <xf numFmtId="4" fontId="6" fillId="21" borderId="2">
      <alignment horizontal="right" vertical="top" shrinkToFit="1"/>
    </xf>
    <xf numFmtId="10" fontId="6" fillId="21" borderId="2">
      <alignment horizontal="right" vertical="top" shrinkToFit="1"/>
    </xf>
    <xf numFmtId="0" fontId="4" fillId="20" borderId="4"/>
    <xf numFmtId="0" fontId="4" fillId="0" borderId="0">
      <alignment horizontal="left" wrapText="1"/>
    </xf>
    <xf numFmtId="0" fontId="6" fillId="0" borderId="2">
      <alignment vertical="top" wrapText="1"/>
    </xf>
    <xf numFmtId="4" fontId="6" fillId="22" borderId="2">
      <alignment horizontal="right" vertical="top" shrinkToFit="1"/>
    </xf>
    <xf numFmtId="10" fontId="6" fillId="22" borderId="2">
      <alignment horizontal="right" vertical="top" shrinkToFit="1"/>
    </xf>
    <xf numFmtId="0" fontId="4" fillId="20" borderId="3">
      <alignment horizontal="center"/>
    </xf>
    <xf numFmtId="0" fontId="4" fillId="20" borderId="3">
      <alignment horizontal="left"/>
    </xf>
    <xf numFmtId="0" fontId="4" fillId="20" borderId="4">
      <alignment horizontal="center"/>
    </xf>
    <xf numFmtId="0" fontId="4" fillId="20" borderId="4">
      <alignment horizontal="left"/>
    </xf>
    <xf numFmtId="4" fontId="7" fillId="0" borderId="5">
      <alignment horizontal="right" shrinkToFit="1"/>
    </xf>
    <xf numFmtId="0" fontId="8" fillId="0" borderId="0">
      <alignment horizontal="left" wrapText="1"/>
    </xf>
    <xf numFmtId="10" fontId="9" fillId="21" borderId="2">
      <alignment horizontal="right" vertical="top" shrinkToFit="1"/>
    </xf>
    <xf numFmtId="0" fontId="9" fillId="0" borderId="2">
      <alignment vertical="top" wrapText="1"/>
    </xf>
    <xf numFmtId="0" fontId="9" fillId="0" borderId="2">
      <alignment vertical="top" wrapText="1"/>
    </xf>
    <xf numFmtId="4" fontId="9" fillId="22" borderId="2">
      <alignment horizontal="right" vertical="top" shrinkToFit="1"/>
    </xf>
    <xf numFmtId="10" fontId="9" fillId="22" borderId="2">
      <alignment horizontal="right" vertical="top" shrinkToFit="1"/>
    </xf>
    <xf numFmtId="0" fontId="2" fillId="23" borderId="0" applyBorder="0" applyProtection="0"/>
    <xf numFmtId="0" fontId="2" fillId="24" borderId="0" applyBorder="0" applyProtection="0"/>
    <xf numFmtId="0" fontId="2" fillId="25" borderId="0" applyBorder="0" applyProtection="0"/>
    <xf numFmtId="0" fontId="2" fillId="26" borderId="0" applyBorder="0" applyProtection="0"/>
    <xf numFmtId="0" fontId="2" fillId="27" borderId="0" applyBorder="0" applyProtection="0"/>
    <xf numFmtId="0" fontId="2" fillId="28" borderId="0" applyBorder="0" applyProtection="0"/>
    <xf numFmtId="0" fontId="10" fillId="29" borderId="6" applyProtection="0"/>
    <xf numFmtId="0" fontId="11" fillId="30" borderId="7" applyProtection="0"/>
    <xf numFmtId="0" fontId="12" fillId="30" borderId="6" applyProtection="0"/>
    <xf numFmtId="0" fontId="13" fillId="0" borderId="8" applyProtection="0"/>
    <xf numFmtId="0" fontId="14" fillId="0" borderId="9" applyProtection="0"/>
    <xf numFmtId="0" fontId="15" fillId="0" borderId="10" applyProtection="0"/>
    <xf numFmtId="0" fontId="15" fillId="0" borderId="0" applyBorder="0" applyProtection="0"/>
    <xf numFmtId="0" fontId="16" fillId="0" borderId="11" applyProtection="0"/>
    <xf numFmtId="0" fontId="17" fillId="31" borderId="12" applyProtection="0"/>
    <xf numFmtId="0" fontId="18" fillId="0" borderId="0" applyBorder="0" applyProtection="0"/>
    <xf numFmtId="0" fontId="19" fillId="32" borderId="0" applyBorder="0" applyProtection="0"/>
    <xf numFmtId="0" fontId="1" fillId="0" borderId="0"/>
    <xf numFmtId="0" fontId="20" fillId="0" borderId="0"/>
    <xf numFmtId="0" fontId="20" fillId="33" borderId="0"/>
    <xf numFmtId="0" fontId="21" fillId="0" borderId="0"/>
    <xf numFmtId="0" fontId="21" fillId="0" borderId="0"/>
    <xf numFmtId="0" fontId="3" fillId="0" borderId="0"/>
    <xf numFmtId="0" fontId="22" fillId="34" borderId="0" applyBorder="0" applyProtection="0"/>
    <xf numFmtId="0" fontId="23" fillId="0" borderId="0" applyBorder="0" applyProtection="0"/>
    <xf numFmtId="0" fontId="37" fillId="21" borderId="13" applyProtection="0"/>
    <xf numFmtId="0" fontId="24" fillId="0" borderId="14" applyProtection="0"/>
    <xf numFmtId="0" fontId="25" fillId="0" borderId="0" applyBorder="0" applyProtection="0"/>
    <xf numFmtId="0" fontId="26" fillId="35" borderId="0" applyBorder="0" applyProtection="0"/>
  </cellStyleXfs>
  <cellXfs count="72">
    <xf numFmtId="0" fontId="0" fillId="0" borderId="0" xfId="0"/>
    <xf numFmtId="0" fontId="34" fillId="0" borderId="0" xfId="0" applyFont="1" applyBorder="1" applyAlignment="1" applyProtection="1">
      <alignment horizontal="center" vertical="top" wrapText="1"/>
    </xf>
    <xf numFmtId="0" fontId="27" fillId="0" borderId="0" xfId="0" applyFont="1" applyBorder="1" applyAlignment="1" applyProtection="1">
      <alignment horizontal="right" vertical="top" wrapText="1"/>
    </xf>
    <xf numFmtId="0" fontId="27" fillId="0" borderId="0" xfId="0" applyFont="1" applyBorder="1" applyAlignment="1" applyProtection="1">
      <alignment horizontal="right"/>
    </xf>
    <xf numFmtId="0" fontId="27" fillId="0" borderId="0" xfId="0" applyFont="1" applyBorder="1" applyAlignment="1" applyProtection="1">
      <alignment horizontal="right" vertical="top"/>
    </xf>
    <xf numFmtId="49" fontId="27" fillId="0" borderId="15" xfId="0" applyNumberFormat="1" applyFont="1" applyBorder="1" applyAlignment="1" applyProtection="1">
      <alignment horizontal="left" vertical="top" shrinkToFit="1"/>
    </xf>
    <xf numFmtId="0" fontId="27" fillId="0" borderId="2" xfId="0" applyFont="1" applyBorder="1" applyAlignment="1" applyProtection="1">
      <alignment horizontal="center" vertical="top" wrapText="1"/>
    </xf>
    <xf numFmtId="0" fontId="27" fillId="0" borderId="1" xfId="0" applyFont="1" applyBorder="1" applyAlignment="1" applyProtection="1">
      <alignment horizontal="center" vertical="top" wrapText="1"/>
    </xf>
    <xf numFmtId="0" fontId="27" fillId="0" borderId="0" xfId="0" applyFont="1" applyBorder="1" applyAlignment="1" applyProtection="1">
      <alignment horizontal="center" vertical="top" wrapText="1"/>
    </xf>
    <xf numFmtId="0" fontId="27" fillId="0" borderId="0" xfId="0" applyFont="1" applyAlignment="1" applyProtection="1">
      <alignment horizontal="left" vertical="top"/>
    </xf>
    <xf numFmtId="0" fontId="0" fillId="0" borderId="0" xfId="0" applyAlignment="1" applyProtection="1"/>
    <xf numFmtId="0" fontId="27" fillId="0" borderId="0" xfId="0" applyFont="1" applyAlignment="1" applyProtection="1">
      <alignment horizontal="center" vertical="top"/>
    </xf>
    <xf numFmtId="0" fontId="27" fillId="0" borderId="0" xfId="0" applyFont="1" applyAlignment="1" applyProtection="1">
      <alignment horizontal="right" vertical="top"/>
    </xf>
    <xf numFmtId="0" fontId="27" fillId="0" borderId="0" xfId="0" applyFont="1" applyBorder="1" applyAlignment="1" applyProtection="1">
      <alignment horizontal="center" vertical="top" wrapText="1"/>
    </xf>
    <xf numFmtId="0" fontId="27" fillId="0" borderId="2" xfId="0" applyFont="1" applyBorder="1" applyAlignment="1" applyProtection="1">
      <alignment horizontal="center" vertical="top" wrapText="1"/>
    </xf>
    <xf numFmtId="0" fontId="27" fillId="0" borderId="2" xfId="0" applyFont="1" applyBorder="1" applyAlignment="1" applyProtection="1">
      <alignment horizontal="center" vertical="top"/>
    </xf>
    <xf numFmtId="49" fontId="27" fillId="0" borderId="2" xfId="0" applyNumberFormat="1" applyFont="1" applyBorder="1" applyAlignment="1" applyProtection="1">
      <alignment horizontal="center" vertical="top" shrinkToFit="1"/>
    </xf>
    <xf numFmtId="0" fontId="27" fillId="0" borderId="2" xfId="0" applyFont="1" applyBorder="1" applyAlignment="1" applyProtection="1">
      <alignment horizontal="justify" vertical="top" wrapText="1"/>
    </xf>
    <xf numFmtId="4" fontId="27" fillId="0" borderId="2" xfId="0" applyNumberFormat="1" applyFont="1" applyBorder="1" applyAlignment="1" applyProtection="1">
      <alignment horizontal="right" vertical="top" shrinkToFit="1"/>
    </xf>
    <xf numFmtId="10" fontId="27" fillId="0" borderId="2" xfId="0" applyNumberFormat="1" applyFont="1" applyBorder="1" applyAlignment="1" applyProtection="1">
      <alignment horizontal="right" vertical="top" shrinkToFit="1"/>
    </xf>
    <xf numFmtId="0" fontId="27" fillId="0" borderId="2" xfId="0" applyFont="1" applyBorder="1" applyAlignment="1" applyProtection="1">
      <alignment horizontal="left" vertical="top" wrapText="1"/>
    </xf>
    <xf numFmtId="0" fontId="27" fillId="0" borderId="1" xfId="0" applyFont="1" applyBorder="1" applyAlignment="1" applyProtection="1">
      <alignment horizontal="justify" vertical="top" wrapText="1"/>
    </xf>
    <xf numFmtId="0" fontId="27" fillId="0" borderId="0" xfId="0" applyFont="1" applyAlignment="1" applyProtection="1">
      <alignment horizontal="justify" vertical="top" wrapText="1"/>
    </xf>
    <xf numFmtId="0" fontId="28" fillId="0" borderId="2" xfId="0" applyFont="1" applyBorder="1" applyAlignment="1" applyProtection="1">
      <alignment horizontal="left" vertical="top" wrapText="1"/>
    </xf>
    <xf numFmtId="0" fontId="29" fillId="0" borderId="2" xfId="0" applyFont="1" applyBorder="1" applyAlignment="1" applyProtection="1">
      <alignment horizontal="justify" vertical="top" wrapText="1"/>
    </xf>
    <xf numFmtId="0" fontId="27" fillId="0" borderId="0" xfId="0" applyFont="1" applyAlignment="1" applyProtection="1">
      <alignment horizontal="justify" vertical="top"/>
    </xf>
    <xf numFmtId="0" fontId="29" fillId="0" borderId="2" xfId="0" applyFont="1" applyBorder="1" applyAlignment="1" applyProtection="1">
      <alignment horizontal="left" vertical="top" wrapText="1"/>
    </xf>
    <xf numFmtId="4" fontId="27" fillId="0" borderId="2" xfId="0" applyNumberFormat="1" applyFont="1" applyBorder="1" applyAlignment="1" applyProtection="1">
      <alignment horizontal="right" vertical="top" wrapText="1"/>
    </xf>
    <xf numFmtId="0" fontId="27" fillId="0" borderId="2" xfId="0" applyFont="1" applyBorder="1" applyAlignment="1" applyProtection="1">
      <alignment vertical="top" wrapText="1"/>
    </xf>
    <xf numFmtId="0" fontId="27" fillId="0" borderId="2" xfId="74" applyFont="1" applyBorder="1" applyAlignment="1" applyProtection="1">
      <alignment vertical="top" wrapText="1"/>
    </xf>
    <xf numFmtId="49" fontId="27" fillId="0" borderId="2" xfId="0" applyNumberFormat="1" applyFont="1" applyBorder="1" applyAlignment="1" applyProtection="1">
      <alignment horizontal="left" vertical="top" wrapText="1"/>
    </xf>
    <xf numFmtId="0" fontId="27" fillId="0" borderId="3" xfId="0" applyFont="1" applyBorder="1" applyAlignment="1" applyProtection="1">
      <alignment horizontal="justify" vertical="top" wrapText="1"/>
    </xf>
    <xf numFmtId="0" fontId="29" fillId="0" borderId="0" xfId="0" applyFont="1" applyBorder="1" applyAlignment="1" applyProtection="1">
      <alignment horizontal="center"/>
    </xf>
    <xf numFmtId="0" fontId="28" fillId="0" borderId="0" xfId="0" applyFont="1" applyAlignment="1" applyProtection="1"/>
    <xf numFmtId="4" fontId="0" fillId="0" borderId="0" xfId="0" applyNumberFormat="1" applyAlignment="1" applyProtection="1"/>
    <xf numFmtId="0" fontId="28" fillId="0" borderId="0" xfId="0" applyFont="1" applyAlignment="1" applyProtection="1">
      <alignment horizontal="center" vertical="top"/>
    </xf>
    <xf numFmtId="0" fontId="28" fillId="0" borderId="0" xfId="0" applyFont="1" applyAlignment="1" applyProtection="1">
      <alignment vertical="top"/>
    </xf>
    <xf numFmtId="164" fontId="28" fillId="0" borderId="0" xfId="0" applyNumberFormat="1" applyFont="1" applyAlignment="1" applyProtection="1">
      <alignment vertical="top"/>
    </xf>
    <xf numFmtId="0" fontId="0" fillId="0" borderId="0" xfId="0" applyFont="1" applyAlignment="1" applyProtection="1"/>
    <xf numFmtId="0" fontId="27" fillId="0" borderId="0" xfId="0" applyFont="1" applyBorder="1" applyAlignment="1" applyProtection="1">
      <alignment horizontal="center" vertical="top"/>
    </xf>
    <xf numFmtId="0" fontId="27" fillId="0" borderId="0" xfId="0" applyFont="1" applyBorder="1" applyAlignment="1" applyProtection="1">
      <alignment horizontal="right" vertical="top"/>
    </xf>
    <xf numFmtId="0" fontId="27" fillId="0" borderId="0" xfId="0" applyFont="1" applyBorder="1" applyAlignment="1" applyProtection="1">
      <alignment vertical="top"/>
    </xf>
    <xf numFmtId="0" fontId="27" fillId="0" borderId="0" xfId="0" applyFont="1" applyBorder="1" applyAlignment="1" applyProtection="1">
      <alignment horizontal="right" vertical="top" wrapText="1"/>
    </xf>
    <xf numFmtId="164" fontId="27" fillId="0" borderId="0" xfId="0" applyNumberFormat="1" applyFont="1" applyBorder="1" applyAlignment="1" applyProtection="1">
      <alignment vertical="top"/>
    </xf>
    <xf numFmtId="0" fontId="27" fillId="0" borderId="2" xfId="0" applyFont="1" applyBorder="1" applyAlignment="1" applyProtection="1">
      <alignment vertical="top"/>
    </xf>
    <xf numFmtId="0" fontId="27" fillId="0" borderId="2" xfId="0" applyFont="1" applyBorder="1" applyAlignment="1" applyProtection="1">
      <alignment horizontal="center" vertical="top" shrinkToFit="1"/>
    </xf>
    <xf numFmtId="0" fontId="27" fillId="0" borderId="2" xfId="40" applyNumberFormat="1" applyFont="1" applyFill="1" applyBorder="1" applyAlignment="1" applyProtection="1">
      <alignment vertical="top" wrapText="1"/>
    </xf>
    <xf numFmtId="1" fontId="27" fillId="0" borderId="2" xfId="28" applyNumberFormat="1" applyFont="1" applyBorder="1" applyAlignment="1" applyProtection="1">
      <alignment horizontal="center" vertical="top" shrinkToFit="1"/>
    </xf>
    <xf numFmtId="4" fontId="27" fillId="0" borderId="2" xfId="41" applyNumberFormat="1" applyFont="1" applyFill="1" applyBorder="1" applyAlignment="1" applyProtection="1">
      <alignment horizontal="right" vertical="top" shrinkToFit="1"/>
    </xf>
    <xf numFmtId="10" fontId="27" fillId="0" borderId="2" xfId="0" applyNumberFormat="1" applyFont="1" applyBorder="1" applyAlignment="1" applyProtection="1">
      <alignment vertical="top"/>
    </xf>
    <xf numFmtId="0" fontId="27" fillId="0" borderId="2" xfId="29" applyFont="1" applyBorder="1" applyAlignment="1" applyProtection="1">
      <alignment horizontal="left" vertical="top"/>
    </xf>
    <xf numFmtId="4" fontId="27" fillId="0" borderId="2" xfId="31" applyNumberFormat="1" applyFont="1" applyBorder="1" applyAlignment="1" applyProtection="1">
      <alignment horizontal="right" vertical="top" shrinkToFit="1"/>
    </xf>
    <xf numFmtId="0" fontId="30" fillId="0" borderId="0" xfId="0" applyFont="1" applyAlignment="1" applyProtection="1">
      <alignment horizontal="center" vertical="top"/>
    </xf>
    <xf numFmtId="0" fontId="30" fillId="0" borderId="0" xfId="0" applyFont="1" applyAlignment="1" applyProtection="1">
      <alignment vertical="top"/>
    </xf>
    <xf numFmtId="0" fontId="27" fillId="0" borderId="0" xfId="0" applyFont="1" applyAlignment="1" applyProtection="1">
      <alignment vertical="top"/>
    </xf>
    <xf numFmtId="0" fontId="27" fillId="0" borderId="0" xfId="0" applyFont="1" applyAlignment="1" applyProtection="1"/>
    <xf numFmtId="0" fontId="27" fillId="0" borderId="0" xfId="0" applyFont="1" applyAlignment="1" applyProtection="1">
      <alignment horizontal="right"/>
    </xf>
    <xf numFmtId="0" fontId="30" fillId="0" borderId="0" xfId="0" applyFont="1" applyAlignment="1" applyProtection="1">
      <alignment horizontal="right"/>
    </xf>
    <xf numFmtId="0" fontId="31" fillId="0" borderId="0" xfId="0" applyFont="1" applyAlignment="1" applyProtection="1"/>
    <xf numFmtId="4" fontId="27" fillId="0" borderId="2" xfId="0" applyNumberFormat="1" applyFont="1" applyBorder="1" applyAlignment="1" applyProtection="1">
      <alignment vertical="top"/>
    </xf>
    <xf numFmtId="4" fontId="30" fillId="0" borderId="0" xfId="0" applyNumberFormat="1" applyFont="1" applyAlignment="1" applyProtection="1">
      <alignment vertical="top"/>
    </xf>
    <xf numFmtId="4" fontId="27" fillId="0" borderId="2" xfId="0" applyNumberFormat="1" applyFont="1" applyBorder="1" applyAlignment="1" applyProtection="1">
      <alignment vertical="top" wrapText="1"/>
    </xf>
    <xf numFmtId="0" fontId="32" fillId="0" borderId="0" xfId="0" applyFont="1" applyAlignment="1" applyProtection="1">
      <alignment horizontal="center" vertical="top"/>
    </xf>
    <xf numFmtId="0" fontId="32" fillId="0" borderId="0" xfId="0" applyFont="1" applyAlignment="1" applyProtection="1">
      <alignment vertical="top"/>
    </xf>
    <xf numFmtId="4" fontId="30" fillId="0" borderId="0" xfId="0" applyNumberFormat="1" applyFont="1" applyAlignment="1" applyProtection="1">
      <alignment horizontal="center" vertical="top"/>
    </xf>
    <xf numFmtId="0" fontId="32" fillId="0" borderId="0" xfId="0" applyFont="1" applyAlignment="1" applyProtection="1">
      <alignment horizontal="right" vertical="top" wrapText="1"/>
    </xf>
    <xf numFmtId="0" fontId="33" fillId="0" borderId="0" xfId="0" applyFont="1" applyAlignment="1" applyProtection="1"/>
    <xf numFmtId="0" fontId="34" fillId="0" borderId="2" xfId="0" applyFont="1" applyBorder="1" applyAlignment="1" applyProtection="1">
      <alignment horizontal="center" vertical="top" wrapText="1"/>
    </xf>
    <xf numFmtId="0" fontId="35" fillId="0" borderId="2" xfId="0" applyFont="1" applyBorder="1" applyAlignment="1" applyProtection="1">
      <alignment horizontal="center" vertical="top" wrapText="1"/>
    </xf>
    <xf numFmtId="0" fontId="34" fillId="0" borderId="2" xfId="0" applyFont="1" applyBorder="1" applyAlignment="1" applyProtection="1">
      <alignment vertical="top" wrapText="1"/>
    </xf>
    <xf numFmtId="4" fontId="34" fillId="0" borderId="2" xfId="0" applyNumberFormat="1" applyFont="1" applyBorder="1" applyAlignment="1" applyProtection="1">
      <alignment horizontal="center" vertical="top" wrapText="1"/>
    </xf>
    <xf numFmtId="4" fontId="34" fillId="0" borderId="2" xfId="0" applyNumberFormat="1" applyFont="1" applyBorder="1" applyAlignment="1" applyProtection="1">
      <alignment horizontal="center" vertical="top"/>
    </xf>
  </cellXfs>
  <cellStyles count="86">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br" xfId="19"/>
    <cellStyle name="col" xfId="20"/>
    <cellStyle name="style0" xfId="21"/>
    <cellStyle name="td" xfId="22"/>
    <cellStyle name="tr" xfId="23"/>
    <cellStyle name="xl21" xfId="24"/>
    <cellStyle name="xl22" xfId="25"/>
    <cellStyle name="xl23" xfId="26"/>
    <cellStyle name="xl24" xfId="27"/>
    <cellStyle name="xl25" xfId="28"/>
    <cellStyle name="xl26" xfId="29"/>
    <cellStyle name="xl27" xfId="30"/>
    <cellStyle name="xl28" xfId="31"/>
    <cellStyle name="xl29" xfId="32"/>
    <cellStyle name="xl30" xfId="33"/>
    <cellStyle name="xl31" xfId="34"/>
    <cellStyle name="xl32" xfId="35"/>
    <cellStyle name="xl33" xfId="36"/>
    <cellStyle name="xl34" xfId="37"/>
    <cellStyle name="xl35" xfId="38"/>
    <cellStyle name="xl36" xfId="39"/>
    <cellStyle name="xl37" xfId="40"/>
    <cellStyle name="xl38" xfId="41"/>
    <cellStyle name="xl39" xfId="42"/>
    <cellStyle name="xl40" xfId="43"/>
    <cellStyle name="xl41" xfId="44"/>
    <cellStyle name="xl42" xfId="45"/>
    <cellStyle name="xl43" xfId="46"/>
    <cellStyle name="xl44" xfId="47"/>
    <cellStyle name="xl45" xfId="48"/>
    <cellStyle name="xl46" xfId="49"/>
    <cellStyle name="xl48" xfId="50"/>
    <cellStyle name="xl54" xfId="51"/>
    <cellStyle name="xl55" xfId="52"/>
    <cellStyle name="xl60" xfId="53"/>
    <cellStyle name="xl61" xfId="54"/>
    <cellStyle name="xl63" xfId="55"/>
    <cellStyle name="xl64"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 3" xfId="75"/>
    <cellStyle name="Обычный 4" xfId="76"/>
    <cellStyle name="Обычный 5" xfId="77"/>
    <cellStyle name="Обычный 6" xfId="78"/>
    <cellStyle name="Обычный 7" xfId="79"/>
    <cellStyle name="Плохой 2" xfId="80"/>
    <cellStyle name="Пояснение 2" xfId="81"/>
    <cellStyle name="Примечание 2" xfId="82"/>
    <cellStyle name="Связанная ячейка 2" xfId="83"/>
    <cellStyle name="Текст предупреждения 2" xfId="84"/>
    <cellStyle name="Хороший 2" xfId="85"/>
  </cellStyles>
  <dxfs count="0"/>
  <tableStyles count="0" defaultTableStyle="TableStyleMedium2" defaultPivotStyle="PivotStyleLight16"/>
  <colors>
    <indexedColors>
      <rgbColor rgb="FF000000"/>
      <rgbColor rgb="FFFFFFFF"/>
      <rgbColor rgb="FFFF0000"/>
      <rgbColor rgb="FFDCE6F2"/>
      <rgbColor rgb="FF0000FF"/>
      <rgbColor rgb="FFFCD5B5"/>
      <rgbColor rgb="FFFF00FF"/>
      <rgbColor rgb="FFB7DEE8"/>
      <rgbColor rgb="FF9C0006"/>
      <rgbColor rgb="FF006100"/>
      <rgbColor rgb="FF000080"/>
      <rgbColor rgb="FF9C6500"/>
      <rgbColor rgb="FFFDEADA"/>
      <rgbColor rgb="FFCCC1DA"/>
      <rgbColor rgb="FFC0C0C0"/>
      <rgbColor rgb="FF7F7F7F"/>
      <rgbColor rgb="FF95B3D7"/>
      <rgbColor rgb="FFC0504D"/>
      <rgbColor rgb="FFFFFFCC"/>
      <rgbColor rgb="FFCCFFFF"/>
      <rgbColor rgb="FF660066"/>
      <rgbColor rgb="FFF79646"/>
      <rgbColor rgb="FFF2DCDB"/>
      <rgbColor rgb="FFB9CDE5"/>
      <rgbColor rgb="FF000080"/>
      <rgbColor rgb="FFFFC7CE"/>
      <rgbColor rgb="FFC3D69B"/>
      <rgbColor rgb="FFD7E4BD"/>
      <rgbColor rgb="FFF2F2F2"/>
      <rgbColor rgb="FF800000"/>
      <rgbColor rgb="FFE6E0EC"/>
      <rgbColor rgb="FF0000FF"/>
      <rgbColor rgb="FFA7C0DE"/>
      <rgbColor rgb="FFDBEEF4"/>
      <rgbColor rgb="FFC6EFCE"/>
      <rgbColor rgb="FFFFEB9C"/>
      <rgbColor rgb="FF93CDDD"/>
      <rgbColor rgb="FFD99694"/>
      <rgbColor rgb="FFB3A2C7"/>
      <rgbColor rgb="FFFFCC99"/>
      <rgbColor rgb="FF4F81BD"/>
      <rgbColor rgb="FF4BACC6"/>
      <rgbColor rgb="FF9BBB59"/>
      <rgbColor rgb="FFFAC090"/>
      <rgbColor rgb="FFFF8001"/>
      <rgbColor rgb="FFFA7D00"/>
      <rgbColor rgb="FF8064A2"/>
      <rgbColor rgb="FFA5A5A5"/>
      <rgbColor rgb="FF1F497D"/>
      <rgbColor rgb="FFB2B2B2"/>
      <rgbColor rgb="FF003300"/>
      <rgbColor rgb="FFEBF1DE"/>
      <rgbColor rgb="FFA52A2A"/>
      <rgbColor rgb="FFE6B9B8"/>
      <rgbColor rgb="FF3F3F76"/>
      <rgbColor rgb="FF3F3F3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1048576"/>
  <sheetViews>
    <sheetView tabSelected="1" zoomScaleNormal="100" workbookViewId="0">
      <selection activeCell="E4" sqref="E4:F4"/>
    </sheetView>
  </sheetViews>
  <sheetFormatPr defaultColWidth="11.5703125" defaultRowHeight="35.1" customHeight="1"/>
  <cols>
    <col min="1" max="1" width="6.85546875" style="10" customWidth="1"/>
    <col min="2" max="2" width="20.85546875" style="10" customWidth="1"/>
    <col min="3" max="3" width="55.42578125" style="10" customWidth="1"/>
    <col min="4" max="4" width="16.85546875" style="10" customWidth="1"/>
    <col min="5" max="5" width="16.42578125" style="10" customWidth="1"/>
    <col min="6" max="6" width="17.28515625" style="10" customWidth="1"/>
    <col min="7" max="257" width="15.140625" style="10" customWidth="1"/>
  </cols>
  <sheetData>
    <row r="1" spans="1:6" ht="12.75" customHeight="1">
      <c r="A1" s="11"/>
      <c r="B1" s="12"/>
      <c r="C1" s="12"/>
      <c r="D1" s="12"/>
      <c r="E1" s="12"/>
      <c r="F1" s="12" t="s">
        <v>0</v>
      </c>
    </row>
    <row r="2" spans="1:6" ht="12.75" customHeight="1">
      <c r="A2" s="11"/>
      <c r="B2" s="12"/>
      <c r="C2" s="12"/>
      <c r="D2" s="12"/>
      <c r="E2" s="12"/>
      <c r="F2" s="12" t="s">
        <v>1</v>
      </c>
    </row>
    <row r="3" spans="1:6" ht="12.75" customHeight="1">
      <c r="A3" s="11"/>
      <c r="B3" s="12"/>
      <c r="C3" s="12"/>
      <c r="D3" s="12"/>
      <c r="E3" s="12"/>
      <c r="F3" s="12" t="s">
        <v>2</v>
      </c>
    </row>
    <row r="4" spans="1:6" ht="25.5" customHeight="1">
      <c r="A4" s="11"/>
      <c r="B4" s="12"/>
      <c r="C4" s="12"/>
      <c r="D4" s="12"/>
      <c r="E4" s="9" t="s">
        <v>3</v>
      </c>
      <c r="F4" s="9"/>
    </row>
    <row r="5" spans="1:6" ht="14.85" customHeight="1">
      <c r="A5" s="11"/>
      <c r="B5" s="8" t="s">
        <v>4</v>
      </c>
      <c r="C5" s="8"/>
      <c r="D5" s="8"/>
      <c r="E5" s="8"/>
      <c r="F5" s="8"/>
    </row>
    <row r="6" spans="1:6" ht="14.45" customHeight="1">
      <c r="A6" s="11"/>
      <c r="B6" s="8" t="s">
        <v>5</v>
      </c>
      <c r="C6" s="8"/>
      <c r="D6" s="8"/>
      <c r="E6" s="8"/>
      <c r="F6" s="8"/>
    </row>
    <row r="7" spans="1:6" ht="12.75" customHeight="1">
      <c r="A7" s="11"/>
      <c r="B7" s="7" t="s">
        <v>6</v>
      </c>
      <c r="C7" s="7"/>
      <c r="D7" s="7"/>
      <c r="E7" s="7"/>
      <c r="F7" s="7"/>
    </row>
    <row r="8" spans="1:6" ht="13.5" customHeight="1">
      <c r="A8" s="11"/>
      <c r="B8" s="13"/>
      <c r="C8" s="13"/>
      <c r="D8" s="13"/>
      <c r="E8" s="13"/>
      <c r="F8" s="13"/>
    </row>
    <row r="9" spans="1:6" ht="35.1" customHeight="1">
      <c r="A9" s="6" t="s">
        <v>7</v>
      </c>
      <c r="B9" s="6" t="s">
        <v>8</v>
      </c>
      <c r="C9" s="6" t="s">
        <v>9</v>
      </c>
      <c r="D9" s="6" t="s">
        <v>10</v>
      </c>
      <c r="E9" s="6" t="s">
        <v>11</v>
      </c>
      <c r="F9" s="6" t="s">
        <v>12</v>
      </c>
    </row>
    <row r="10" spans="1:6" ht="58.5" customHeight="1">
      <c r="A10" s="6"/>
      <c r="B10" s="6"/>
      <c r="C10" s="6"/>
      <c r="D10" s="6"/>
      <c r="E10" s="6"/>
      <c r="F10" s="6"/>
    </row>
    <row r="11" spans="1:6" ht="12.75" customHeight="1">
      <c r="A11" s="15">
        <v>1</v>
      </c>
      <c r="B11" s="16" t="s">
        <v>13</v>
      </c>
      <c r="C11" s="17" t="s">
        <v>14</v>
      </c>
      <c r="D11" s="18">
        <f>D12+D30+D35+D48+D50+D62+D75+D81+D90</f>
        <v>899861590</v>
      </c>
      <c r="E11" s="18">
        <f>E12+E30+E35+E48+E50+E62+E75+E81+E90</f>
        <v>712959352.71000004</v>
      </c>
      <c r="F11" s="19">
        <f>E11/D11</f>
        <v>0.79229890533498604</v>
      </c>
    </row>
    <row r="12" spans="1:6" ht="12.75" customHeight="1">
      <c r="A12" s="15">
        <f t="shared" ref="A12:A42" si="0">A11+1</f>
        <v>2</v>
      </c>
      <c r="B12" s="16" t="s">
        <v>15</v>
      </c>
      <c r="C12" s="17" t="s">
        <v>16</v>
      </c>
      <c r="D12" s="18">
        <f>D13+D14+D15+D16+D17+D18+D19+D20+D21+D22+D23+D24+D25+D26+D27+D28+D29</f>
        <v>815783900</v>
      </c>
      <c r="E12" s="18">
        <f>E13+E14+E15+E16+E17+E18+E19+E20+E21+E22+E23+E24+E25+E26+E27+E28+E29</f>
        <v>654960139.01999998</v>
      </c>
      <c r="F12" s="19">
        <f>E12/D12</f>
        <v>0.80285984930568011</v>
      </c>
    </row>
    <row r="13" spans="1:6" ht="83.65" customHeight="1">
      <c r="A13" s="15">
        <f t="shared" si="0"/>
        <v>3</v>
      </c>
      <c r="B13" s="16" t="s">
        <v>17</v>
      </c>
      <c r="C13" s="17" t="s">
        <v>18</v>
      </c>
      <c r="D13" s="18">
        <v>651998900</v>
      </c>
      <c r="E13" s="18">
        <v>422113904.75</v>
      </c>
      <c r="F13" s="19">
        <f>E13/D13</f>
        <v>0.64741505660515686</v>
      </c>
    </row>
    <row r="14" spans="1:6" ht="86.65" customHeight="1">
      <c r="A14" s="15">
        <f t="shared" si="0"/>
        <v>4</v>
      </c>
      <c r="B14" s="16" t="s">
        <v>19</v>
      </c>
      <c r="C14" s="20" t="s">
        <v>20</v>
      </c>
      <c r="D14" s="18">
        <v>0</v>
      </c>
      <c r="E14" s="18">
        <v>205855.88</v>
      </c>
      <c r="F14" s="19">
        <v>0</v>
      </c>
    </row>
    <row r="15" spans="1:6" ht="120.2" customHeight="1">
      <c r="A15" s="15">
        <f t="shared" si="0"/>
        <v>5</v>
      </c>
      <c r="B15" s="16" t="s">
        <v>21</v>
      </c>
      <c r="C15" s="17" t="s">
        <v>22</v>
      </c>
      <c r="D15" s="18">
        <v>1403000</v>
      </c>
      <c r="E15" s="18">
        <v>657993.13</v>
      </c>
      <c r="F15" s="19">
        <f>E15/D15</f>
        <v>0.46899011404134</v>
      </c>
    </row>
    <row r="16" spans="1:6" ht="137.25" customHeight="1">
      <c r="A16" s="15">
        <f t="shared" si="0"/>
        <v>6</v>
      </c>
      <c r="B16" s="16" t="s">
        <v>23</v>
      </c>
      <c r="C16" s="17" t="s">
        <v>24</v>
      </c>
      <c r="D16" s="18">
        <v>220000</v>
      </c>
      <c r="E16" s="18">
        <v>216975.2</v>
      </c>
      <c r="F16" s="19">
        <f>E16/D16</f>
        <v>0.98625090909090918</v>
      </c>
    </row>
    <row r="17" spans="1:6" ht="132.75" customHeight="1">
      <c r="A17" s="15">
        <f t="shared" si="0"/>
        <v>7</v>
      </c>
      <c r="B17" s="16" t="s">
        <v>25</v>
      </c>
      <c r="C17" s="17" t="s">
        <v>26</v>
      </c>
      <c r="D17" s="18">
        <v>48300</v>
      </c>
      <c r="E17" s="18">
        <v>48224.4</v>
      </c>
      <c r="F17" s="19">
        <f>E17/D17</f>
        <v>0.99843478260869567</v>
      </c>
    </row>
    <row r="18" spans="1:6" ht="61.9" customHeight="1">
      <c r="A18" s="15">
        <f t="shared" si="0"/>
        <v>8</v>
      </c>
      <c r="B18" s="16" t="s">
        <v>27</v>
      </c>
      <c r="C18" s="17" t="s">
        <v>28</v>
      </c>
      <c r="D18" s="18">
        <v>4000000</v>
      </c>
      <c r="E18" s="18">
        <v>3192505.85</v>
      </c>
      <c r="F18" s="19">
        <f>E18/D18</f>
        <v>0.79812646250000008</v>
      </c>
    </row>
    <row r="19" spans="1:6" ht="62.65" customHeight="1">
      <c r="A19" s="15">
        <f t="shared" si="0"/>
        <v>9</v>
      </c>
      <c r="B19" s="16" t="s">
        <v>29</v>
      </c>
      <c r="C19" s="17" t="s">
        <v>30</v>
      </c>
      <c r="D19" s="18">
        <v>0</v>
      </c>
      <c r="E19" s="18">
        <v>11862.85</v>
      </c>
      <c r="F19" s="19">
        <v>0</v>
      </c>
    </row>
    <row r="20" spans="1:6" ht="99.2" customHeight="1">
      <c r="A20" s="15">
        <f t="shared" si="0"/>
        <v>10</v>
      </c>
      <c r="B20" s="16" t="s">
        <v>31</v>
      </c>
      <c r="C20" s="17" t="s">
        <v>32</v>
      </c>
      <c r="D20" s="18">
        <v>400000</v>
      </c>
      <c r="E20" s="18">
        <v>304000</v>
      </c>
      <c r="F20" s="19">
        <f>E20/D20</f>
        <v>0.76</v>
      </c>
    </row>
    <row r="21" spans="1:6" ht="97.7" customHeight="1">
      <c r="A21" s="15">
        <f t="shared" si="0"/>
        <v>11</v>
      </c>
      <c r="B21" s="16" t="s">
        <v>33</v>
      </c>
      <c r="C21" s="17" t="s">
        <v>34</v>
      </c>
      <c r="D21" s="18">
        <v>730000</v>
      </c>
      <c r="E21" s="18">
        <v>1077417.29</v>
      </c>
      <c r="F21" s="19">
        <f>E21/D21</f>
        <v>1.4759140958904111</v>
      </c>
    </row>
    <row r="22" spans="1:6" ht="72.400000000000006" customHeight="1">
      <c r="A22" s="15">
        <f t="shared" si="0"/>
        <v>12</v>
      </c>
      <c r="B22" s="16" t="s">
        <v>35</v>
      </c>
      <c r="C22" s="17" t="s">
        <v>36</v>
      </c>
      <c r="D22" s="18">
        <v>2300000</v>
      </c>
      <c r="E22" s="18">
        <v>-974557.23</v>
      </c>
      <c r="F22" s="19">
        <f>E22/D22</f>
        <v>-0.42372053478260868</v>
      </c>
    </row>
    <row r="23" spans="1:6" ht="70.900000000000006" customHeight="1">
      <c r="A23" s="15">
        <f t="shared" si="0"/>
        <v>13</v>
      </c>
      <c r="B23" s="16" t="s">
        <v>37</v>
      </c>
      <c r="C23" s="17" t="s">
        <v>38</v>
      </c>
      <c r="D23" s="18">
        <v>0</v>
      </c>
      <c r="E23" s="18">
        <v>2418</v>
      </c>
      <c r="F23" s="19">
        <v>0</v>
      </c>
    </row>
    <row r="24" spans="1:6" ht="71.650000000000006" customHeight="1">
      <c r="A24" s="15">
        <f t="shared" si="0"/>
        <v>14</v>
      </c>
      <c r="B24" s="16" t="s">
        <v>39</v>
      </c>
      <c r="C24" s="17" t="s">
        <v>40</v>
      </c>
      <c r="D24" s="18">
        <v>7300000</v>
      </c>
      <c r="E24" s="18">
        <v>7067959.8899999997</v>
      </c>
      <c r="F24" s="19">
        <f>E24/D24</f>
        <v>0.96821368356164383</v>
      </c>
    </row>
    <row r="25" spans="1:6" ht="212.65" customHeight="1">
      <c r="A25" s="15">
        <f t="shared" si="0"/>
        <v>15</v>
      </c>
      <c r="B25" s="16" t="s">
        <v>41</v>
      </c>
      <c r="C25" s="17" t="s">
        <v>42</v>
      </c>
      <c r="D25" s="18">
        <v>0</v>
      </c>
      <c r="E25" s="18">
        <v>188172.31</v>
      </c>
      <c r="F25" s="19">
        <v>0</v>
      </c>
    </row>
    <row r="26" spans="1:6" ht="143.25" customHeight="1">
      <c r="A26" s="15">
        <f t="shared" si="0"/>
        <v>16</v>
      </c>
      <c r="B26" s="16" t="s">
        <v>43</v>
      </c>
      <c r="C26" s="17" t="s">
        <v>44</v>
      </c>
      <c r="D26" s="18">
        <v>83700</v>
      </c>
      <c r="E26" s="18">
        <v>83681.34</v>
      </c>
      <c r="F26" s="19">
        <f>E26/D26</f>
        <v>0.99977706093189955</v>
      </c>
    </row>
    <row r="27" spans="1:6" ht="149.25" customHeight="1">
      <c r="A27" s="15">
        <f t="shared" si="0"/>
        <v>17</v>
      </c>
      <c r="B27" s="16" t="s">
        <v>45</v>
      </c>
      <c r="C27" s="17" t="s">
        <v>46</v>
      </c>
      <c r="D27" s="18">
        <v>112000000</v>
      </c>
      <c r="E27" s="18">
        <v>177767759.97</v>
      </c>
      <c r="F27" s="19">
        <f>E27/D27</f>
        <v>1.5872121425892858</v>
      </c>
    </row>
    <row r="28" spans="1:6" ht="73.900000000000006" customHeight="1">
      <c r="A28" s="15">
        <f t="shared" si="0"/>
        <v>18</v>
      </c>
      <c r="B28" s="16" t="s">
        <v>47</v>
      </c>
      <c r="C28" s="20" t="s">
        <v>48</v>
      </c>
      <c r="D28" s="18">
        <v>35300000</v>
      </c>
      <c r="E28" s="18">
        <v>42966570</v>
      </c>
      <c r="F28" s="19">
        <f>E28/D28</f>
        <v>1.2171832861189802</v>
      </c>
    </row>
    <row r="29" spans="1:6" ht="67.150000000000006" customHeight="1">
      <c r="A29" s="15">
        <f t="shared" si="0"/>
        <v>19</v>
      </c>
      <c r="B29" s="16" t="s">
        <v>49</v>
      </c>
      <c r="C29" s="20" t="s">
        <v>50</v>
      </c>
      <c r="D29" s="18">
        <v>0</v>
      </c>
      <c r="E29" s="18">
        <v>29395.39</v>
      </c>
      <c r="F29" s="19">
        <v>0</v>
      </c>
    </row>
    <row r="30" spans="1:6" ht="42" customHeight="1">
      <c r="A30" s="15">
        <f t="shared" si="0"/>
        <v>20</v>
      </c>
      <c r="B30" s="16" t="s">
        <v>51</v>
      </c>
      <c r="C30" s="17" t="s">
        <v>52</v>
      </c>
      <c r="D30" s="18">
        <f>SUM(D31:D34)</f>
        <v>4281000</v>
      </c>
      <c r="E30" s="18">
        <f>SUM(E31:E34)</f>
        <v>2968866.88</v>
      </c>
      <c r="F30" s="19">
        <f t="shared" ref="F30:F37" si="1">E30/D30</f>
        <v>0.69349845363232887</v>
      </c>
    </row>
    <row r="31" spans="1:6" ht="93.95" customHeight="1">
      <c r="A31" s="15">
        <f t="shared" si="0"/>
        <v>21</v>
      </c>
      <c r="B31" s="16" t="s">
        <v>53</v>
      </c>
      <c r="C31" s="17" t="s">
        <v>54</v>
      </c>
      <c r="D31" s="18">
        <v>2197000</v>
      </c>
      <c r="E31" s="18">
        <v>1545360.85</v>
      </c>
      <c r="F31" s="19">
        <f t="shared" si="1"/>
        <v>0.70339592626308611</v>
      </c>
    </row>
    <row r="32" spans="1:6" ht="105.2" customHeight="1">
      <c r="A32" s="15">
        <f t="shared" si="0"/>
        <v>22</v>
      </c>
      <c r="B32" s="16" t="s">
        <v>55</v>
      </c>
      <c r="C32" s="17" t="s">
        <v>56</v>
      </c>
      <c r="D32" s="18">
        <v>20000</v>
      </c>
      <c r="E32" s="18">
        <v>9684.31</v>
      </c>
      <c r="F32" s="19">
        <f t="shared" si="1"/>
        <v>0.48421549999999997</v>
      </c>
    </row>
    <row r="33" spans="1:6" ht="94.7" customHeight="1">
      <c r="A33" s="15">
        <f t="shared" si="0"/>
        <v>23</v>
      </c>
      <c r="B33" s="16" t="s">
        <v>57</v>
      </c>
      <c r="C33" s="17" t="s">
        <v>58</v>
      </c>
      <c r="D33" s="18">
        <v>2264000</v>
      </c>
      <c r="E33" s="18">
        <v>1570447.09</v>
      </c>
      <c r="F33" s="19">
        <f t="shared" si="1"/>
        <v>0.69366037544169612</v>
      </c>
    </row>
    <row r="34" spans="1:6" ht="93.95" customHeight="1">
      <c r="A34" s="15">
        <f t="shared" si="0"/>
        <v>24</v>
      </c>
      <c r="B34" s="16" t="s">
        <v>59</v>
      </c>
      <c r="C34" s="17" t="s">
        <v>60</v>
      </c>
      <c r="D34" s="18">
        <v>-200000</v>
      </c>
      <c r="E34" s="18">
        <v>-156625.37</v>
      </c>
      <c r="F34" s="19">
        <f t="shared" si="1"/>
        <v>0.78312684999999993</v>
      </c>
    </row>
    <row r="35" spans="1:6" ht="12.75" customHeight="1">
      <c r="A35" s="15">
        <f t="shared" si="0"/>
        <v>25</v>
      </c>
      <c r="B35" s="16" t="s">
        <v>61</v>
      </c>
      <c r="C35" s="17" t="s">
        <v>62</v>
      </c>
      <c r="D35" s="18">
        <f>D36+D41+D44+D46</f>
        <v>37625900</v>
      </c>
      <c r="E35" s="18">
        <f>E36+E41+E44+E46</f>
        <v>25269399.140000001</v>
      </c>
      <c r="F35" s="19">
        <f t="shared" si="1"/>
        <v>0.67159587252397945</v>
      </c>
    </row>
    <row r="36" spans="1:6" ht="26.25" customHeight="1">
      <c r="A36" s="15">
        <f t="shared" si="0"/>
        <v>26</v>
      </c>
      <c r="B36" s="16" t="s">
        <v>63</v>
      </c>
      <c r="C36" s="17" t="s">
        <v>64</v>
      </c>
      <c r="D36" s="18">
        <f>D37+D38+D39+D40</f>
        <v>28799000</v>
      </c>
      <c r="E36" s="18">
        <f>E37+E38+E39+E40</f>
        <v>18410179.280000001</v>
      </c>
      <c r="F36" s="19">
        <f t="shared" si="1"/>
        <v>0.63926453279627771</v>
      </c>
    </row>
    <row r="37" spans="1:6" ht="51" customHeight="1">
      <c r="A37" s="15">
        <f t="shared" si="0"/>
        <v>27</v>
      </c>
      <c r="B37" s="16" t="s">
        <v>65</v>
      </c>
      <c r="C37" s="21" t="s">
        <v>66</v>
      </c>
      <c r="D37" s="18">
        <v>12012000</v>
      </c>
      <c r="E37" s="18">
        <v>8212428.1600000001</v>
      </c>
      <c r="F37" s="19">
        <f t="shared" si="1"/>
        <v>0.683685328005328</v>
      </c>
    </row>
    <row r="38" spans="1:6" ht="51" customHeight="1">
      <c r="A38" s="15">
        <f t="shared" si="0"/>
        <v>28</v>
      </c>
      <c r="B38" s="16" t="s">
        <v>67</v>
      </c>
      <c r="C38" s="22" t="s">
        <v>68</v>
      </c>
      <c r="D38" s="18">
        <v>0</v>
      </c>
      <c r="E38" s="18">
        <v>2783.6</v>
      </c>
      <c r="F38" s="19">
        <v>0</v>
      </c>
    </row>
    <row r="39" spans="1:6" ht="63.75" customHeight="1">
      <c r="A39" s="15">
        <f t="shared" si="0"/>
        <v>29</v>
      </c>
      <c r="B39" s="16" t="s">
        <v>69</v>
      </c>
      <c r="C39" s="17" t="s">
        <v>70</v>
      </c>
      <c r="D39" s="18">
        <v>16787000</v>
      </c>
      <c r="E39" s="18">
        <v>10192902.800000001</v>
      </c>
      <c r="F39" s="19">
        <f>E39/D39</f>
        <v>0.60719025436349561</v>
      </c>
    </row>
    <row r="40" spans="1:6" ht="63.75" customHeight="1">
      <c r="A40" s="15">
        <f t="shared" si="0"/>
        <v>30</v>
      </c>
      <c r="B40" s="16" t="s">
        <v>71</v>
      </c>
      <c r="C40" s="17" t="s">
        <v>72</v>
      </c>
      <c r="D40" s="18">
        <v>0</v>
      </c>
      <c r="E40" s="18">
        <v>2064.7199999999998</v>
      </c>
      <c r="F40" s="19">
        <v>0</v>
      </c>
    </row>
    <row r="41" spans="1:6" ht="27.6" customHeight="1">
      <c r="A41" s="15">
        <f t="shared" si="0"/>
        <v>31</v>
      </c>
      <c r="B41" s="16" t="s">
        <v>73</v>
      </c>
      <c r="C41" s="14" t="s">
        <v>74</v>
      </c>
      <c r="D41" s="18">
        <f>D42+D43</f>
        <v>9900</v>
      </c>
      <c r="E41" s="18">
        <f>E42+E43</f>
        <v>10521.66</v>
      </c>
      <c r="F41" s="19">
        <v>0</v>
      </c>
    </row>
    <row r="42" spans="1:6" ht="54.4" customHeight="1">
      <c r="A42" s="15">
        <f t="shared" si="0"/>
        <v>32</v>
      </c>
      <c r="B42" s="16" t="s">
        <v>75</v>
      </c>
      <c r="C42" s="14" t="s">
        <v>76</v>
      </c>
      <c r="D42" s="18">
        <v>9900</v>
      </c>
      <c r="E42" s="18">
        <v>9899</v>
      </c>
      <c r="F42" s="19">
        <f>E42/D42</f>
        <v>0.99989898989898995</v>
      </c>
    </row>
    <row r="43" spans="1:6" ht="54.4" customHeight="1">
      <c r="A43" s="15"/>
      <c r="B43" s="16" t="s">
        <v>77</v>
      </c>
      <c r="C43" s="14" t="s">
        <v>78</v>
      </c>
      <c r="D43" s="18">
        <v>0</v>
      </c>
      <c r="E43" s="18">
        <v>622.66</v>
      </c>
      <c r="F43" s="19">
        <v>0</v>
      </c>
    </row>
    <row r="44" spans="1:6" ht="12.75" customHeight="1">
      <c r="A44" s="15">
        <f>A42+1</f>
        <v>33</v>
      </c>
      <c r="B44" s="16" t="s">
        <v>79</v>
      </c>
      <c r="C44" s="17" t="s">
        <v>80</v>
      </c>
      <c r="D44" s="18">
        <f>D45</f>
        <v>6365000</v>
      </c>
      <c r="E44" s="18">
        <f>E45</f>
        <v>6364995.6699999999</v>
      </c>
      <c r="F44" s="19">
        <f>E44/D44</f>
        <v>0.99999931971720346</v>
      </c>
    </row>
    <row r="45" spans="1:6" ht="44.25" customHeight="1">
      <c r="A45" s="15">
        <f t="shared" ref="A45:A68" si="2">A44+1</f>
        <v>34</v>
      </c>
      <c r="B45" s="16" t="s">
        <v>81</v>
      </c>
      <c r="C45" s="17" t="s">
        <v>82</v>
      </c>
      <c r="D45" s="18">
        <v>6365000</v>
      </c>
      <c r="E45" s="18">
        <v>6364995.6699999999</v>
      </c>
      <c r="F45" s="19">
        <f>E45/D45</f>
        <v>0.99999931971720346</v>
      </c>
    </row>
    <row r="46" spans="1:6" ht="25.5" customHeight="1">
      <c r="A46" s="15">
        <f t="shared" si="2"/>
        <v>35</v>
      </c>
      <c r="B46" s="16" t="s">
        <v>83</v>
      </c>
      <c r="C46" s="17" t="s">
        <v>84</v>
      </c>
      <c r="D46" s="18">
        <f>D47</f>
        <v>2452000</v>
      </c>
      <c r="E46" s="18">
        <f>E47</f>
        <v>483702.53</v>
      </c>
      <c r="F46" s="19">
        <f>E46/D46</f>
        <v>0.19726856851549757</v>
      </c>
    </row>
    <row r="47" spans="1:6" ht="54" customHeight="1">
      <c r="A47" s="15">
        <f t="shared" si="2"/>
        <v>36</v>
      </c>
      <c r="B47" s="16" t="s">
        <v>85</v>
      </c>
      <c r="C47" s="17" t="s">
        <v>86</v>
      </c>
      <c r="D47" s="18">
        <v>2452000</v>
      </c>
      <c r="E47" s="18">
        <v>483702.53</v>
      </c>
      <c r="F47" s="19">
        <f>E47/D47</f>
        <v>0.19726856851549757</v>
      </c>
    </row>
    <row r="48" spans="1:6" ht="21" customHeight="1">
      <c r="A48" s="15">
        <f t="shared" si="2"/>
        <v>37</v>
      </c>
      <c r="B48" s="16" t="s">
        <v>87</v>
      </c>
      <c r="C48" s="17" t="s">
        <v>88</v>
      </c>
      <c r="D48" s="18">
        <f>D49</f>
        <v>0</v>
      </c>
      <c r="E48" s="18">
        <f>E49</f>
        <v>249778.96</v>
      </c>
      <c r="F48" s="19">
        <v>0</v>
      </c>
    </row>
    <row r="49" spans="1:6" ht="42.6" customHeight="1">
      <c r="A49" s="15">
        <f t="shared" si="2"/>
        <v>38</v>
      </c>
      <c r="B49" s="16" t="s">
        <v>89</v>
      </c>
      <c r="C49" s="17" t="s">
        <v>90</v>
      </c>
      <c r="D49" s="18">
        <v>0</v>
      </c>
      <c r="E49" s="18">
        <v>249778.96</v>
      </c>
      <c r="F49" s="19">
        <v>0</v>
      </c>
    </row>
    <row r="50" spans="1:6" ht="38.25" customHeight="1">
      <c r="A50" s="15">
        <f t="shared" si="2"/>
        <v>39</v>
      </c>
      <c r="B50" s="16" t="s">
        <v>91</v>
      </c>
      <c r="C50" s="17" t="s">
        <v>92</v>
      </c>
      <c r="D50" s="18">
        <f>D51+D54+D55+D57+D58+D59</f>
        <v>8283340</v>
      </c>
      <c r="E50" s="18">
        <f>E51+E54+E55+E57+E58+E59</f>
        <v>4513611.8400000008</v>
      </c>
      <c r="F50" s="19">
        <f t="shared" ref="F50:F59" si="3">E50/D50</f>
        <v>0.54490239927372297</v>
      </c>
    </row>
    <row r="51" spans="1:6" ht="84.4" customHeight="1">
      <c r="A51" s="15">
        <f t="shared" si="2"/>
        <v>40</v>
      </c>
      <c r="B51" s="16" t="s">
        <v>93</v>
      </c>
      <c r="C51" s="20" t="s">
        <v>94</v>
      </c>
      <c r="D51" s="18">
        <f>D52</f>
        <v>6000000</v>
      </c>
      <c r="E51" s="18">
        <f>E52</f>
        <v>3305764.24</v>
      </c>
      <c r="F51" s="19">
        <f t="shared" si="3"/>
        <v>0.55096070666666674</v>
      </c>
    </row>
    <row r="52" spans="1:6" ht="76.900000000000006" customHeight="1">
      <c r="A52" s="15">
        <f t="shared" si="2"/>
        <v>41</v>
      </c>
      <c r="B52" s="16" t="s">
        <v>95</v>
      </c>
      <c r="C52" s="23" t="s">
        <v>96</v>
      </c>
      <c r="D52" s="18">
        <f>D53</f>
        <v>6000000</v>
      </c>
      <c r="E52" s="18">
        <f>E53</f>
        <v>3305764.24</v>
      </c>
      <c r="F52" s="19">
        <f t="shared" si="3"/>
        <v>0.55096070666666674</v>
      </c>
    </row>
    <row r="53" spans="1:6" ht="87.4" customHeight="1">
      <c r="A53" s="15">
        <f t="shared" si="2"/>
        <v>42</v>
      </c>
      <c r="B53" s="16" t="s">
        <v>97</v>
      </c>
      <c r="C53" s="20" t="s">
        <v>98</v>
      </c>
      <c r="D53" s="18">
        <v>6000000</v>
      </c>
      <c r="E53" s="18">
        <v>3305764.24</v>
      </c>
      <c r="F53" s="19">
        <f t="shared" si="3"/>
        <v>0.55096070666666674</v>
      </c>
    </row>
    <row r="54" spans="1:6" ht="85.15" customHeight="1">
      <c r="A54" s="15">
        <f t="shared" si="2"/>
        <v>43</v>
      </c>
      <c r="B54" s="16" t="s">
        <v>99</v>
      </c>
      <c r="C54" s="20" t="s">
        <v>100</v>
      </c>
      <c r="D54" s="18">
        <v>1450000</v>
      </c>
      <c r="E54" s="18">
        <v>618515.57999999996</v>
      </c>
      <c r="F54" s="19">
        <f t="shared" si="3"/>
        <v>0.42656246896551719</v>
      </c>
    </row>
    <row r="55" spans="1:6" ht="40.5" customHeight="1">
      <c r="A55" s="15">
        <f t="shared" si="2"/>
        <v>44</v>
      </c>
      <c r="B55" s="16" t="s">
        <v>101</v>
      </c>
      <c r="C55" s="24" t="s">
        <v>102</v>
      </c>
      <c r="D55" s="18">
        <f>SUM(D56)</f>
        <v>370000</v>
      </c>
      <c r="E55" s="18">
        <f>SUM(E56)</f>
        <v>282032.53000000003</v>
      </c>
      <c r="F55" s="19">
        <f t="shared" si="3"/>
        <v>0.76225008108108117</v>
      </c>
    </row>
    <row r="56" spans="1:6" ht="73.900000000000006" customHeight="1">
      <c r="A56" s="15">
        <f t="shared" si="2"/>
        <v>45</v>
      </c>
      <c r="B56" s="16" t="s">
        <v>103</v>
      </c>
      <c r="C56" s="17" t="s">
        <v>104</v>
      </c>
      <c r="D56" s="18">
        <v>370000</v>
      </c>
      <c r="E56" s="18">
        <v>282032.53000000003</v>
      </c>
      <c r="F56" s="19">
        <f t="shared" si="3"/>
        <v>0.76225008108108117</v>
      </c>
    </row>
    <row r="57" spans="1:6" ht="130.5" customHeight="1">
      <c r="A57" s="15">
        <f t="shared" si="2"/>
        <v>46</v>
      </c>
      <c r="B57" s="16" t="s">
        <v>105</v>
      </c>
      <c r="C57" s="20" t="s">
        <v>106</v>
      </c>
      <c r="D57" s="18">
        <v>53340</v>
      </c>
      <c r="E57" s="18">
        <v>64931.13</v>
      </c>
      <c r="F57" s="19">
        <f t="shared" si="3"/>
        <v>1.2173065241844769</v>
      </c>
    </row>
    <row r="58" spans="1:6" ht="37.35" customHeight="1">
      <c r="A58" s="15">
        <f t="shared" si="2"/>
        <v>47</v>
      </c>
      <c r="B58" s="16" t="s">
        <v>107</v>
      </c>
      <c r="C58" s="17" t="s">
        <v>108</v>
      </c>
      <c r="D58" s="18">
        <v>300000</v>
      </c>
      <c r="E58" s="18">
        <v>228679.36</v>
      </c>
      <c r="F58" s="19">
        <f t="shared" si="3"/>
        <v>0.76226453333333333</v>
      </c>
    </row>
    <row r="59" spans="1:6" ht="85.15" customHeight="1">
      <c r="A59" s="15">
        <f t="shared" si="2"/>
        <v>48</v>
      </c>
      <c r="B59" s="16" t="s">
        <v>109</v>
      </c>
      <c r="C59" s="25" t="s">
        <v>110</v>
      </c>
      <c r="D59" s="18">
        <f>D60+D61</f>
        <v>110000</v>
      </c>
      <c r="E59" s="18">
        <f>E60+E61</f>
        <v>13689</v>
      </c>
      <c r="F59" s="19">
        <f t="shared" si="3"/>
        <v>0.12444545454545454</v>
      </c>
    </row>
    <row r="60" spans="1:6" ht="85.15" customHeight="1">
      <c r="A60" s="15">
        <f t="shared" si="2"/>
        <v>49</v>
      </c>
      <c r="B60" s="16" t="s">
        <v>109</v>
      </c>
      <c r="C60" s="17" t="s">
        <v>111</v>
      </c>
      <c r="D60" s="18">
        <v>0</v>
      </c>
      <c r="E60" s="18">
        <v>0</v>
      </c>
      <c r="F60" s="19">
        <v>0</v>
      </c>
    </row>
    <row r="61" spans="1:6" ht="105.2" customHeight="1">
      <c r="A61" s="15">
        <f t="shared" si="2"/>
        <v>50</v>
      </c>
      <c r="B61" s="16" t="s">
        <v>112</v>
      </c>
      <c r="C61" s="17" t="s">
        <v>113</v>
      </c>
      <c r="D61" s="18">
        <v>110000</v>
      </c>
      <c r="E61" s="18">
        <v>13689</v>
      </c>
      <c r="F61" s="19">
        <f t="shared" ref="F61:F68" si="4">E61/D61</f>
        <v>0.12444545454545454</v>
      </c>
    </row>
    <row r="62" spans="1:6" ht="25.5" customHeight="1">
      <c r="A62" s="15">
        <f t="shared" si="2"/>
        <v>51</v>
      </c>
      <c r="B62" s="16" t="s">
        <v>114</v>
      </c>
      <c r="C62" s="17" t="s">
        <v>115</v>
      </c>
      <c r="D62" s="18">
        <f>D63+D68</f>
        <v>28386300</v>
      </c>
      <c r="E62" s="18">
        <f>E63+E68</f>
        <v>18541428.650000002</v>
      </c>
      <c r="F62" s="19">
        <f t="shared" si="4"/>
        <v>0.65318229744630341</v>
      </c>
    </row>
    <row r="63" spans="1:6" ht="38.25" customHeight="1">
      <c r="A63" s="15">
        <f t="shared" si="2"/>
        <v>52</v>
      </c>
      <c r="B63" s="16" t="s">
        <v>116</v>
      </c>
      <c r="C63" s="24" t="s">
        <v>117</v>
      </c>
      <c r="D63" s="18">
        <f>D64+D65+D66+D67</f>
        <v>27997530</v>
      </c>
      <c r="E63" s="18">
        <f>E64+E65+E66+E67</f>
        <v>18080135.060000002</v>
      </c>
      <c r="F63" s="19">
        <f t="shared" si="4"/>
        <v>0.64577607596098663</v>
      </c>
    </row>
    <row r="64" spans="1:6" ht="62.65" customHeight="1">
      <c r="A64" s="15">
        <f t="shared" si="2"/>
        <v>53</v>
      </c>
      <c r="B64" s="16" t="s">
        <v>118</v>
      </c>
      <c r="C64" s="17" t="s">
        <v>119</v>
      </c>
      <c r="D64" s="18">
        <v>18400000</v>
      </c>
      <c r="E64" s="18">
        <v>9462039.1699999999</v>
      </c>
      <c r="F64" s="19">
        <f t="shared" si="4"/>
        <v>0.51424125923913044</v>
      </c>
    </row>
    <row r="65" spans="1:6" ht="54" customHeight="1">
      <c r="A65" s="15">
        <f t="shared" si="2"/>
        <v>54</v>
      </c>
      <c r="B65" s="16" t="s">
        <v>120</v>
      </c>
      <c r="C65" s="17" t="s">
        <v>121</v>
      </c>
      <c r="D65" s="18">
        <v>8600000</v>
      </c>
      <c r="E65" s="18">
        <v>7765471.04</v>
      </c>
      <c r="F65" s="19">
        <f t="shared" si="4"/>
        <v>0.90296174883720925</v>
      </c>
    </row>
    <row r="66" spans="1:6" ht="31.35" customHeight="1">
      <c r="A66" s="15">
        <f t="shared" si="2"/>
        <v>55</v>
      </c>
      <c r="B66" s="16" t="s">
        <v>122</v>
      </c>
      <c r="C66" s="17" t="s">
        <v>123</v>
      </c>
      <c r="D66" s="18">
        <v>877920</v>
      </c>
      <c r="E66" s="18">
        <v>731843.05</v>
      </c>
      <c r="F66" s="19">
        <f t="shared" si="4"/>
        <v>0.83361018088208494</v>
      </c>
    </row>
    <row r="67" spans="1:6" ht="31.35" customHeight="1">
      <c r="A67" s="15">
        <f t="shared" si="2"/>
        <v>56</v>
      </c>
      <c r="B67" s="16" t="s">
        <v>124</v>
      </c>
      <c r="C67" s="17" t="s">
        <v>123</v>
      </c>
      <c r="D67" s="18">
        <v>119610</v>
      </c>
      <c r="E67" s="18">
        <v>120781.8</v>
      </c>
      <c r="F67" s="19">
        <f t="shared" si="4"/>
        <v>1.0097968397291197</v>
      </c>
    </row>
    <row r="68" spans="1:6" ht="29.25" customHeight="1">
      <c r="A68" s="15">
        <f t="shared" si="2"/>
        <v>57</v>
      </c>
      <c r="B68" s="16" t="s">
        <v>125</v>
      </c>
      <c r="C68" s="17" t="s">
        <v>126</v>
      </c>
      <c r="D68" s="18">
        <f>D69+D70+D71+D72+D73+D74</f>
        <v>388770</v>
      </c>
      <c r="E68" s="18">
        <f>E69+E70+E71+E72+E73+E74</f>
        <v>461293.58999999997</v>
      </c>
      <c r="F68" s="19">
        <f t="shared" si="4"/>
        <v>1.186546261285593</v>
      </c>
    </row>
    <row r="69" spans="1:6" ht="41.1" customHeight="1">
      <c r="A69" s="15"/>
      <c r="B69" s="16" t="s">
        <v>127</v>
      </c>
      <c r="C69" s="17" t="s">
        <v>128</v>
      </c>
      <c r="D69" s="18">
        <v>0</v>
      </c>
      <c r="E69" s="18">
        <v>72408.92</v>
      </c>
      <c r="F69" s="19">
        <v>0</v>
      </c>
    </row>
    <row r="70" spans="1:6" ht="41.25" customHeight="1">
      <c r="A70" s="15">
        <f>A68+1</f>
        <v>58</v>
      </c>
      <c r="B70" s="16" t="s">
        <v>129</v>
      </c>
      <c r="C70" s="17" t="s">
        <v>128</v>
      </c>
      <c r="D70" s="18">
        <v>41000</v>
      </c>
      <c r="E70" s="18">
        <v>41013.58</v>
      </c>
      <c r="F70" s="19">
        <f t="shared" ref="F70:F88" si="5">E70/D70</f>
        <v>1.0003312195121952</v>
      </c>
    </row>
    <row r="71" spans="1:6" ht="41.25" customHeight="1">
      <c r="A71" s="15">
        <f t="shared" ref="A71:A102" si="6">A70+1</f>
        <v>59</v>
      </c>
      <c r="B71" s="16" t="s">
        <v>130</v>
      </c>
      <c r="C71" s="17" t="s">
        <v>128</v>
      </c>
      <c r="D71" s="18">
        <v>220</v>
      </c>
      <c r="E71" s="18">
        <v>332.35</v>
      </c>
      <c r="F71" s="19">
        <f t="shared" si="5"/>
        <v>1.5106818181818182</v>
      </c>
    </row>
    <row r="72" spans="1:6" ht="29.1" customHeight="1">
      <c r="A72" s="15">
        <f t="shared" si="6"/>
        <v>60</v>
      </c>
      <c r="B72" s="16" t="s">
        <v>131</v>
      </c>
      <c r="C72" s="17" t="s">
        <v>132</v>
      </c>
      <c r="D72" s="18">
        <v>80800</v>
      </c>
      <c r="E72" s="18">
        <v>80795</v>
      </c>
      <c r="F72" s="19">
        <f t="shared" si="5"/>
        <v>0.99993811881188122</v>
      </c>
    </row>
    <row r="73" spans="1:6" ht="31.5" customHeight="1">
      <c r="A73" s="15">
        <f t="shared" si="6"/>
        <v>61</v>
      </c>
      <c r="B73" s="16" t="s">
        <v>133</v>
      </c>
      <c r="C73" s="17" t="s">
        <v>132</v>
      </c>
      <c r="D73" s="18">
        <v>30160</v>
      </c>
      <c r="E73" s="18">
        <v>30158.06</v>
      </c>
      <c r="F73" s="19">
        <f t="shared" si="5"/>
        <v>0.99993567639257297</v>
      </c>
    </row>
    <row r="74" spans="1:6" ht="31.5" customHeight="1">
      <c r="A74" s="15">
        <f t="shared" si="6"/>
        <v>62</v>
      </c>
      <c r="B74" s="16" t="s">
        <v>134</v>
      </c>
      <c r="C74" s="17" t="s">
        <v>132</v>
      </c>
      <c r="D74" s="18">
        <v>236590</v>
      </c>
      <c r="E74" s="18">
        <v>236585.68</v>
      </c>
      <c r="F74" s="19">
        <f t="shared" si="5"/>
        <v>0.99998174056384459</v>
      </c>
    </row>
    <row r="75" spans="1:6" ht="25.5" customHeight="1">
      <c r="A75" s="15">
        <f t="shared" si="6"/>
        <v>63</v>
      </c>
      <c r="B75" s="16" t="s">
        <v>135</v>
      </c>
      <c r="C75" s="17" t="s">
        <v>136</v>
      </c>
      <c r="D75" s="18">
        <f>D76+D77+D79+D80</f>
        <v>1478630</v>
      </c>
      <c r="E75" s="18">
        <f>E76+E77+E79+E80</f>
        <v>1674140.78</v>
      </c>
      <c r="F75" s="19">
        <f t="shared" si="5"/>
        <v>1.1322242751736404</v>
      </c>
    </row>
    <row r="76" spans="1:6" ht="76.5" customHeight="1">
      <c r="A76" s="15">
        <f t="shared" si="6"/>
        <v>64</v>
      </c>
      <c r="B76" s="16" t="s">
        <v>137</v>
      </c>
      <c r="C76" s="17" t="s">
        <v>138</v>
      </c>
      <c r="D76" s="18">
        <v>22370</v>
      </c>
      <c r="E76" s="18">
        <v>22369</v>
      </c>
      <c r="F76" s="19">
        <f t="shared" si="5"/>
        <v>0.9999552972731337</v>
      </c>
    </row>
    <row r="77" spans="1:6" ht="90.2" customHeight="1">
      <c r="A77" s="15">
        <f t="shared" si="6"/>
        <v>65</v>
      </c>
      <c r="B77" s="16" t="s">
        <v>139</v>
      </c>
      <c r="C77" s="20" t="s">
        <v>140</v>
      </c>
      <c r="D77" s="18">
        <f>D78</f>
        <v>22670</v>
      </c>
      <c r="E77" s="18">
        <f>E78</f>
        <v>21667</v>
      </c>
      <c r="F77" s="19">
        <f t="shared" si="5"/>
        <v>0.9557565063961182</v>
      </c>
    </row>
    <row r="78" spans="1:6" ht="85.9" customHeight="1">
      <c r="A78" s="15">
        <f t="shared" si="6"/>
        <v>66</v>
      </c>
      <c r="B78" s="16" t="s">
        <v>141</v>
      </c>
      <c r="C78" s="26" t="s">
        <v>142</v>
      </c>
      <c r="D78" s="18">
        <v>22670</v>
      </c>
      <c r="E78" s="18">
        <v>21667</v>
      </c>
      <c r="F78" s="19">
        <f t="shared" si="5"/>
        <v>0.9557565063961182</v>
      </c>
    </row>
    <row r="79" spans="1:6" ht="53.65" customHeight="1">
      <c r="A79" s="15">
        <f t="shared" si="6"/>
        <v>67</v>
      </c>
      <c r="B79" s="16" t="s">
        <v>143</v>
      </c>
      <c r="C79" s="17" t="s">
        <v>144</v>
      </c>
      <c r="D79" s="18">
        <v>1273590</v>
      </c>
      <c r="E79" s="18">
        <v>1435426.94</v>
      </c>
      <c r="F79" s="19">
        <f t="shared" si="5"/>
        <v>1.1270714594178659</v>
      </c>
    </row>
    <row r="80" spans="1:6" ht="74.650000000000006" customHeight="1">
      <c r="A80" s="15">
        <f t="shared" si="6"/>
        <v>68</v>
      </c>
      <c r="B80" s="16" t="s">
        <v>145</v>
      </c>
      <c r="C80" s="17" t="s">
        <v>146</v>
      </c>
      <c r="D80" s="18">
        <v>160000</v>
      </c>
      <c r="E80" s="18">
        <v>194677.84</v>
      </c>
      <c r="F80" s="19">
        <f t="shared" si="5"/>
        <v>1.2167364999999999</v>
      </c>
    </row>
    <row r="81" spans="1:6" ht="19.5" customHeight="1">
      <c r="A81" s="15">
        <f t="shared" si="6"/>
        <v>69</v>
      </c>
      <c r="B81" s="16" t="s">
        <v>147</v>
      </c>
      <c r="C81" s="17" t="s">
        <v>148</v>
      </c>
      <c r="D81" s="18">
        <f>D82+D83+D84+D85+D86+D87+D88+D89</f>
        <v>4022520</v>
      </c>
      <c r="E81" s="18">
        <f>E82+E83+E84+E85+E86+E87+E88+E89</f>
        <v>4790313.33</v>
      </c>
      <c r="F81" s="19">
        <f t="shared" si="5"/>
        <v>1.1908737134930343</v>
      </c>
    </row>
    <row r="82" spans="1:6" ht="49.9" customHeight="1">
      <c r="A82" s="15">
        <f t="shared" si="6"/>
        <v>70</v>
      </c>
      <c r="B82" s="16" t="s">
        <v>149</v>
      </c>
      <c r="C82" s="20" t="s">
        <v>150</v>
      </c>
      <c r="D82" s="18">
        <v>6000</v>
      </c>
      <c r="E82" s="18">
        <v>6000</v>
      </c>
      <c r="F82" s="19">
        <f t="shared" si="5"/>
        <v>1</v>
      </c>
    </row>
    <row r="83" spans="1:6" ht="67.150000000000006" customHeight="1">
      <c r="A83" s="15">
        <f t="shared" si="6"/>
        <v>71</v>
      </c>
      <c r="B83" s="16" t="s">
        <v>151</v>
      </c>
      <c r="C83" s="17" t="s">
        <v>152</v>
      </c>
      <c r="D83" s="18">
        <v>28230</v>
      </c>
      <c r="E83" s="18">
        <v>28231.68</v>
      </c>
      <c r="F83" s="19">
        <f t="shared" si="5"/>
        <v>1.0000595111583421</v>
      </c>
    </row>
    <row r="84" spans="1:6" ht="63.4" customHeight="1">
      <c r="A84" s="15">
        <f t="shared" si="6"/>
        <v>72</v>
      </c>
      <c r="B84" s="16" t="s">
        <v>153</v>
      </c>
      <c r="C84" s="17" t="s">
        <v>154</v>
      </c>
      <c r="D84" s="18">
        <v>89000</v>
      </c>
      <c r="E84" s="18">
        <v>183868.26</v>
      </c>
      <c r="F84" s="19">
        <f t="shared" si="5"/>
        <v>2.0659355056179778</v>
      </c>
    </row>
    <row r="85" spans="1:6" ht="46.35" customHeight="1">
      <c r="A85" s="15">
        <f t="shared" si="6"/>
        <v>73</v>
      </c>
      <c r="B85" s="16" t="s">
        <v>155</v>
      </c>
      <c r="C85" s="17" t="s">
        <v>156</v>
      </c>
      <c r="D85" s="18">
        <v>45300</v>
      </c>
      <c r="E85" s="18">
        <v>45300</v>
      </c>
      <c r="F85" s="19">
        <f t="shared" si="5"/>
        <v>1</v>
      </c>
    </row>
    <row r="86" spans="1:6" ht="53.65" customHeight="1">
      <c r="A86" s="15">
        <f t="shared" si="6"/>
        <v>74</v>
      </c>
      <c r="B86" s="16" t="s">
        <v>157</v>
      </c>
      <c r="C86" s="17" t="s">
        <v>158</v>
      </c>
      <c r="D86" s="18">
        <v>78160</v>
      </c>
      <c r="E86" s="18">
        <v>124615.23</v>
      </c>
      <c r="F86" s="19">
        <f t="shared" si="5"/>
        <v>1.594360670419652</v>
      </c>
    </row>
    <row r="87" spans="1:6" ht="80.25" customHeight="1">
      <c r="A87" s="15">
        <f t="shared" si="6"/>
        <v>75</v>
      </c>
      <c r="B87" s="16" t="s">
        <v>159</v>
      </c>
      <c r="C87" s="17" t="s">
        <v>160</v>
      </c>
      <c r="D87" s="18">
        <v>1902000</v>
      </c>
      <c r="E87" s="18">
        <v>1902005.9</v>
      </c>
      <c r="F87" s="19">
        <f t="shared" si="5"/>
        <v>1.000003101997897</v>
      </c>
    </row>
    <row r="88" spans="1:6" ht="75.400000000000006" customHeight="1">
      <c r="A88" s="15">
        <f t="shared" si="6"/>
        <v>76</v>
      </c>
      <c r="B88" s="16" t="s">
        <v>161</v>
      </c>
      <c r="C88" s="17" t="s">
        <v>160</v>
      </c>
      <c r="D88" s="18">
        <v>1873830</v>
      </c>
      <c r="E88" s="18">
        <v>1890327.7</v>
      </c>
      <c r="F88" s="19">
        <f t="shared" si="5"/>
        <v>1.0088042671960638</v>
      </c>
    </row>
    <row r="89" spans="1:6" ht="75.400000000000006" customHeight="1">
      <c r="A89" s="15">
        <f t="shared" si="6"/>
        <v>77</v>
      </c>
      <c r="B89" s="16" t="s">
        <v>162</v>
      </c>
      <c r="C89" s="17" t="s">
        <v>163</v>
      </c>
      <c r="D89" s="18">
        <v>0</v>
      </c>
      <c r="E89" s="18">
        <v>609964.56000000006</v>
      </c>
      <c r="F89" s="19">
        <v>0</v>
      </c>
    </row>
    <row r="90" spans="1:6" ht="21" customHeight="1">
      <c r="A90" s="15">
        <f t="shared" si="6"/>
        <v>78</v>
      </c>
      <c r="B90" s="16" t="s">
        <v>164</v>
      </c>
      <c r="C90" s="17" t="s">
        <v>165</v>
      </c>
      <c r="D90" s="18">
        <f>D91+D92+D93+D94</f>
        <v>0</v>
      </c>
      <c r="E90" s="18">
        <f>E91+E92+E93+E94</f>
        <v>-8325.8900000000012</v>
      </c>
      <c r="F90" s="19">
        <v>0</v>
      </c>
    </row>
    <row r="91" spans="1:6" ht="30.6" customHeight="1">
      <c r="A91" s="15">
        <f t="shared" si="6"/>
        <v>79</v>
      </c>
      <c r="B91" s="16" t="s">
        <v>166</v>
      </c>
      <c r="C91" s="17" t="s">
        <v>167</v>
      </c>
      <c r="D91" s="18">
        <v>0</v>
      </c>
      <c r="E91" s="18">
        <v>0</v>
      </c>
      <c r="F91" s="19">
        <v>0</v>
      </c>
    </row>
    <row r="92" spans="1:6" ht="31.5" customHeight="1">
      <c r="A92" s="15">
        <f t="shared" si="6"/>
        <v>80</v>
      </c>
      <c r="B92" s="16" t="s">
        <v>168</v>
      </c>
      <c r="C92" s="17" t="s">
        <v>167</v>
      </c>
      <c r="D92" s="18">
        <v>0</v>
      </c>
      <c r="E92" s="27">
        <v>-10631.37</v>
      </c>
      <c r="F92" s="19">
        <v>0</v>
      </c>
    </row>
    <row r="93" spans="1:6" ht="31.5" customHeight="1">
      <c r="A93" s="15">
        <f t="shared" si="6"/>
        <v>81</v>
      </c>
      <c r="B93" s="16" t="s">
        <v>169</v>
      </c>
      <c r="C93" s="17" t="s">
        <v>167</v>
      </c>
      <c r="D93" s="18">
        <v>0</v>
      </c>
      <c r="E93" s="27">
        <v>0</v>
      </c>
      <c r="F93" s="19">
        <v>0</v>
      </c>
    </row>
    <row r="94" spans="1:6" ht="31.5" customHeight="1">
      <c r="A94" s="15">
        <f t="shared" si="6"/>
        <v>82</v>
      </c>
      <c r="B94" s="16" t="s">
        <v>170</v>
      </c>
      <c r="C94" s="17" t="s">
        <v>171</v>
      </c>
      <c r="D94" s="18">
        <v>0</v>
      </c>
      <c r="E94" s="27">
        <v>2305.48</v>
      </c>
      <c r="F94" s="19">
        <v>0</v>
      </c>
    </row>
    <row r="95" spans="1:6" ht="12.75" customHeight="1">
      <c r="A95" s="15">
        <f t="shared" si="6"/>
        <v>83</v>
      </c>
      <c r="B95" s="16" t="s">
        <v>172</v>
      </c>
      <c r="C95" s="17" t="s">
        <v>173</v>
      </c>
      <c r="D95" s="18">
        <f>D96+D140+D142</f>
        <v>1665327590</v>
      </c>
      <c r="E95" s="18">
        <f>E96+E140+E142</f>
        <v>901137129.06999993</v>
      </c>
      <c r="F95" s="19">
        <f>E95/D95</f>
        <v>0.5411170357599131</v>
      </c>
    </row>
    <row r="96" spans="1:6" ht="25.5" customHeight="1">
      <c r="A96" s="15">
        <f t="shared" si="6"/>
        <v>84</v>
      </c>
      <c r="B96" s="16" t="s">
        <v>174</v>
      </c>
      <c r="C96" s="17" t="s">
        <v>175</v>
      </c>
      <c r="D96" s="18">
        <f>D97+D101+D117+D133</f>
        <v>1665027590</v>
      </c>
      <c r="E96" s="18">
        <f>E97+E101+E117+E133</f>
        <v>914818493.14999998</v>
      </c>
      <c r="F96" s="19">
        <f>E96/D96</f>
        <v>0.54943143203410816</v>
      </c>
    </row>
    <row r="97" spans="1:6" ht="25.5" customHeight="1">
      <c r="A97" s="15">
        <f t="shared" si="6"/>
        <v>85</v>
      </c>
      <c r="B97" s="16" t="s">
        <v>176</v>
      </c>
      <c r="C97" s="17" t="s">
        <v>177</v>
      </c>
      <c r="D97" s="18">
        <f>D98+D99+D100</f>
        <v>590692000</v>
      </c>
      <c r="E97" s="18">
        <f>E98+E99+E100</f>
        <v>79328238</v>
      </c>
      <c r="F97" s="19">
        <f>E97/D97</f>
        <v>0.1342971260826285</v>
      </c>
    </row>
    <row r="98" spans="1:6" ht="25.5" customHeight="1">
      <c r="A98" s="15">
        <f t="shared" si="6"/>
        <v>86</v>
      </c>
      <c r="B98" s="16" t="s">
        <v>178</v>
      </c>
      <c r="C98" s="17" t="s">
        <v>179</v>
      </c>
      <c r="D98" s="18">
        <v>39755000</v>
      </c>
      <c r="E98" s="18">
        <v>19878000</v>
      </c>
      <c r="F98" s="19">
        <f>E98/D98</f>
        <v>0.50001257703433533</v>
      </c>
    </row>
    <row r="99" spans="1:6" ht="32.85" customHeight="1">
      <c r="A99" s="15">
        <f t="shared" si="6"/>
        <v>87</v>
      </c>
      <c r="B99" s="16" t="s">
        <v>180</v>
      </c>
      <c r="C99" s="20" t="s">
        <v>181</v>
      </c>
      <c r="D99" s="18">
        <v>550937000</v>
      </c>
      <c r="E99" s="18">
        <v>59016000</v>
      </c>
      <c r="F99" s="19">
        <f>E99/D99</f>
        <v>0.10711932580313176</v>
      </c>
    </row>
    <row r="100" spans="1:6" ht="38.85" customHeight="1">
      <c r="A100" s="15">
        <f t="shared" si="6"/>
        <v>88</v>
      </c>
      <c r="B100" s="16" t="s">
        <v>182</v>
      </c>
      <c r="C100" s="20" t="s">
        <v>183</v>
      </c>
      <c r="D100" s="18">
        <v>0</v>
      </c>
      <c r="E100" s="18">
        <v>434238</v>
      </c>
      <c r="F100" s="19">
        <v>0</v>
      </c>
    </row>
    <row r="101" spans="1:6" ht="38.25" customHeight="1">
      <c r="A101" s="15">
        <f t="shared" si="6"/>
        <v>89</v>
      </c>
      <c r="B101" s="16" t="s">
        <v>184</v>
      </c>
      <c r="C101" s="17" t="s">
        <v>185</v>
      </c>
      <c r="D101" s="18">
        <f>D102+D103+D105</f>
        <v>44855390</v>
      </c>
      <c r="E101" s="18">
        <f>E102+E103+E105</f>
        <v>34202390</v>
      </c>
      <c r="F101" s="19">
        <f t="shared" ref="F101:F141" si="7">E101/D101</f>
        <v>0.76250345833577637</v>
      </c>
    </row>
    <row r="102" spans="1:6" ht="57.75" customHeight="1">
      <c r="A102" s="15">
        <f t="shared" si="6"/>
        <v>90</v>
      </c>
      <c r="B102" s="16" t="s">
        <v>186</v>
      </c>
      <c r="C102" s="20" t="s">
        <v>187</v>
      </c>
      <c r="D102" s="18">
        <v>2668140</v>
      </c>
      <c r="E102" s="18">
        <v>2668140</v>
      </c>
      <c r="F102" s="19">
        <f t="shared" si="7"/>
        <v>1</v>
      </c>
    </row>
    <row r="103" spans="1:6" ht="29.85" customHeight="1">
      <c r="A103" s="15">
        <f t="shared" ref="A103:A134" si="8">A102+1</f>
        <v>91</v>
      </c>
      <c r="B103" s="16" t="s">
        <v>188</v>
      </c>
      <c r="C103" s="25" t="s">
        <v>189</v>
      </c>
      <c r="D103" s="18">
        <f>D104</f>
        <v>56000</v>
      </c>
      <c r="E103" s="18">
        <f>E104</f>
        <v>56000</v>
      </c>
      <c r="F103" s="19">
        <f t="shared" si="7"/>
        <v>1</v>
      </c>
    </row>
    <row r="104" spans="1:6" ht="41.1" customHeight="1">
      <c r="A104" s="15">
        <f t="shared" si="8"/>
        <v>92</v>
      </c>
      <c r="B104" s="16" t="s">
        <v>190</v>
      </c>
      <c r="C104" s="20" t="s">
        <v>191</v>
      </c>
      <c r="D104" s="18">
        <v>56000</v>
      </c>
      <c r="E104" s="18">
        <v>56000</v>
      </c>
      <c r="F104" s="19">
        <f t="shared" si="7"/>
        <v>1</v>
      </c>
    </row>
    <row r="105" spans="1:6" ht="28.5" customHeight="1">
      <c r="A105" s="15">
        <f t="shared" si="8"/>
        <v>93</v>
      </c>
      <c r="B105" s="16" t="s">
        <v>192</v>
      </c>
      <c r="C105" s="17" t="s">
        <v>193</v>
      </c>
      <c r="D105" s="18">
        <f>SUM(D106:D116)</f>
        <v>42131250</v>
      </c>
      <c r="E105" s="18">
        <f>SUM(E106:E116)</f>
        <v>31478250</v>
      </c>
      <c r="F105" s="19">
        <f t="shared" si="7"/>
        <v>0.74714730752113934</v>
      </c>
    </row>
    <row r="106" spans="1:6" ht="33.75" customHeight="1">
      <c r="A106" s="15">
        <f t="shared" si="8"/>
        <v>94</v>
      </c>
      <c r="B106" s="16" t="s">
        <v>194</v>
      </c>
      <c r="C106" s="20" t="s">
        <v>195</v>
      </c>
      <c r="D106" s="18">
        <v>265700</v>
      </c>
      <c r="E106" s="18">
        <v>265700</v>
      </c>
      <c r="F106" s="19">
        <f t="shared" si="7"/>
        <v>1</v>
      </c>
    </row>
    <row r="107" spans="1:6" ht="51" customHeight="1">
      <c r="A107" s="15">
        <f t="shared" si="8"/>
        <v>95</v>
      </c>
      <c r="B107" s="16" t="s">
        <v>196</v>
      </c>
      <c r="C107" s="20" t="s">
        <v>197</v>
      </c>
      <c r="D107" s="18">
        <v>8423000</v>
      </c>
      <c r="E107" s="18">
        <v>8423000</v>
      </c>
      <c r="F107" s="19">
        <f t="shared" si="7"/>
        <v>1</v>
      </c>
    </row>
    <row r="108" spans="1:6" ht="38.25" customHeight="1">
      <c r="A108" s="15">
        <f t="shared" si="8"/>
        <v>96</v>
      </c>
      <c r="B108" s="16" t="s">
        <v>196</v>
      </c>
      <c r="C108" s="20" t="s">
        <v>198</v>
      </c>
      <c r="D108" s="18">
        <v>31953000</v>
      </c>
      <c r="E108" s="18">
        <v>21300000</v>
      </c>
      <c r="F108" s="19">
        <f t="shared" si="7"/>
        <v>0.66660407473476668</v>
      </c>
    </row>
    <row r="109" spans="1:6" ht="42" customHeight="1">
      <c r="A109" s="15">
        <f t="shared" si="8"/>
        <v>97</v>
      </c>
      <c r="B109" s="16" t="s">
        <v>196</v>
      </c>
      <c r="C109" s="28" t="s">
        <v>199</v>
      </c>
      <c r="D109" s="18">
        <v>327100</v>
      </c>
      <c r="E109" s="18">
        <v>327100</v>
      </c>
      <c r="F109" s="19">
        <f t="shared" si="7"/>
        <v>1</v>
      </c>
    </row>
    <row r="110" spans="1:6" ht="53.65" customHeight="1">
      <c r="A110" s="15">
        <f t="shared" si="8"/>
        <v>98</v>
      </c>
      <c r="B110" s="16" t="s">
        <v>196</v>
      </c>
      <c r="C110" s="17" t="s">
        <v>200</v>
      </c>
      <c r="D110" s="18">
        <v>47400</v>
      </c>
      <c r="E110" s="18">
        <v>47400</v>
      </c>
      <c r="F110" s="19">
        <f t="shared" si="7"/>
        <v>1</v>
      </c>
    </row>
    <row r="111" spans="1:6" ht="31.5" customHeight="1">
      <c r="A111" s="15">
        <f t="shared" si="8"/>
        <v>99</v>
      </c>
      <c r="B111" s="16" t="s">
        <v>201</v>
      </c>
      <c r="C111" s="28" t="s">
        <v>202</v>
      </c>
      <c r="D111" s="18">
        <v>87200</v>
      </c>
      <c r="E111" s="18">
        <v>87200</v>
      </c>
      <c r="F111" s="19">
        <f t="shared" si="7"/>
        <v>1</v>
      </c>
    </row>
    <row r="112" spans="1:6" ht="31.35" customHeight="1">
      <c r="A112" s="15">
        <f t="shared" si="8"/>
        <v>100</v>
      </c>
      <c r="B112" s="16" t="s">
        <v>201</v>
      </c>
      <c r="C112" s="28" t="s">
        <v>203</v>
      </c>
      <c r="D112" s="18">
        <v>128400</v>
      </c>
      <c r="E112" s="18">
        <v>128400</v>
      </c>
      <c r="F112" s="19">
        <f t="shared" si="7"/>
        <v>1</v>
      </c>
    </row>
    <row r="113" spans="1:6" ht="40.35" customHeight="1">
      <c r="A113" s="15">
        <f t="shared" si="8"/>
        <v>101</v>
      </c>
      <c r="B113" s="16" t="s">
        <v>201</v>
      </c>
      <c r="C113" s="28" t="s">
        <v>204</v>
      </c>
      <c r="D113" s="18">
        <v>109500</v>
      </c>
      <c r="E113" s="18">
        <v>109500</v>
      </c>
      <c r="F113" s="19">
        <f t="shared" si="7"/>
        <v>1</v>
      </c>
    </row>
    <row r="114" spans="1:6" ht="36" customHeight="1">
      <c r="A114" s="15">
        <f t="shared" si="8"/>
        <v>102</v>
      </c>
      <c r="B114" s="16" t="s">
        <v>201</v>
      </c>
      <c r="C114" s="28" t="s">
        <v>205</v>
      </c>
      <c r="D114" s="18">
        <v>135000</v>
      </c>
      <c r="E114" s="18">
        <v>135000</v>
      </c>
      <c r="F114" s="19">
        <f t="shared" si="7"/>
        <v>1</v>
      </c>
    </row>
    <row r="115" spans="1:6" ht="87.4" customHeight="1">
      <c r="A115" s="15">
        <f t="shared" si="8"/>
        <v>103</v>
      </c>
      <c r="B115" s="16" t="s">
        <v>201</v>
      </c>
      <c r="C115" s="28" t="s">
        <v>206</v>
      </c>
      <c r="D115" s="18">
        <v>120000</v>
      </c>
      <c r="E115" s="18">
        <v>120000</v>
      </c>
      <c r="F115" s="19">
        <f t="shared" si="7"/>
        <v>1</v>
      </c>
    </row>
    <row r="116" spans="1:6" ht="28.5" customHeight="1">
      <c r="A116" s="15">
        <f t="shared" si="8"/>
        <v>104</v>
      </c>
      <c r="B116" s="16" t="s">
        <v>201</v>
      </c>
      <c r="C116" s="28" t="s">
        <v>207</v>
      </c>
      <c r="D116" s="18">
        <v>534950</v>
      </c>
      <c r="E116" s="18">
        <v>534950</v>
      </c>
      <c r="F116" s="19">
        <f t="shared" si="7"/>
        <v>1</v>
      </c>
    </row>
    <row r="117" spans="1:6" ht="27.75" customHeight="1">
      <c r="A117" s="15">
        <f t="shared" si="8"/>
        <v>105</v>
      </c>
      <c r="B117" s="16" t="s">
        <v>208</v>
      </c>
      <c r="C117" s="17" t="s">
        <v>209</v>
      </c>
      <c r="D117" s="18">
        <f>D118+D119+D128+D129+D130</f>
        <v>958906100</v>
      </c>
      <c r="E117" s="18">
        <f>E118+E119+E128+E129+E130</f>
        <v>748451463.38999999</v>
      </c>
      <c r="F117" s="19">
        <f t="shared" si="7"/>
        <v>0.78052633452847986</v>
      </c>
    </row>
    <row r="118" spans="1:6" ht="42" customHeight="1">
      <c r="A118" s="15">
        <f t="shared" si="8"/>
        <v>106</v>
      </c>
      <c r="B118" s="16" t="s">
        <v>210</v>
      </c>
      <c r="C118" s="20" t="s">
        <v>211</v>
      </c>
      <c r="D118" s="18">
        <v>8048300</v>
      </c>
      <c r="E118" s="18">
        <v>5493800</v>
      </c>
      <c r="F118" s="19">
        <f t="shared" si="7"/>
        <v>0.68260377968018093</v>
      </c>
    </row>
    <row r="119" spans="1:6" ht="41.25" customHeight="1">
      <c r="A119" s="15">
        <f t="shared" si="8"/>
        <v>107</v>
      </c>
      <c r="B119" s="16" t="s">
        <v>212</v>
      </c>
      <c r="C119" s="20" t="s">
        <v>213</v>
      </c>
      <c r="D119" s="18">
        <f>D120+D121+D122+D123+D124+D125+D126+D127</f>
        <v>161341900</v>
      </c>
      <c r="E119" s="18">
        <f>E120+E121+E122+E123+E124+E125+E126+E127</f>
        <v>132892950</v>
      </c>
      <c r="F119" s="19">
        <f t="shared" si="7"/>
        <v>0.82367289588135506</v>
      </c>
    </row>
    <row r="120" spans="1:6" ht="55.15" customHeight="1">
      <c r="A120" s="15">
        <f t="shared" si="8"/>
        <v>108</v>
      </c>
      <c r="B120" s="16" t="s">
        <v>214</v>
      </c>
      <c r="C120" s="20" t="s">
        <v>215</v>
      </c>
      <c r="D120" s="18">
        <v>468000</v>
      </c>
      <c r="E120" s="18">
        <v>351000</v>
      </c>
      <c r="F120" s="19">
        <f t="shared" si="7"/>
        <v>0.75</v>
      </c>
    </row>
    <row r="121" spans="1:6" ht="57" customHeight="1">
      <c r="A121" s="15">
        <f t="shared" si="8"/>
        <v>109</v>
      </c>
      <c r="B121" s="16" t="s">
        <v>214</v>
      </c>
      <c r="C121" s="20" t="s">
        <v>216</v>
      </c>
      <c r="D121" s="18">
        <v>144664000</v>
      </c>
      <c r="E121" s="18">
        <v>121638250</v>
      </c>
      <c r="F121" s="19">
        <f t="shared" si="7"/>
        <v>0.84083289553724494</v>
      </c>
    </row>
    <row r="122" spans="1:6" ht="53.65" customHeight="1">
      <c r="A122" s="15">
        <f t="shared" si="8"/>
        <v>110</v>
      </c>
      <c r="B122" s="16" t="s">
        <v>214</v>
      </c>
      <c r="C122" s="20" t="s">
        <v>217</v>
      </c>
      <c r="D122" s="18">
        <v>14278000</v>
      </c>
      <c r="E122" s="18">
        <v>9600000</v>
      </c>
      <c r="F122" s="19">
        <f t="shared" si="7"/>
        <v>0.67236307606107293</v>
      </c>
    </row>
    <row r="123" spans="1:6" ht="53.65" customHeight="1">
      <c r="A123" s="15">
        <f t="shared" si="8"/>
        <v>111</v>
      </c>
      <c r="B123" s="16" t="s">
        <v>214</v>
      </c>
      <c r="C123" s="20" t="s">
        <v>218</v>
      </c>
      <c r="D123" s="18">
        <v>200</v>
      </c>
      <c r="E123" s="18">
        <v>200</v>
      </c>
      <c r="F123" s="19">
        <f t="shared" si="7"/>
        <v>1</v>
      </c>
    </row>
    <row r="124" spans="1:6" ht="30" customHeight="1">
      <c r="A124" s="15">
        <f t="shared" si="8"/>
        <v>112</v>
      </c>
      <c r="B124" s="16" t="s">
        <v>214</v>
      </c>
      <c r="C124" s="20" t="s">
        <v>219</v>
      </c>
      <c r="D124" s="18">
        <v>130800</v>
      </c>
      <c r="E124" s="18">
        <v>130800</v>
      </c>
      <c r="F124" s="19">
        <f t="shared" si="7"/>
        <v>1</v>
      </c>
    </row>
    <row r="125" spans="1:6" ht="54.4" customHeight="1">
      <c r="A125" s="15">
        <f t="shared" si="8"/>
        <v>113</v>
      </c>
      <c r="B125" s="16" t="s">
        <v>214</v>
      </c>
      <c r="C125" s="20" t="s">
        <v>220</v>
      </c>
      <c r="D125" s="18">
        <v>607300</v>
      </c>
      <c r="E125" s="18">
        <v>0</v>
      </c>
      <c r="F125" s="19">
        <f t="shared" si="7"/>
        <v>0</v>
      </c>
    </row>
    <row r="126" spans="1:6" ht="58.5" customHeight="1">
      <c r="A126" s="15">
        <f t="shared" si="8"/>
        <v>114</v>
      </c>
      <c r="B126" s="16" t="s">
        <v>214</v>
      </c>
      <c r="C126" s="20" t="s">
        <v>221</v>
      </c>
      <c r="D126" s="18">
        <v>717200</v>
      </c>
      <c r="E126" s="18">
        <v>696300</v>
      </c>
      <c r="F126" s="19">
        <f t="shared" si="7"/>
        <v>0.97085889570552142</v>
      </c>
    </row>
    <row r="127" spans="1:6" ht="83.65" customHeight="1">
      <c r="A127" s="15">
        <f t="shared" si="8"/>
        <v>115</v>
      </c>
      <c r="B127" s="16" t="s">
        <v>222</v>
      </c>
      <c r="C127" s="29" t="s">
        <v>223</v>
      </c>
      <c r="D127" s="18">
        <v>476400</v>
      </c>
      <c r="E127" s="18">
        <v>476400</v>
      </c>
      <c r="F127" s="19">
        <f t="shared" si="7"/>
        <v>1</v>
      </c>
    </row>
    <row r="128" spans="1:6" ht="38.25" customHeight="1">
      <c r="A128" s="15">
        <f t="shared" si="8"/>
        <v>116</v>
      </c>
      <c r="B128" s="16" t="s">
        <v>224</v>
      </c>
      <c r="C128" s="20" t="s">
        <v>225</v>
      </c>
      <c r="D128" s="18">
        <v>15511300</v>
      </c>
      <c r="E128" s="18">
        <v>11834503.390000001</v>
      </c>
      <c r="F128" s="19">
        <f t="shared" si="7"/>
        <v>0.76296012519904843</v>
      </c>
    </row>
    <row r="129" spans="1:6" ht="51" customHeight="1">
      <c r="A129" s="15">
        <f t="shared" si="8"/>
        <v>117</v>
      </c>
      <c r="B129" s="16" t="s">
        <v>226</v>
      </c>
      <c r="C129" s="30" t="s">
        <v>227</v>
      </c>
      <c r="D129" s="18">
        <v>16100</v>
      </c>
      <c r="E129" s="18">
        <v>16100</v>
      </c>
      <c r="F129" s="19">
        <f t="shared" si="7"/>
        <v>1</v>
      </c>
    </row>
    <row r="130" spans="1:6" ht="25.5" customHeight="1">
      <c r="A130" s="15">
        <f t="shared" si="8"/>
        <v>118</v>
      </c>
      <c r="B130" s="16" t="s">
        <v>228</v>
      </c>
      <c r="C130" s="20" t="s">
        <v>229</v>
      </c>
      <c r="D130" s="18">
        <f>D131+D132</f>
        <v>773988500</v>
      </c>
      <c r="E130" s="18">
        <f>E131+E132</f>
        <v>598214110</v>
      </c>
      <c r="F130" s="19">
        <f t="shared" si="7"/>
        <v>0.77289793065400847</v>
      </c>
    </row>
    <row r="131" spans="1:6" ht="89.25" customHeight="1">
      <c r="A131" s="15">
        <f t="shared" si="8"/>
        <v>119</v>
      </c>
      <c r="B131" s="16" t="s">
        <v>230</v>
      </c>
      <c r="C131" s="20" t="s">
        <v>231</v>
      </c>
      <c r="D131" s="18">
        <v>436683500</v>
      </c>
      <c r="E131" s="18">
        <v>333702770</v>
      </c>
      <c r="F131" s="19">
        <f t="shared" si="7"/>
        <v>0.76417535812550741</v>
      </c>
    </row>
    <row r="132" spans="1:6" ht="55.9" customHeight="1">
      <c r="A132" s="15">
        <f t="shared" si="8"/>
        <v>120</v>
      </c>
      <c r="B132" s="16" t="s">
        <v>230</v>
      </c>
      <c r="C132" s="20" t="s">
        <v>232</v>
      </c>
      <c r="D132" s="18">
        <v>337305000</v>
      </c>
      <c r="E132" s="18">
        <v>264511340</v>
      </c>
      <c r="F132" s="19">
        <f t="shared" si="7"/>
        <v>0.78419039148545089</v>
      </c>
    </row>
    <row r="133" spans="1:6" ht="20.25" customHeight="1">
      <c r="A133" s="15">
        <f t="shared" si="8"/>
        <v>121</v>
      </c>
      <c r="B133" s="16" t="s">
        <v>233</v>
      </c>
      <c r="C133" s="20" t="s">
        <v>234</v>
      </c>
      <c r="D133" s="18">
        <f>D134+D135+D136+D137</f>
        <v>70574100</v>
      </c>
      <c r="E133" s="18">
        <f>E134+E135+E136+E137</f>
        <v>52836401.759999998</v>
      </c>
      <c r="F133" s="19">
        <f t="shared" si="7"/>
        <v>0.74866561188878067</v>
      </c>
    </row>
    <row r="134" spans="1:6" ht="88.15" customHeight="1">
      <c r="A134" s="15">
        <f t="shared" si="8"/>
        <v>122</v>
      </c>
      <c r="B134" s="16" t="s">
        <v>235</v>
      </c>
      <c r="C134" s="20" t="s">
        <v>236</v>
      </c>
      <c r="D134" s="18">
        <v>1258000</v>
      </c>
      <c r="E134" s="18">
        <v>815364.95</v>
      </c>
      <c r="F134" s="19">
        <f t="shared" si="7"/>
        <v>0.64814383942766296</v>
      </c>
    </row>
    <row r="135" spans="1:6" ht="67.900000000000006" customHeight="1">
      <c r="A135" s="15">
        <f t="shared" ref="A135:A145" si="9">A134+1</f>
        <v>123</v>
      </c>
      <c r="B135" s="16" t="s">
        <v>237</v>
      </c>
      <c r="C135" s="20" t="s">
        <v>238</v>
      </c>
      <c r="D135" s="18">
        <v>4252400</v>
      </c>
      <c r="E135" s="18">
        <v>2944511.77</v>
      </c>
      <c r="F135" s="19">
        <f t="shared" si="7"/>
        <v>0.69243527654971315</v>
      </c>
    </row>
    <row r="136" spans="1:6" ht="58.15" customHeight="1">
      <c r="A136" s="15">
        <f t="shared" si="9"/>
        <v>124</v>
      </c>
      <c r="B136" s="16" t="s">
        <v>239</v>
      </c>
      <c r="C136" s="20" t="s">
        <v>240</v>
      </c>
      <c r="D136" s="18">
        <v>32880800</v>
      </c>
      <c r="E136" s="18">
        <v>23290057.41</v>
      </c>
      <c r="F136" s="19">
        <f t="shared" si="7"/>
        <v>0.70831784536872577</v>
      </c>
    </row>
    <row r="137" spans="1:6" ht="35.25" customHeight="1">
      <c r="A137" s="15">
        <f t="shared" si="9"/>
        <v>125</v>
      </c>
      <c r="B137" s="16" t="s">
        <v>233</v>
      </c>
      <c r="C137" s="20" t="s">
        <v>241</v>
      </c>
      <c r="D137" s="18">
        <f>D138+D139</f>
        <v>32182900</v>
      </c>
      <c r="E137" s="18">
        <f>E138+E139</f>
        <v>25786467.629999999</v>
      </c>
      <c r="F137" s="19">
        <f t="shared" si="7"/>
        <v>0.80124748329081585</v>
      </c>
    </row>
    <row r="138" spans="1:6" ht="61.9" customHeight="1">
      <c r="A138" s="15">
        <f t="shared" si="9"/>
        <v>126</v>
      </c>
      <c r="B138" s="16" t="s">
        <v>242</v>
      </c>
      <c r="C138" s="20" t="s">
        <v>243</v>
      </c>
      <c r="D138" s="18">
        <v>15667900</v>
      </c>
      <c r="E138" s="18">
        <v>6646467.6299999999</v>
      </c>
      <c r="F138" s="19">
        <f t="shared" si="7"/>
        <v>0.42420921948697654</v>
      </c>
    </row>
    <row r="139" spans="1:6" ht="61.9" customHeight="1">
      <c r="A139" s="15">
        <f t="shared" si="9"/>
        <v>127</v>
      </c>
      <c r="B139" s="16" t="s">
        <v>244</v>
      </c>
      <c r="C139" s="20" t="s">
        <v>245</v>
      </c>
      <c r="D139" s="18">
        <v>16515000</v>
      </c>
      <c r="E139" s="18">
        <v>19140000</v>
      </c>
      <c r="F139" s="19">
        <f t="shared" si="7"/>
        <v>1.1589464123524069</v>
      </c>
    </row>
    <row r="140" spans="1:6" ht="42.6" customHeight="1">
      <c r="A140" s="15">
        <f t="shared" si="9"/>
        <v>128</v>
      </c>
      <c r="B140" s="16" t="s">
        <v>246</v>
      </c>
      <c r="C140" s="20" t="s">
        <v>247</v>
      </c>
      <c r="D140" s="18">
        <f>D141</f>
        <v>300000</v>
      </c>
      <c r="E140" s="18">
        <f>E141</f>
        <v>500000</v>
      </c>
      <c r="F140" s="19">
        <f t="shared" si="7"/>
        <v>1.6666666666666667</v>
      </c>
    </row>
    <row r="141" spans="1:6" ht="41.85" customHeight="1">
      <c r="A141" s="15">
        <f t="shared" si="9"/>
        <v>129</v>
      </c>
      <c r="B141" s="16" t="s">
        <v>248</v>
      </c>
      <c r="C141" s="20" t="s">
        <v>249</v>
      </c>
      <c r="D141" s="18">
        <v>300000</v>
      </c>
      <c r="E141" s="18">
        <v>500000</v>
      </c>
      <c r="F141" s="19">
        <f t="shared" si="7"/>
        <v>1.6666666666666667</v>
      </c>
    </row>
    <row r="142" spans="1:6" ht="38.25" customHeight="1">
      <c r="A142" s="15">
        <f t="shared" si="9"/>
        <v>130</v>
      </c>
      <c r="B142" s="16" t="s">
        <v>250</v>
      </c>
      <c r="C142" s="31" t="s">
        <v>251</v>
      </c>
      <c r="D142" s="18">
        <f>D143+D144</f>
        <v>0</v>
      </c>
      <c r="E142" s="18">
        <f>E143+E144</f>
        <v>-14181364.08</v>
      </c>
      <c r="F142" s="19">
        <v>0</v>
      </c>
    </row>
    <row r="143" spans="1:6" ht="41.85" customHeight="1">
      <c r="A143" s="15">
        <f t="shared" si="9"/>
        <v>131</v>
      </c>
      <c r="B143" s="16" t="s">
        <v>252</v>
      </c>
      <c r="C143" s="31" t="s">
        <v>253</v>
      </c>
      <c r="D143" s="18">
        <v>0</v>
      </c>
      <c r="E143" s="18">
        <v>-644330.43999999994</v>
      </c>
      <c r="F143" s="19">
        <v>0</v>
      </c>
    </row>
    <row r="144" spans="1:6" ht="41.85" customHeight="1">
      <c r="A144" s="15">
        <f t="shared" si="9"/>
        <v>132</v>
      </c>
      <c r="B144" s="16" t="s">
        <v>254</v>
      </c>
      <c r="C144" s="31" t="s">
        <v>253</v>
      </c>
      <c r="D144" s="18">
        <v>0</v>
      </c>
      <c r="E144" s="18">
        <v>-13537033.640000001</v>
      </c>
      <c r="F144" s="19">
        <v>0</v>
      </c>
    </row>
    <row r="145" spans="1:6" ht="12.75" customHeight="1">
      <c r="A145" s="15">
        <f t="shared" si="9"/>
        <v>133</v>
      </c>
      <c r="B145" s="5" t="s">
        <v>255</v>
      </c>
      <c r="C145" s="5"/>
      <c r="D145" s="18">
        <f>D11+D95</f>
        <v>2565189180</v>
      </c>
      <c r="E145" s="18">
        <f>E11+E95</f>
        <v>1614096481.78</v>
      </c>
      <c r="F145" s="19">
        <f>E145/D145</f>
        <v>0.62923097226692648</v>
      </c>
    </row>
    <row r="146" spans="1:6" ht="12.75" customHeight="1">
      <c r="A146" s="32"/>
      <c r="B146" s="33"/>
      <c r="C146" s="33"/>
      <c r="D146" s="33"/>
      <c r="E146" s="33"/>
      <c r="F146" s="33"/>
    </row>
    <row r="147" spans="1:6" ht="12.75" customHeight="1"/>
    <row r="148" spans="1:6" ht="35.1" customHeight="1">
      <c r="E148" s="34"/>
    </row>
    <row r="1048576" ht="12.75" customHeight="1"/>
  </sheetData>
  <mergeCells count="11">
    <mergeCell ref="B145:C145"/>
    <mergeCell ref="E4:F4"/>
    <mergeCell ref="B5:F5"/>
    <mergeCell ref="B6:F6"/>
    <mergeCell ref="B7:F7"/>
    <mergeCell ref="A9:A10"/>
    <mergeCell ref="B9:B10"/>
    <mergeCell ref="C9:C10"/>
    <mergeCell ref="D9:D10"/>
    <mergeCell ref="E9:E10"/>
    <mergeCell ref="F9:F10"/>
  </mergeCells>
  <printOptions horizontalCentered="1"/>
  <pageMargins left="1.1812499999999999" right="1.1812499999999999" top="0.78749999999999998" bottom="0.78749999999999998" header="0.511811023622047" footer="0.511811023622047"/>
  <pageSetup paperSize="9" scale="5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99"/>
  <sheetViews>
    <sheetView topLeftCell="A592" zoomScaleNormal="100" workbookViewId="0">
      <selection activeCell="H11" sqref="H11"/>
    </sheetView>
  </sheetViews>
  <sheetFormatPr defaultColWidth="9.140625" defaultRowHeight="16.7" customHeight="1"/>
  <cols>
    <col min="1" max="1" width="6.28515625" style="35" customWidth="1"/>
    <col min="2" max="2" width="59.140625" style="36" customWidth="1"/>
    <col min="3" max="3" width="8.42578125" style="36" customWidth="1"/>
    <col min="4" max="4" width="11.42578125" style="37" customWidth="1"/>
    <col min="5" max="5" width="8" style="36" customWidth="1"/>
    <col min="6" max="6" width="16.85546875" style="36" customWidth="1"/>
    <col min="7" max="7" width="16.42578125" style="36" customWidth="1"/>
    <col min="8" max="8" width="16.42578125" style="35" customWidth="1"/>
    <col min="9" max="9" width="13.85546875" style="35" customWidth="1"/>
    <col min="10" max="10" width="9.140625" style="38"/>
    <col min="11" max="16384" width="9.140625" style="33"/>
  </cols>
  <sheetData>
    <row r="1" spans="1:21" ht="16.7" customHeight="1">
      <c r="A1" s="39"/>
      <c r="B1" s="40"/>
      <c r="C1" s="40"/>
      <c r="D1" s="41"/>
      <c r="E1" s="42"/>
      <c r="F1" s="40"/>
      <c r="G1" s="40"/>
      <c r="H1" s="40"/>
      <c r="I1" s="40" t="s">
        <v>256</v>
      </c>
    </row>
    <row r="2" spans="1:21" ht="16.7" customHeight="1">
      <c r="A2" s="39"/>
      <c r="B2" s="40"/>
      <c r="C2" s="40"/>
      <c r="D2" s="41"/>
      <c r="E2" s="42"/>
      <c r="F2" s="40"/>
      <c r="G2" s="40"/>
      <c r="H2" s="40"/>
      <c r="I2" s="40" t="s">
        <v>257</v>
      </c>
    </row>
    <row r="3" spans="1:21" ht="16.7" customHeight="1">
      <c r="A3" s="39"/>
      <c r="B3" s="40"/>
      <c r="C3" s="40"/>
      <c r="D3" s="41"/>
      <c r="E3" s="42"/>
      <c r="F3" s="4" t="s">
        <v>2</v>
      </c>
      <c r="G3" s="4"/>
      <c r="H3" s="4"/>
      <c r="I3" s="4"/>
    </row>
    <row r="4" spans="1:21" ht="16.7" customHeight="1">
      <c r="A4" s="39"/>
      <c r="B4" s="41"/>
      <c r="C4" s="41"/>
      <c r="D4" s="43"/>
      <c r="E4" s="41"/>
      <c r="F4" s="41"/>
      <c r="G4" s="41"/>
      <c r="H4" s="4" t="s">
        <v>258</v>
      </c>
      <c r="I4" s="4"/>
    </row>
    <row r="5" spans="1:21" ht="36" customHeight="1">
      <c r="A5" s="8" t="s">
        <v>259</v>
      </c>
      <c r="B5" s="8"/>
      <c r="C5" s="8"/>
      <c r="D5" s="8"/>
      <c r="E5" s="8"/>
      <c r="F5" s="8"/>
      <c r="G5" s="8"/>
      <c r="H5" s="8"/>
      <c r="I5" s="8"/>
    </row>
    <row r="6" spans="1:21" ht="16.7" customHeight="1">
      <c r="A6" s="39"/>
      <c r="B6" s="41"/>
      <c r="C6" s="41"/>
      <c r="D6" s="43"/>
      <c r="E6" s="41"/>
      <c r="F6" s="41"/>
      <c r="G6" s="41"/>
      <c r="H6" s="39"/>
      <c r="I6" s="39"/>
    </row>
    <row r="7" spans="1:21" ht="24.95" customHeight="1">
      <c r="A7" s="6" t="s">
        <v>7</v>
      </c>
      <c r="B7" s="6" t="s">
        <v>260</v>
      </c>
      <c r="C7" s="6" t="s">
        <v>261</v>
      </c>
      <c r="D7" s="6" t="s">
        <v>262</v>
      </c>
      <c r="E7" s="6" t="s">
        <v>263</v>
      </c>
      <c r="F7" s="6" t="s">
        <v>264</v>
      </c>
      <c r="G7" s="6" t="s">
        <v>265</v>
      </c>
      <c r="H7" s="28" t="s">
        <v>11</v>
      </c>
      <c r="I7" s="28" t="s">
        <v>12</v>
      </c>
    </row>
    <row r="8" spans="1:21" ht="47.25" customHeight="1">
      <c r="A8" s="6"/>
      <c r="B8" s="6"/>
      <c r="C8" s="6"/>
      <c r="D8" s="6"/>
      <c r="E8" s="6"/>
      <c r="F8" s="6"/>
      <c r="G8" s="6"/>
      <c r="H8" s="14" t="s">
        <v>266</v>
      </c>
      <c r="I8" s="14" t="s">
        <v>267</v>
      </c>
    </row>
    <row r="9" spans="1:21" ht="16.7" customHeight="1">
      <c r="A9" s="44">
        <v>1</v>
      </c>
      <c r="B9" s="15">
        <v>2</v>
      </c>
      <c r="C9" s="45" t="s">
        <v>268</v>
      </c>
      <c r="D9" s="45" t="s">
        <v>269</v>
      </c>
      <c r="E9" s="45" t="s">
        <v>270</v>
      </c>
      <c r="F9" s="45">
        <v>6</v>
      </c>
      <c r="G9" s="45">
        <v>7</v>
      </c>
      <c r="H9" s="45">
        <v>8</v>
      </c>
      <c r="I9" s="45">
        <v>9</v>
      </c>
    </row>
    <row r="10" spans="1:21" ht="16.7" customHeight="1">
      <c r="A10" s="15">
        <f t="shared" ref="A10:A73" si="0">A9+1</f>
        <v>2</v>
      </c>
      <c r="B10" s="46" t="s">
        <v>271</v>
      </c>
      <c r="C10" s="47" t="s">
        <v>272</v>
      </c>
      <c r="D10" s="47" t="s">
        <v>273</v>
      </c>
      <c r="E10" s="47" t="s">
        <v>274</v>
      </c>
      <c r="F10" s="48">
        <v>189272147.62</v>
      </c>
      <c r="G10" s="48">
        <v>189684911.74000001</v>
      </c>
      <c r="H10" s="48">
        <v>131699067.06</v>
      </c>
      <c r="I10" s="49">
        <f t="shared" ref="I10:I73" si="1">H10/G10</f>
        <v>0.69430439064399141</v>
      </c>
      <c r="K10" s="38"/>
      <c r="L10" s="38"/>
      <c r="M10" s="38"/>
      <c r="N10" s="38"/>
      <c r="O10" s="38"/>
      <c r="P10" s="38"/>
      <c r="Q10" s="38"/>
      <c r="R10" s="38"/>
      <c r="S10" s="38"/>
      <c r="T10" s="38"/>
      <c r="U10" s="38"/>
    </row>
    <row r="11" spans="1:21" ht="24.95" customHeight="1">
      <c r="A11" s="15">
        <f t="shared" si="0"/>
        <v>3</v>
      </c>
      <c r="B11" s="46" t="s">
        <v>275</v>
      </c>
      <c r="C11" s="47" t="s">
        <v>276</v>
      </c>
      <c r="D11" s="47" t="s">
        <v>273</v>
      </c>
      <c r="E11" s="47" t="s">
        <v>274</v>
      </c>
      <c r="F11" s="48">
        <v>3873612</v>
      </c>
      <c r="G11" s="48">
        <v>4186092</v>
      </c>
      <c r="H11" s="48">
        <v>2718181.48</v>
      </c>
      <c r="I11" s="49">
        <f t="shared" si="1"/>
        <v>0.64933629743445676</v>
      </c>
      <c r="K11" s="38"/>
      <c r="L11" s="38"/>
      <c r="M11" s="38"/>
      <c r="N11" s="38"/>
      <c r="O11" s="38"/>
      <c r="P11" s="38"/>
      <c r="Q11" s="38"/>
      <c r="R11" s="38"/>
      <c r="S11" s="38"/>
      <c r="T11" s="38"/>
      <c r="U11" s="38"/>
    </row>
    <row r="12" spans="1:21" ht="36" customHeight="1">
      <c r="A12" s="15">
        <f t="shared" si="0"/>
        <v>4</v>
      </c>
      <c r="B12" s="46" t="s">
        <v>277</v>
      </c>
      <c r="C12" s="47" t="s">
        <v>276</v>
      </c>
      <c r="D12" s="47" t="s">
        <v>278</v>
      </c>
      <c r="E12" s="47" t="s">
        <v>274</v>
      </c>
      <c r="F12" s="48">
        <v>3873612</v>
      </c>
      <c r="G12" s="48">
        <v>3873612</v>
      </c>
      <c r="H12" s="48">
        <v>2718181.48</v>
      </c>
      <c r="I12" s="49">
        <f t="shared" si="1"/>
        <v>0.7017175390823861</v>
      </c>
      <c r="K12" s="38"/>
      <c r="L12" s="38"/>
      <c r="M12" s="38"/>
      <c r="N12" s="38"/>
      <c r="O12" s="38"/>
      <c r="P12" s="38"/>
      <c r="Q12" s="38"/>
      <c r="R12" s="38"/>
      <c r="S12" s="38"/>
      <c r="T12" s="38"/>
      <c r="U12" s="38"/>
    </row>
    <row r="13" spans="1:21" ht="16.7" customHeight="1">
      <c r="A13" s="15">
        <f t="shared" si="0"/>
        <v>5</v>
      </c>
      <c r="B13" s="46" t="s">
        <v>279</v>
      </c>
      <c r="C13" s="47" t="s">
        <v>276</v>
      </c>
      <c r="D13" s="47" t="s">
        <v>280</v>
      </c>
      <c r="E13" s="47" t="s">
        <v>274</v>
      </c>
      <c r="F13" s="48">
        <v>3873612</v>
      </c>
      <c r="G13" s="48">
        <v>3873612</v>
      </c>
      <c r="H13" s="48">
        <v>2718181.48</v>
      </c>
      <c r="I13" s="49">
        <f t="shared" si="1"/>
        <v>0.7017175390823861</v>
      </c>
      <c r="K13" s="38"/>
      <c r="L13" s="38"/>
      <c r="M13" s="38"/>
      <c r="N13" s="38"/>
      <c r="O13" s="38"/>
      <c r="P13" s="38"/>
      <c r="Q13" s="38"/>
      <c r="R13" s="38"/>
      <c r="S13" s="38"/>
      <c r="T13" s="38"/>
      <c r="U13" s="38"/>
    </row>
    <row r="14" spans="1:21" ht="24.95" customHeight="1">
      <c r="A14" s="15">
        <f t="shared" si="0"/>
        <v>6</v>
      </c>
      <c r="B14" s="46" t="s">
        <v>281</v>
      </c>
      <c r="C14" s="47" t="s">
        <v>276</v>
      </c>
      <c r="D14" s="47" t="s">
        <v>280</v>
      </c>
      <c r="E14" s="47" t="s">
        <v>282</v>
      </c>
      <c r="F14" s="48">
        <v>3873612</v>
      </c>
      <c r="G14" s="48">
        <v>3873612</v>
      </c>
      <c r="H14" s="48">
        <v>2718181.48</v>
      </c>
      <c r="I14" s="49">
        <f t="shared" si="1"/>
        <v>0.7017175390823861</v>
      </c>
      <c r="K14" s="38"/>
      <c r="L14" s="38"/>
      <c r="M14" s="38"/>
      <c r="N14" s="38"/>
      <c r="O14" s="38"/>
      <c r="P14" s="38"/>
      <c r="Q14" s="38"/>
      <c r="R14" s="38"/>
      <c r="S14" s="38"/>
      <c r="T14" s="38"/>
      <c r="U14" s="38"/>
    </row>
    <row r="15" spans="1:21" ht="16.7" customHeight="1">
      <c r="A15" s="15">
        <f t="shared" si="0"/>
        <v>7</v>
      </c>
      <c r="B15" s="46" t="s">
        <v>283</v>
      </c>
      <c r="C15" s="47" t="s">
        <v>276</v>
      </c>
      <c r="D15" s="47" t="s">
        <v>284</v>
      </c>
      <c r="E15" s="47" t="s">
        <v>274</v>
      </c>
      <c r="F15" s="48">
        <v>0</v>
      </c>
      <c r="G15" s="48">
        <v>312480</v>
      </c>
      <c r="H15" s="48">
        <v>0</v>
      </c>
      <c r="I15" s="49">
        <f t="shared" si="1"/>
        <v>0</v>
      </c>
      <c r="K15" s="38"/>
      <c r="L15" s="38"/>
      <c r="M15" s="38"/>
      <c r="N15" s="38"/>
      <c r="O15" s="38"/>
      <c r="P15" s="38"/>
      <c r="Q15" s="38"/>
      <c r="R15" s="38"/>
      <c r="S15" s="38"/>
      <c r="T15" s="38"/>
      <c r="U15" s="38"/>
    </row>
    <row r="16" spans="1:21" ht="80.849999999999994" customHeight="1">
      <c r="A16" s="15">
        <f t="shared" si="0"/>
        <v>8</v>
      </c>
      <c r="B16" s="46" t="s">
        <v>285</v>
      </c>
      <c r="C16" s="47" t="s">
        <v>276</v>
      </c>
      <c r="D16" s="47" t="s">
        <v>286</v>
      </c>
      <c r="E16" s="47" t="s">
        <v>274</v>
      </c>
      <c r="F16" s="48">
        <v>0</v>
      </c>
      <c r="G16" s="48">
        <v>312480</v>
      </c>
      <c r="H16" s="48">
        <v>0</v>
      </c>
      <c r="I16" s="49">
        <f t="shared" si="1"/>
        <v>0</v>
      </c>
      <c r="K16" s="38"/>
      <c r="L16" s="38"/>
      <c r="M16" s="38"/>
      <c r="N16" s="38"/>
      <c r="O16" s="38"/>
      <c r="P16" s="38"/>
      <c r="Q16" s="38"/>
      <c r="R16" s="38"/>
      <c r="S16" s="38"/>
      <c r="T16" s="38"/>
      <c r="U16" s="38"/>
    </row>
    <row r="17" spans="1:21" ht="24.95" customHeight="1">
      <c r="A17" s="15">
        <f t="shared" si="0"/>
        <v>9</v>
      </c>
      <c r="B17" s="46" t="s">
        <v>281</v>
      </c>
      <c r="C17" s="47" t="s">
        <v>276</v>
      </c>
      <c r="D17" s="47" t="s">
        <v>286</v>
      </c>
      <c r="E17" s="47" t="s">
        <v>282</v>
      </c>
      <c r="F17" s="48">
        <v>0</v>
      </c>
      <c r="G17" s="48">
        <v>312480</v>
      </c>
      <c r="H17" s="48">
        <v>0</v>
      </c>
      <c r="I17" s="49">
        <f t="shared" si="1"/>
        <v>0</v>
      </c>
      <c r="K17" s="38"/>
      <c r="L17" s="38"/>
      <c r="M17" s="38"/>
      <c r="N17" s="38"/>
      <c r="O17" s="38"/>
      <c r="P17" s="38"/>
      <c r="Q17" s="38"/>
      <c r="R17" s="38"/>
      <c r="S17" s="38"/>
      <c r="T17" s="38"/>
      <c r="U17" s="38"/>
    </row>
    <row r="18" spans="1:21" ht="36" customHeight="1">
      <c r="A18" s="15">
        <f t="shared" si="0"/>
        <v>10</v>
      </c>
      <c r="B18" s="46" t="s">
        <v>287</v>
      </c>
      <c r="C18" s="47" t="s">
        <v>288</v>
      </c>
      <c r="D18" s="47" t="s">
        <v>273</v>
      </c>
      <c r="E18" s="47" t="s">
        <v>274</v>
      </c>
      <c r="F18" s="48">
        <v>8298781</v>
      </c>
      <c r="G18" s="48">
        <v>8298781</v>
      </c>
      <c r="H18" s="48">
        <v>6323230.4000000004</v>
      </c>
      <c r="I18" s="49">
        <f t="shared" si="1"/>
        <v>0.76194689316418884</v>
      </c>
      <c r="K18" s="38"/>
      <c r="L18" s="38"/>
      <c r="M18" s="38"/>
      <c r="N18" s="38"/>
      <c r="O18" s="38"/>
      <c r="P18" s="38"/>
      <c r="Q18" s="38"/>
      <c r="R18" s="38"/>
      <c r="S18" s="38"/>
      <c r="T18" s="38"/>
      <c r="U18" s="38"/>
    </row>
    <row r="19" spans="1:21" ht="36" customHeight="1">
      <c r="A19" s="15">
        <f t="shared" si="0"/>
        <v>11</v>
      </c>
      <c r="B19" s="46" t="s">
        <v>277</v>
      </c>
      <c r="C19" s="47" t="s">
        <v>288</v>
      </c>
      <c r="D19" s="47" t="s">
        <v>278</v>
      </c>
      <c r="E19" s="47" t="s">
        <v>274</v>
      </c>
      <c r="F19" s="48">
        <v>8298781</v>
      </c>
      <c r="G19" s="48">
        <v>8298781</v>
      </c>
      <c r="H19" s="48">
        <v>6323230.4000000004</v>
      </c>
      <c r="I19" s="49">
        <f t="shared" si="1"/>
        <v>0.76194689316418884</v>
      </c>
      <c r="K19" s="38"/>
      <c r="L19" s="38"/>
      <c r="M19" s="38"/>
      <c r="N19" s="38"/>
      <c r="O19" s="38"/>
      <c r="P19" s="38"/>
      <c r="Q19" s="38"/>
      <c r="R19" s="38"/>
      <c r="S19" s="38"/>
      <c r="T19" s="38"/>
      <c r="U19" s="38"/>
    </row>
    <row r="20" spans="1:21" ht="24.95" customHeight="1">
      <c r="A20" s="15">
        <f t="shared" si="0"/>
        <v>12</v>
      </c>
      <c r="B20" s="46" t="s">
        <v>289</v>
      </c>
      <c r="C20" s="47" t="s">
        <v>288</v>
      </c>
      <c r="D20" s="47" t="s">
        <v>290</v>
      </c>
      <c r="E20" s="47" t="s">
        <v>274</v>
      </c>
      <c r="F20" s="48">
        <v>4547293</v>
      </c>
      <c r="G20" s="48">
        <v>4547293</v>
      </c>
      <c r="H20" s="48">
        <v>3346109.52</v>
      </c>
      <c r="I20" s="49">
        <f t="shared" si="1"/>
        <v>0.73584647393515223</v>
      </c>
      <c r="K20" s="38"/>
      <c r="L20" s="38"/>
      <c r="M20" s="38"/>
      <c r="N20" s="38"/>
      <c r="O20" s="38"/>
      <c r="P20" s="38"/>
      <c r="Q20" s="38"/>
      <c r="R20" s="38"/>
      <c r="S20" s="38"/>
      <c r="T20" s="38"/>
      <c r="U20" s="38"/>
    </row>
    <row r="21" spans="1:21" ht="24.95" customHeight="1">
      <c r="A21" s="15">
        <f t="shared" si="0"/>
        <v>13</v>
      </c>
      <c r="B21" s="46" t="s">
        <v>281</v>
      </c>
      <c r="C21" s="47" t="s">
        <v>288</v>
      </c>
      <c r="D21" s="47" t="s">
        <v>290</v>
      </c>
      <c r="E21" s="47" t="s">
        <v>282</v>
      </c>
      <c r="F21" s="48">
        <v>4543693</v>
      </c>
      <c r="G21" s="48">
        <v>4543693</v>
      </c>
      <c r="H21" s="48">
        <v>3343709.52</v>
      </c>
      <c r="I21" s="49">
        <f t="shared" si="1"/>
        <v>0.7359012855842153</v>
      </c>
      <c r="K21" s="38"/>
      <c r="L21" s="38"/>
      <c r="M21" s="38"/>
      <c r="N21" s="38"/>
      <c r="O21" s="38"/>
      <c r="P21" s="38"/>
      <c r="Q21" s="38"/>
      <c r="R21" s="38"/>
      <c r="S21" s="38"/>
      <c r="T21" s="38"/>
      <c r="U21" s="38"/>
    </row>
    <row r="22" spans="1:21" ht="24.95" customHeight="1">
      <c r="A22" s="15">
        <f t="shared" si="0"/>
        <v>14</v>
      </c>
      <c r="B22" s="46" t="s">
        <v>291</v>
      </c>
      <c r="C22" s="47" t="s">
        <v>288</v>
      </c>
      <c r="D22" s="47" t="s">
        <v>290</v>
      </c>
      <c r="E22" s="47" t="s">
        <v>292</v>
      </c>
      <c r="F22" s="48">
        <v>3600</v>
      </c>
      <c r="G22" s="48">
        <v>3600</v>
      </c>
      <c r="H22" s="48">
        <v>2400</v>
      </c>
      <c r="I22" s="49">
        <f t="shared" si="1"/>
        <v>0.66666666666666663</v>
      </c>
      <c r="K22" s="38"/>
      <c r="L22" s="38"/>
      <c r="M22" s="38"/>
      <c r="N22" s="38"/>
      <c r="O22" s="38"/>
      <c r="P22" s="38"/>
      <c r="Q22" s="38"/>
      <c r="R22" s="38"/>
      <c r="S22" s="38"/>
      <c r="T22" s="38"/>
      <c r="U22" s="38"/>
    </row>
    <row r="23" spans="1:21" ht="24.95" customHeight="1">
      <c r="A23" s="15">
        <f t="shared" si="0"/>
        <v>15</v>
      </c>
      <c r="B23" s="46" t="s">
        <v>293</v>
      </c>
      <c r="C23" s="47" t="s">
        <v>288</v>
      </c>
      <c r="D23" s="47" t="s">
        <v>294</v>
      </c>
      <c r="E23" s="47" t="s">
        <v>274</v>
      </c>
      <c r="F23" s="48">
        <v>3481488</v>
      </c>
      <c r="G23" s="48">
        <v>3481488</v>
      </c>
      <c r="H23" s="48">
        <v>2797120.88</v>
      </c>
      <c r="I23" s="49">
        <f t="shared" si="1"/>
        <v>0.80342683358380096</v>
      </c>
      <c r="K23" s="38"/>
      <c r="L23" s="38"/>
      <c r="M23" s="38"/>
      <c r="N23" s="38"/>
      <c r="O23" s="38"/>
      <c r="P23" s="38"/>
      <c r="Q23" s="38"/>
      <c r="R23" s="38"/>
      <c r="S23" s="38"/>
      <c r="T23" s="38"/>
      <c r="U23" s="38"/>
    </row>
    <row r="24" spans="1:21" ht="24.95" customHeight="1">
      <c r="A24" s="15">
        <f t="shared" si="0"/>
        <v>16</v>
      </c>
      <c r="B24" s="46" t="s">
        <v>281</v>
      </c>
      <c r="C24" s="47" t="s">
        <v>288</v>
      </c>
      <c r="D24" s="47" t="s">
        <v>294</v>
      </c>
      <c r="E24" s="47" t="s">
        <v>282</v>
      </c>
      <c r="F24" s="48">
        <v>3481488</v>
      </c>
      <c r="G24" s="48">
        <v>3481488</v>
      </c>
      <c r="H24" s="48">
        <v>2797120.88</v>
      </c>
      <c r="I24" s="49">
        <f t="shared" si="1"/>
        <v>0.80342683358380096</v>
      </c>
      <c r="K24" s="38"/>
      <c r="L24" s="38"/>
      <c r="M24" s="38"/>
      <c r="N24" s="38"/>
      <c r="O24" s="38"/>
      <c r="P24" s="38"/>
      <c r="Q24" s="38"/>
      <c r="R24" s="38"/>
      <c r="S24" s="38"/>
      <c r="T24" s="38"/>
      <c r="U24" s="38"/>
    </row>
    <row r="25" spans="1:21" ht="24.95" customHeight="1">
      <c r="A25" s="15">
        <f t="shared" si="0"/>
        <v>17</v>
      </c>
      <c r="B25" s="46" t="s">
        <v>295</v>
      </c>
      <c r="C25" s="47" t="s">
        <v>288</v>
      </c>
      <c r="D25" s="47" t="s">
        <v>296</v>
      </c>
      <c r="E25" s="47" t="s">
        <v>274</v>
      </c>
      <c r="F25" s="48">
        <v>270000</v>
      </c>
      <c r="G25" s="48">
        <v>270000</v>
      </c>
      <c r="H25" s="48">
        <v>180000</v>
      </c>
      <c r="I25" s="49">
        <f t="shared" si="1"/>
        <v>0.66666666666666663</v>
      </c>
      <c r="K25" s="38"/>
      <c r="L25" s="38"/>
      <c r="M25" s="38"/>
      <c r="N25" s="38"/>
      <c r="O25" s="38"/>
      <c r="P25" s="38"/>
      <c r="Q25" s="38"/>
      <c r="R25" s="38"/>
      <c r="S25" s="38"/>
      <c r="T25" s="38"/>
      <c r="U25" s="38"/>
    </row>
    <row r="26" spans="1:21" ht="24.95" customHeight="1">
      <c r="A26" s="15">
        <f t="shared" si="0"/>
        <v>18</v>
      </c>
      <c r="B26" s="46" t="s">
        <v>281</v>
      </c>
      <c r="C26" s="47" t="s">
        <v>288</v>
      </c>
      <c r="D26" s="47" t="s">
        <v>296</v>
      </c>
      <c r="E26" s="47" t="s">
        <v>282</v>
      </c>
      <c r="F26" s="48">
        <v>270000</v>
      </c>
      <c r="G26" s="48">
        <v>270000</v>
      </c>
      <c r="H26" s="48">
        <v>180000</v>
      </c>
      <c r="I26" s="49">
        <f t="shared" si="1"/>
        <v>0.66666666666666663</v>
      </c>
      <c r="K26" s="38"/>
      <c r="L26" s="38"/>
      <c r="M26" s="38"/>
      <c r="N26" s="38"/>
      <c r="O26" s="38"/>
      <c r="P26" s="38"/>
      <c r="Q26" s="38"/>
      <c r="R26" s="38"/>
      <c r="S26" s="38"/>
      <c r="T26" s="38"/>
      <c r="U26" s="38"/>
    </row>
    <row r="27" spans="1:21" ht="36" customHeight="1">
      <c r="A27" s="15">
        <f t="shared" si="0"/>
        <v>19</v>
      </c>
      <c r="B27" s="46" t="s">
        <v>297</v>
      </c>
      <c r="C27" s="47" t="s">
        <v>298</v>
      </c>
      <c r="D27" s="47" t="s">
        <v>273</v>
      </c>
      <c r="E27" s="47" t="s">
        <v>274</v>
      </c>
      <c r="F27" s="48">
        <v>39649112</v>
      </c>
      <c r="G27" s="48">
        <v>39708595.350000001</v>
      </c>
      <c r="H27" s="48">
        <v>27744516.460000001</v>
      </c>
      <c r="I27" s="49">
        <f t="shared" si="1"/>
        <v>0.69870304440270259</v>
      </c>
      <c r="K27" s="38"/>
      <c r="L27" s="38"/>
      <c r="M27" s="38"/>
      <c r="N27" s="38"/>
      <c r="O27" s="38"/>
      <c r="P27" s="38"/>
      <c r="Q27" s="38"/>
      <c r="R27" s="38"/>
      <c r="S27" s="38"/>
      <c r="T27" s="38"/>
      <c r="U27" s="38"/>
    </row>
    <row r="28" spans="1:21" ht="36" customHeight="1">
      <c r="A28" s="15">
        <f t="shared" si="0"/>
        <v>20</v>
      </c>
      <c r="B28" s="46" t="s">
        <v>277</v>
      </c>
      <c r="C28" s="47" t="s">
        <v>298</v>
      </c>
      <c r="D28" s="47" t="s">
        <v>278</v>
      </c>
      <c r="E28" s="47" t="s">
        <v>274</v>
      </c>
      <c r="F28" s="48">
        <v>39649112</v>
      </c>
      <c r="G28" s="48">
        <v>39649112</v>
      </c>
      <c r="H28" s="48">
        <v>27744516.460000001</v>
      </c>
      <c r="I28" s="49">
        <f t="shared" si="1"/>
        <v>0.69975126958707168</v>
      </c>
      <c r="K28" s="38"/>
      <c r="L28" s="38"/>
      <c r="M28" s="38"/>
      <c r="N28" s="38"/>
      <c r="O28" s="38"/>
      <c r="P28" s="38"/>
      <c r="Q28" s="38"/>
      <c r="R28" s="38"/>
      <c r="S28" s="38"/>
      <c r="T28" s="38"/>
      <c r="U28" s="38"/>
    </row>
    <row r="29" spans="1:21" ht="24.95" customHeight="1">
      <c r="A29" s="15">
        <f t="shared" si="0"/>
        <v>21</v>
      </c>
      <c r="B29" s="46" t="s">
        <v>289</v>
      </c>
      <c r="C29" s="47" t="s">
        <v>298</v>
      </c>
      <c r="D29" s="47" t="s">
        <v>290</v>
      </c>
      <c r="E29" s="47" t="s">
        <v>274</v>
      </c>
      <c r="F29" s="48">
        <v>39649112</v>
      </c>
      <c r="G29" s="48">
        <v>39649112</v>
      </c>
      <c r="H29" s="48">
        <v>27744516.460000001</v>
      </c>
      <c r="I29" s="49">
        <f t="shared" si="1"/>
        <v>0.69975126958707168</v>
      </c>
      <c r="K29" s="38"/>
      <c r="L29" s="38"/>
      <c r="M29" s="38"/>
      <c r="N29" s="38"/>
      <c r="O29" s="38"/>
      <c r="P29" s="38"/>
      <c r="Q29" s="38"/>
      <c r="R29" s="38"/>
      <c r="S29" s="38"/>
      <c r="T29" s="38"/>
      <c r="U29" s="38"/>
    </row>
    <row r="30" spans="1:21" ht="24.95" customHeight="1">
      <c r="A30" s="15">
        <f t="shared" si="0"/>
        <v>22</v>
      </c>
      <c r="B30" s="46" t="s">
        <v>281</v>
      </c>
      <c r="C30" s="47" t="s">
        <v>298</v>
      </c>
      <c r="D30" s="47" t="s">
        <v>290</v>
      </c>
      <c r="E30" s="47" t="s">
        <v>282</v>
      </c>
      <c r="F30" s="48">
        <v>39584112</v>
      </c>
      <c r="G30" s="48">
        <v>39584112</v>
      </c>
      <c r="H30" s="48">
        <v>27717261.719999999</v>
      </c>
      <c r="I30" s="49">
        <f t="shared" si="1"/>
        <v>0.70021178497069736</v>
      </c>
      <c r="K30" s="38"/>
      <c r="L30" s="38"/>
      <c r="M30" s="38"/>
      <c r="N30" s="38"/>
      <c r="O30" s="38"/>
      <c r="P30" s="38"/>
      <c r="Q30" s="38"/>
      <c r="R30" s="38"/>
      <c r="S30" s="38"/>
      <c r="T30" s="38"/>
      <c r="U30" s="38"/>
    </row>
    <row r="31" spans="1:21" ht="24.95" customHeight="1">
      <c r="A31" s="15">
        <f t="shared" si="0"/>
        <v>23</v>
      </c>
      <c r="B31" s="46" t="s">
        <v>291</v>
      </c>
      <c r="C31" s="47" t="s">
        <v>298</v>
      </c>
      <c r="D31" s="47" t="s">
        <v>290</v>
      </c>
      <c r="E31" s="47" t="s">
        <v>292</v>
      </c>
      <c r="F31" s="48">
        <v>65000</v>
      </c>
      <c r="G31" s="48">
        <v>65000</v>
      </c>
      <c r="H31" s="48">
        <v>27254.74</v>
      </c>
      <c r="I31" s="49">
        <f t="shared" si="1"/>
        <v>0.41930369230769232</v>
      </c>
      <c r="K31" s="38"/>
      <c r="L31" s="38"/>
      <c r="M31" s="38"/>
      <c r="N31" s="38"/>
      <c r="O31" s="38"/>
      <c r="P31" s="38"/>
      <c r="Q31" s="38"/>
      <c r="R31" s="38"/>
      <c r="S31" s="38"/>
      <c r="T31" s="38"/>
      <c r="U31" s="38"/>
    </row>
    <row r="32" spans="1:21" ht="16.7" customHeight="1">
      <c r="A32" s="15">
        <f t="shared" si="0"/>
        <v>24</v>
      </c>
      <c r="B32" s="46" t="s">
        <v>283</v>
      </c>
      <c r="C32" s="47" t="s">
        <v>298</v>
      </c>
      <c r="D32" s="47" t="s">
        <v>284</v>
      </c>
      <c r="E32" s="47" t="s">
        <v>274</v>
      </c>
      <c r="F32" s="48">
        <v>0</v>
      </c>
      <c r="G32" s="48">
        <v>59483.35</v>
      </c>
      <c r="H32" s="48">
        <v>0</v>
      </c>
      <c r="I32" s="49">
        <f t="shared" si="1"/>
        <v>0</v>
      </c>
      <c r="K32" s="38"/>
      <c r="L32" s="38"/>
      <c r="M32" s="38"/>
      <c r="N32" s="38"/>
      <c r="O32" s="38"/>
      <c r="P32" s="38"/>
      <c r="Q32" s="38"/>
      <c r="R32" s="38"/>
      <c r="S32" s="38"/>
      <c r="T32" s="38"/>
      <c r="U32" s="38"/>
    </row>
    <row r="33" spans="1:21" ht="80.849999999999994" customHeight="1">
      <c r="A33" s="15">
        <f t="shared" si="0"/>
        <v>25</v>
      </c>
      <c r="B33" s="46" t="s">
        <v>285</v>
      </c>
      <c r="C33" s="47" t="s">
        <v>298</v>
      </c>
      <c r="D33" s="47" t="s">
        <v>286</v>
      </c>
      <c r="E33" s="47" t="s">
        <v>274</v>
      </c>
      <c r="F33" s="48">
        <v>0</v>
      </c>
      <c r="G33" s="48">
        <v>59483.35</v>
      </c>
      <c r="H33" s="48">
        <v>0</v>
      </c>
      <c r="I33" s="49">
        <f t="shared" si="1"/>
        <v>0</v>
      </c>
      <c r="K33" s="38"/>
      <c r="L33" s="38"/>
      <c r="M33" s="38"/>
      <c r="N33" s="38"/>
      <c r="O33" s="38"/>
      <c r="P33" s="38"/>
      <c r="Q33" s="38"/>
      <c r="R33" s="38"/>
      <c r="S33" s="38"/>
      <c r="T33" s="38"/>
      <c r="U33" s="38"/>
    </row>
    <row r="34" spans="1:21" ht="24.95" customHeight="1">
      <c r="A34" s="15">
        <f t="shared" si="0"/>
        <v>26</v>
      </c>
      <c r="B34" s="46" t="s">
        <v>281</v>
      </c>
      <c r="C34" s="47" t="s">
        <v>298</v>
      </c>
      <c r="D34" s="47" t="s">
        <v>286</v>
      </c>
      <c r="E34" s="47" t="s">
        <v>282</v>
      </c>
      <c r="F34" s="48">
        <v>0</v>
      </c>
      <c r="G34" s="48">
        <v>59483.35</v>
      </c>
      <c r="H34" s="48">
        <v>0</v>
      </c>
      <c r="I34" s="49">
        <f t="shared" si="1"/>
        <v>0</v>
      </c>
      <c r="K34" s="38"/>
      <c r="L34" s="38"/>
      <c r="M34" s="38"/>
      <c r="N34" s="38"/>
      <c r="O34" s="38"/>
      <c r="P34" s="38"/>
      <c r="Q34" s="38"/>
      <c r="R34" s="38"/>
      <c r="S34" s="38"/>
      <c r="T34" s="38"/>
      <c r="U34" s="38"/>
    </row>
    <row r="35" spans="1:21" ht="24.95" customHeight="1">
      <c r="A35" s="15">
        <f t="shared" si="0"/>
        <v>27</v>
      </c>
      <c r="B35" s="46" t="s">
        <v>299</v>
      </c>
      <c r="C35" s="47" t="s">
        <v>300</v>
      </c>
      <c r="D35" s="47" t="s">
        <v>273</v>
      </c>
      <c r="E35" s="47" t="s">
        <v>274</v>
      </c>
      <c r="F35" s="48">
        <v>42932042</v>
      </c>
      <c r="G35" s="48">
        <v>42962106.479999997</v>
      </c>
      <c r="H35" s="48">
        <v>31288181.710000001</v>
      </c>
      <c r="I35" s="49">
        <f t="shared" si="1"/>
        <v>0.72827392028753246</v>
      </c>
      <c r="K35" s="38"/>
      <c r="L35" s="38"/>
      <c r="M35" s="38"/>
      <c r="N35" s="38"/>
      <c r="O35" s="38"/>
      <c r="P35" s="38"/>
      <c r="Q35" s="38"/>
      <c r="R35" s="38"/>
      <c r="S35" s="38"/>
      <c r="T35" s="38"/>
      <c r="U35" s="38"/>
    </row>
    <row r="36" spans="1:21" ht="36" customHeight="1">
      <c r="A36" s="15">
        <f t="shared" si="0"/>
        <v>28</v>
      </c>
      <c r="B36" s="46" t="s">
        <v>277</v>
      </c>
      <c r="C36" s="47" t="s">
        <v>300</v>
      </c>
      <c r="D36" s="47" t="s">
        <v>278</v>
      </c>
      <c r="E36" s="47" t="s">
        <v>274</v>
      </c>
      <c r="F36" s="48">
        <v>42932042</v>
      </c>
      <c r="G36" s="48">
        <v>42932042</v>
      </c>
      <c r="H36" s="48">
        <v>31288181.710000001</v>
      </c>
      <c r="I36" s="49">
        <f t="shared" si="1"/>
        <v>0.72878391645102747</v>
      </c>
      <c r="K36" s="38"/>
      <c r="L36" s="38"/>
      <c r="M36" s="38"/>
      <c r="N36" s="38"/>
      <c r="O36" s="38"/>
      <c r="P36" s="38"/>
      <c r="Q36" s="38"/>
      <c r="R36" s="38"/>
      <c r="S36" s="38"/>
      <c r="T36" s="38"/>
      <c r="U36" s="38"/>
    </row>
    <row r="37" spans="1:21" ht="24.95" customHeight="1">
      <c r="A37" s="15">
        <f t="shared" si="0"/>
        <v>29</v>
      </c>
      <c r="B37" s="46" t="s">
        <v>289</v>
      </c>
      <c r="C37" s="47" t="s">
        <v>300</v>
      </c>
      <c r="D37" s="47" t="s">
        <v>290</v>
      </c>
      <c r="E37" s="47" t="s">
        <v>274</v>
      </c>
      <c r="F37" s="48">
        <v>39450546</v>
      </c>
      <c r="G37" s="48">
        <v>39450546</v>
      </c>
      <c r="H37" s="48">
        <v>28760296.949999999</v>
      </c>
      <c r="I37" s="49">
        <f t="shared" si="1"/>
        <v>0.72902151848544761</v>
      </c>
      <c r="K37" s="38"/>
      <c r="L37" s="38"/>
      <c r="M37" s="38"/>
      <c r="N37" s="38"/>
      <c r="O37" s="38"/>
      <c r="P37" s="38"/>
      <c r="Q37" s="38"/>
      <c r="R37" s="38"/>
      <c r="S37" s="38"/>
      <c r="T37" s="38"/>
      <c r="U37" s="38"/>
    </row>
    <row r="38" spans="1:21" ht="24.95" customHeight="1">
      <c r="A38" s="15">
        <f t="shared" si="0"/>
        <v>30</v>
      </c>
      <c r="B38" s="46" t="s">
        <v>281</v>
      </c>
      <c r="C38" s="47" t="s">
        <v>300</v>
      </c>
      <c r="D38" s="47" t="s">
        <v>290</v>
      </c>
      <c r="E38" s="47" t="s">
        <v>282</v>
      </c>
      <c r="F38" s="48">
        <v>34395063</v>
      </c>
      <c r="G38" s="48">
        <v>34395063</v>
      </c>
      <c r="H38" s="48">
        <v>24326322.73</v>
      </c>
      <c r="I38" s="49">
        <f t="shared" si="1"/>
        <v>0.70726204891672972</v>
      </c>
      <c r="K38" s="38"/>
      <c r="L38" s="38"/>
      <c r="M38" s="38"/>
      <c r="N38" s="38"/>
      <c r="O38" s="38"/>
      <c r="P38" s="38"/>
      <c r="Q38" s="38"/>
      <c r="R38" s="38"/>
      <c r="S38" s="38"/>
      <c r="T38" s="38"/>
      <c r="U38" s="38"/>
    </row>
    <row r="39" spans="1:21" ht="24.95" customHeight="1">
      <c r="A39" s="15">
        <f t="shared" si="0"/>
        <v>31</v>
      </c>
      <c r="B39" s="46" t="s">
        <v>291</v>
      </c>
      <c r="C39" s="47" t="s">
        <v>300</v>
      </c>
      <c r="D39" s="47" t="s">
        <v>290</v>
      </c>
      <c r="E39" s="47" t="s">
        <v>292</v>
      </c>
      <c r="F39" s="48">
        <v>5055198.21</v>
      </c>
      <c r="G39" s="48">
        <v>5055198.21</v>
      </c>
      <c r="H39" s="48">
        <v>4433689.43</v>
      </c>
      <c r="I39" s="49">
        <f t="shared" si="1"/>
        <v>0.87705550718653225</v>
      </c>
      <c r="K39" s="38"/>
      <c r="L39" s="38"/>
      <c r="M39" s="38"/>
      <c r="N39" s="38"/>
      <c r="O39" s="38"/>
      <c r="P39" s="38"/>
      <c r="Q39" s="38"/>
      <c r="R39" s="38"/>
      <c r="S39" s="38"/>
      <c r="T39" s="38"/>
      <c r="U39" s="38"/>
    </row>
    <row r="40" spans="1:21" ht="16.7" customHeight="1">
      <c r="A40" s="15">
        <f t="shared" si="0"/>
        <v>32</v>
      </c>
      <c r="B40" s="46" t="s">
        <v>301</v>
      </c>
      <c r="C40" s="47" t="s">
        <v>300</v>
      </c>
      <c r="D40" s="47" t="s">
        <v>290</v>
      </c>
      <c r="E40" s="47" t="s">
        <v>302</v>
      </c>
      <c r="F40" s="48">
        <v>284.79000000000002</v>
      </c>
      <c r="G40" s="48">
        <v>284.79000000000002</v>
      </c>
      <c r="H40" s="48">
        <v>284.79000000000002</v>
      </c>
      <c r="I40" s="49">
        <f t="shared" si="1"/>
        <v>1</v>
      </c>
      <c r="K40" s="38"/>
      <c r="L40" s="38"/>
      <c r="M40" s="38"/>
      <c r="N40" s="38"/>
      <c r="O40" s="38"/>
      <c r="P40" s="38"/>
      <c r="Q40" s="38"/>
      <c r="R40" s="38"/>
      <c r="S40" s="38"/>
      <c r="T40" s="38"/>
      <c r="U40" s="38"/>
    </row>
    <row r="41" spans="1:21" ht="24.95" customHeight="1">
      <c r="A41" s="15">
        <f t="shared" si="0"/>
        <v>33</v>
      </c>
      <c r="B41" s="46" t="s">
        <v>303</v>
      </c>
      <c r="C41" s="47" t="s">
        <v>300</v>
      </c>
      <c r="D41" s="47" t="s">
        <v>304</v>
      </c>
      <c r="E41" s="47" t="s">
        <v>274</v>
      </c>
      <c r="F41" s="48">
        <v>3481496</v>
      </c>
      <c r="G41" s="48">
        <v>3481496</v>
      </c>
      <c r="H41" s="48">
        <v>2527884.7599999998</v>
      </c>
      <c r="I41" s="49">
        <f t="shared" si="1"/>
        <v>0.72609153076723332</v>
      </c>
      <c r="K41" s="38"/>
      <c r="L41" s="38"/>
      <c r="M41" s="38"/>
      <c r="N41" s="38"/>
      <c r="O41" s="38"/>
      <c r="P41" s="38"/>
      <c r="Q41" s="38"/>
      <c r="R41" s="38"/>
      <c r="S41" s="38"/>
      <c r="T41" s="38"/>
      <c r="U41" s="38"/>
    </row>
    <row r="42" spans="1:21" ht="24.95" customHeight="1">
      <c r="A42" s="15">
        <f t="shared" si="0"/>
        <v>34</v>
      </c>
      <c r="B42" s="46" t="s">
        <v>281</v>
      </c>
      <c r="C42" s="47" t="s">
        <v>300</v>
      </c>
      <c r="D42" s="47" t="s">
        <v>304</v>
      </c>
      <c r="E42" s="47" t="s">
        <v>282</v>
      </c>
      <c r="F42" s="48">
        <v>3481496</v>
      </c>
      <c r="G42" s="48">
        <v>3481496</v>
      </c>
      <c r="H42" s="48">
        <v>2527884.7599999998</v>
      </c>
      <c r="I42" s="49">
        <f t="shared" si="1"/>
        <v>0.72609153076723332</v>
      </c>
      <c r="K42" s="38"/>
      <c r="L42" s="38"/>
      <c r="M42" s="38"/>
      <c r="N42" s="38"/>
      <c r="O42" s="38"/>
      <c r="P42" s="38"/>
      <c r="Q42" s="38"/>
      <c r="R42" s="38"/>
      <c r="S42" s="38"/>
      <c r="T42" s="38"/>
      <c r="U42" s="38"/>
    </row>
    <row r="43" spans="1:21" ht="16.7" customHeight="1">
      <c r="A43" s="15">
        <f t="shared" si="0"/>
        <v>35</v>
      </c>
      <c r="B43" s="46" t="s">
        <v>283</v>
      </c>
      <c r="C43" s="47" t="s">
        <v>300</v>
      </c>
      <c r="D43" s="47" t="s">
        <v>284</v>
      </c>
      <c r="E43" s="47" t="s">
        <v>274</v>
      </c>
      <c r="F43" s="48">
        <v>0</v>
      </c>
      <c r="G43" s="48">
        <v>30064.48</v>
      </c>
      <c r="H43" s="48">
        <v>0</v>
      </c>
      <c r="I43" s="49">
        <f t="shared" si="1"/>
        <v>0</v>
      </c>
      <c r="K43" s="38"/>
      <c r="L43" s="38"/>
      <c r="M43" s="38"/>
      <c r="N43" s="38"/>
      <c r="O43" s="38"/>
      <c r="P43" s="38"/>
      <c r="Q43" s="38"/>
      <c r="R43" s="38"/>
      <c r="S43" s="38"/>
      <c r="T43" s="38"/>
      <c r="U43" s="38"/>
    </row>
    <row r="44" spans="1:21" ht="80.849999999999994" customHeight="1">
      <c r="A44" s="15">
        <f t="shared" si="0"/>
        <v>36</v>
      </c>
      <c r="B44" s="46" t="s">
        <v>285</v>
      </c>
      <c r="C44" s="47" t="s">
        <v>300</v>
      </c>
      <c r="D44" s="47" t="s">
        <v>286</v>
      </c>
      <c r="E44" s="47" t="s">
        <v>274</v>
      </c>
      <c r="F44" s="48">
        <v>0</v>
      </c>
      <c r="G44" s="48">
        <v>30064.48</v>
      </c>
      <c r="H44" s="48">
        <v>0</v>
      </c>
      <c r="I44" s="49">
        <f t="shared" si="1"/>
        <v>0</v>
      </c>
      <c r="K44" s="38"/>
      <c r="L44" s="38"/>
      <c r="M44" s="38"/>
      <c r="N44" s="38"/>
      <c r="O44" s="38"/>
      <c r="P44" s="38"/>
      <c r="Q44" s="38"/>
      <c r="R44" s="38"/>
      <c r="S44" s="38"/>
      <c r="T44" s="38"/>
      <c r="U44" s="38"/>
    </row>
    <row r="45" spans="1:21" ht="24.95" customHeight="1">
      <c r="A45" s="15">
        <f t="shared" si="0"/>
        <v>37</v>
      </c>
      <c r="B45" s="46" t="s">
        <v>281</v>
      </c>
      <c r="C45" s="47" t="s">
        <v>300</v>
      </c>
      <c r="D45" s="47" t="s">
        <v>286</v>
      </c>
      <c r="E45" s="47" t="s">
        <v>282</v>
      </c>
      <c r="F45" s="48">
        <v>0</v>
      </c>
      <c r="G45" s="48">
        <v>30064.48</v>
      </c>
      <c r="H45" s="48">
        <v>0</v>
      </c>
      <c r="I45" s="49">
        <f t="shared" si="1"/>
        <v>0</v>
      </c>
      <c r="K45" s="38"/>
      <c r="L45" s="38"/>
      <c r="M45" s="38"/>
      <c r="N45" s="38"/>
      <c r="O45" s="38"/>
      <c r="P45" s="38"/>
      <c r="Q45" s="38"/>
      <c r="R45" s="38"/>
      <c r="S45" s="38"/>
      <c r="T45" s="38"/>
      <c r="U45" s="38"/>
    </row>
    <row r="46" spans="1:21" ht="16.7" customHeight="1">
      <c r="A46" s="15">
        <f t="shared" si="0"/>
        <v>38</v>
      </c>
      <c r="B46" s="46" t="s">
        <v>305</v>
      </c>
      <c r="C46" s="47" t="s">
        <v>306</v>
      </c>
      <c r="D46" s="47" t="s">
        <v>273</v>
      </c>
      <c r="E46" s="47" t="s">
        <v>274</v>
      </c>
      <c r="F46" s="48">
        <v>730000</v>
      </c>
      <c r="G46" s="48">
        <v>730000</v>
      </c>
      <c r="H46" s="48">
        <v>0</v>
      </c>
      <c r="I46" s="49">
        <f t="shared" si="1"/>
        <v>0</v>
      </c>
      <c r="K46" s="38"/>
      <c r="L46" s="38"/>
      <c r="M46" s="38"/>
      <c r="N46" s="38"/>
      <c r="O46" s="38"/>
      <c r="P46" s="38"/>
      <c r="Q46" s="38"/>
      <c r="R46" s="38"/>
      <c r="S46" s="38"/>
      <c r="T46" s="38"/>
      <c r="U46" s="38"/>
    </row>
    <row r="47" spans="1:21" ht="16.7" customHeight="1">
      <c r="A47" s="15">
        <f t="shared" si="0"/>
        <v>39</v>
      </c>
      <c r="B47" s="46" t="s">
        <v>283</v>
      </c>
      <c r="C47" s="47" t="s">
        <v>306</v>
      </c>
      <c r="D47" s="47" t="s">
        <v>284</v>
      </c>
      <c r="E47" s="47" t="s">
        <v>274</v>
      </c>
      <c r="F47" s="48">
        <v>730000</v>
      </c>
      <c r="G47" s="48">
        <v>730000</v>
      </c>
      <c r="H47" s="48">
        <v>0</v>
      </c>
      <c r="I47" s="49">
        <f t="shared" si="1"/>
        <v>0</v>
      </c>
      <c r="K47" s="38"/>
      <c r="L47" s="38"/>
      <c r="M47" s="38"/>
      <c r="N47" s="38"/>
      <c r="O47" s="38"/>
      <c r="P47" s="38"/>
      <c r="Q47" s="38"/>
      <c r="R47" s="38"/>
      <c r="S47" s="38"/>
      <c r="T47" s="38"/>
      <c r="U47" s="38"/>
    </row>
    <row r="48" spans="1:21" ht="16.7" customHeight="1">
      <c r="A48" s="15">
        <f t="shared" si="0"/>
        <v>40</v>
      </c>
      <c r="B48" s="46" t="s">
        <v>307</v>
      </c>
      <c r="C48" s="47" t="s">
        <v>306</v>
      </c>
      <c r="D48" s="47" t="s">
        <v>308</v>
      </c>
      <c r="E48" s="47" t="s">
        <v>274</v>
      </c>
      <c r="F48" s="48">
        <v>730000</v>
      </c>
      <c r="G48" s="48">
        <v>730000</v>
      </c>
      <c r="H48" s="48">
        <v>0</v>
      </c>
      <c r="I48" s="49">
        <f t="shared" si="1"/>
        <v>0</v>
      </c>
      <c r="K48" s="38"/>
      <c r="L48" s="38"/>
      <c r="M48" s="38"/>
      <c r="N48" s="38"/>
      <c r="O48" s="38"/>
      <c r="P48" s="38"/>
      <c r="Q48" s="38"/>
      <c r="R48" s="38"/>
      <c r="S48" s="38"/>
      <c r="T48" s="38"/>
      <c r="U48" s="38"/>
    </row>
    <row r="49" spans="1:21" ht="16.7" customHeight="1">
      <c r="A49" s="15">
        <f t="shared" si="0"/>
        <v>41</v>
      </c>
      <c r="B49" s="46" t="s">
        <v>309</v>
      </c>
      <c r="C49" s="47" t="s">
        <v>306</v>
      </c>
      <c r="D49" s="47" t="s">
        <v>308</v>
      </c>
      <c r="E49" s="47" t="s">
        <v>310</v>
      </c>
      <c r="F49" s="48">
        <v>730000</v>
      </c>
      <c r="G49" s="48">
        <v>730000</v>
      </c>
      <c r="H49" s="48">
        <v>0</v>
      </c>
      <c r="I49" s="49">
        <f t="shared" si="1"/>
        <v>0</v>
      </c>
      <c r="K49" s="38"/>
      <c r="L49" s="38"/>
      <c r="M49" s="38"/>
      <c r="N49" s="38"/>
      <c r="O49" s="38"/>
      <c r="P49" s="38"/>
      <c r="Q49" s="38"/>
      <c r="R49" s="38"/>
      <c r="S49" s="38"/>
      <c r="T49" s="38"/>
      <c r="U49" s="38"/>
    </row>
    <row r="50" spans="1:21" ht="16.7" customHeight="1">
      <c r="A50" s="15">
        <f t="shared" si="0"/>
        <v>42</v>
      </c>
      <c r="B50" s="46" t="s">
        <v>311</v>
      </c>
      <c r="C50" s="47" t="s">
        <v>312</v>
      </c>
      <c r="D50" s="47" t="s">
        <v>273</v>
      </c>
      <c r="E50" s="47" t="s">
        <v>274</v>
      </c>
      <c r="F50" s="48">
        <v>93788600.620000005</v>
      </c>
      <c r="G50" s="48">
        <v>93799336.909999996</v>
      </c>
      <c r="H50" s="48">
        <v>63624957.009999998</v>
      </c>
      <c r="I50" s="49">
        <f t="shared" si="1"/>
        <v>0.67830924083235078</v>
      </c>
      <c r="K50" s="38"/>
      <c r="L50" s="38"/>
      <c r="M50" s="38"/>
      <c r="N50" s="38"/>
      <c r="O50" s="38"/>
      <c r="P50" s="38"/>
      <c r="Q50" s="38"/>
      <c r="R50" s="38"/>
      <c r="S50" s="38"/>
      <c r="T50" s="38"/>
      <c r="U50" s="38"/>
    </row>
    <row r="51" spans="1:21" ht="36" customHeight="1">
      <c r="A51" s="15">
        <f t="shared" si="0"/>
        <v>43</v>
      </c>
      <c r="B51" s="46" t="s">
        <v>277</v>
      </c>
      <c r="C51" s="47" t="s">
        <v>312</v>
      </c>
      <c r="D51" s="47" t="s">
        <v>278</v>
      </c>
      <c r="E51" s="47" t="s">
        <v>274</v>
      </c>
      <c r="F51" s="48">
        <v>65215891</v>
      </c>
      <c r="G51" s="48">
        <v>65215891</v>
      </c>
      <c r="H51" s="48">
        <v>39211471.969999999</v>
      </c>
      <c r="I51" s="49">
        <f t="shared" si="1"/>
        <v>0.60125640190977381</v>
      </c>
      <c r="K51" s="38"/>
      <c r="L51" s="38"/>
      <c r="M51" s="38"/>
      <c r="N51" s="38"/>
      <c r="O51" s="38"/>
      <c r="P51" s="38"/>
      <c r="Q51" s="38"/>
      <c r="R51" s="38"/>
      <c r="S51" s="38"/>
      <c r="T51" s="38"/>
      <c r="U51" s="38"/>
    </row>
    <row r="52" spans="1:21" ht="24.95" customHeight="1">
      <c r="A52" s="15">
        <f t="shared" si="0"/>
        <v>44</v>
      </c>
      <c r="B52" s="46" t="s">
        <v>289</v>
      </c>
      <c r="C52" s="47" t="s">
        <v>312</v>
      </c>
      <c r="D52" s="47" t="s">
        <v>290</v>
      </c>
      <c r="E52" s="47" t="s">
        <v>274</v>
      </c>
      <c r="F52" s="48">
        <v>19604396</v>
      </c>
      <c r="G52" s="48">
        <v>19604396</v>
      </c>
      <c r="H52" s="48">
        <v>12643345.609999999</v>
      </c>
      <c r="I52" s="49">
        <f t="shared" si="1"/>
        <v>0.64492400633000879</v>
      </c>
      <c r="K52" s="38"/>
      <c r="L52" s="38"/>
      <c r="M52" s="38"/>
      <c r="N52" s="38"/>
      <c r="O52" s="38"/>
      <c r="P52" s="38"/>
      <c r="Q52" s="38"/>
      <c r="R52" s="38"/>
      <c r="S52" s="38"/>
      <c r="T52" s="38"/>
      <c r="U52" s="38"/>
    </row>
    <row r="53" spans="1:21" ht="24.95" customHeight="1">
      <c r="A53" s="15">
        <f t="shared" si="0"/>
        <v>45</v>
      </c>
      <c r="B53" s="46" t="s">
        <v>281</v>
      </c>
      <c r="C53" s="47" t="s">
        <v>312</v>
      </c>
      <c r="D53" s="47" t="s">
        <v>290</v>
      </c>
      <c r="E53" s="47" t="s">
        <v>282</v>
      </c>
      <c r="F53" s="48">
        <v>19155796</v>
      </c>
      <c r="G53" s="48">
        <v>19155796</v>
      </c>
      <c r="H53" s="48">
        <v>12283300.609999999</v>
      </c>
      <c r="I53" s="49">
        <f t="shared" si="1"/>
        <v>0.64123154214003941</v>
      </c>
      <c r="K53" s="38"/>
      <c r="L53" s="38"/>
      <c r="M53" s="38"/>
      <c r="N53" s="38"/>
      <c r="O53" s="38"/>
      <c r="P53" s="38"/>
      <c r="Q53" s="38"/>
      <c r="R53" s="38"/>
      <c r="S53" s="38"/>
      <c r="T53" s="38"/>
      <c r="U53" s="38"/>
    </row>
    <row r="54" spans="1:21" ht="24.95" customHeight="1">
      <c r="A54" s="15">
        <f t="shared" si="0"/>
        <v>46</v>
      </c>
      <c r="B54" s="46" t="s">
        <v>291</v>
      </c>
      <c r="C54" s="47" t="s">
        <v>312</v>
      </c>
      <c r="D54" s="47" t="s">
        <v>290</v>
      </c>
      <c r="E54" s="47" t="s">
        <v>292</v>
      </c>
      <c r="F54" s="48">
        <v>448600</v>
      </c>
      <c r="G54" s="48">
        <v>448600</v>
      </c>
      <c r="H54" s="48">
        <v>360045</v>
      </c>
      <c r="I54" s="49">
        <f t="shared" si="1"/>
        <v>0.80259696834596528</v>
      </c>
      <c r="K54" s="38"/>
      <c r="L54" s="38"/>
      <c r="M54" s="38"/>
      <c r="N54" s="38"/>
      <c r="O54" s="38"/>
      <c r="P54" s="38"/>
      <c r="Q54" s="38"/>
      <c r="R54" s="38"/>
      <c r="S54" s="38"/>
      <c r="T54" s="38"/>
      <c r="U54" s="38"/>
    </row>
    <row r="55" spans="1:21" ht="36" customHeight="1">
      <c r="A55" s="15">
        <f t="shared" si="0"/>
        <v>47</v>
      </c>
      <c r="B55" s="46" t="s">
        <v>313</v>
      </c>
      <c r="C55" s="47" t="s">
        <v>312</v>
      </c>
      <c r="D55" s="47" t="s">
        <v>314</v>
      </c>
      <c r="E55" s="47" t="s">
        <v>274</v>
      </c>
      <c r="F55" s="48">
        <v>150000</v>
      </c>
      <c r="G55" s="48">
        <v>150000</v>
      </c>
      <c r="H55" s="48">
        <v>0</v>
      </c>
      <c r="I55" s="49">
        <f t="shared" si="1"/>
        <v>0</v>
      </c>
      <c r="K55" s="38"/>
      <c r="L55" s="38"/>
      <c r="M55" s="38"/>
      <c r="N55" s="38"/>
      <c r="O55" s="38"/>
      <c r="P55" s="38"/>
      <c r="Q55" s="38"/>
      <c r="R55" s="38"/>
      <c r="S55" s="38"/>
      <c r="T55" s="38"/>
      <c r="U55" s="38"/>
    </row>
    <row r="56" spans="1:21" ht="24.95" customHeight="1">
      <c r="A56" s="15">
        <f t="shared" si="0"/>
        <v>48</v>
      </c>
      <c r="B56" s="46" t="s">
        <v>291</v>
      </c>
      <c r="C56" s="47" t="s">
        <v>312</v>
      </c>
      <c r="D56" s="47" t="s">
        <v>314</v>
      </c>
      <c r="E56" s="47" t="s">
        <v>292</v>
      </c>
      <c r="F56" s="48">
        <v>150000</v>
      </c>
      <c r="G56" s="48">
        <v>150000</v>
      </c>
      <c r="H56" s="48">
        <v>0</v>
      </c>
      <c r="I56" s="49">
        <f t="shared" si="1"/>
        <v>0</v>
      </c>
      <c r="K56" s="38"/>
      <c r="L56" s="38"/>
      <c r="M56" s="38"/>
      <c r="N56" s="38"/>
      <c r="O56" s="38"/>
      <c r="P56" s="38"/>
      <c r="Q56" s="38"/>
      <c r="R56" s="38"/>
      <c r="S56" s="38"/>
      <c r="T56" s="38"/>
      <c r="U56" s="38"/>
    </row>
    <row r="57" spans="1:21" ht="16.7" customHeight="1">
      <c r="A57" s="15">
        <f t="shared" si="0"/>
        <v>49</v>
      </c>
      <c r="B57" s="46" t="s">
        <v>315</v>
      </c>
      <c r="C57" s="47" t="s">
        <v>312</v>
      </c>
      <c r="D57" s="47" t="s">
        <v>316</v>
      </c>
      <c r="E57" s="47" t="s">
        <v>274</v>
      </c>
      <c r="F57" s="48">
        <v>550000</v>
      </c>
      <c r="G57" s="48">
        <v>550000</v>
      </c>
      <c r="H57" s="48">
        <v>120558</v>
      </c>
      <c r="I57" s="49">
        <f t="shared" si="1"/>
        <v>0.21919636363636363</v>
      </c>
      <c r="K57" s="38"/>
      <c r="L57" s="38"/>
      <c r="M57" s="38"/>
      <c r="N57" s="38"/>
      <c r="O57" s="38"/>
      <c r="P57" s="38"/>
      <c r="Q57" s="38"/>
      <c r="R57" s="38"/>
      <c r="S57" s="38"/>
      <c r="T57" s="38"/>
      <c r="U57" s="38"/>
    </row>
    <row r="58" spans="1:21" ht="24.95" customHeight="1">
      <c r="A58" s="15">
        <f t="shared" si="0"/>
        <v>50</v>
      </c>
      <c r="B58" s="46" t="s">
        <v>281</v>
      </c>
      <c r="C58" s="47" t="s">
        <v>312</v>
      </c>
      <c r="D58" s="47" t="s">
        <v>316</v>
      </c>
      <c r="E58" s="47" t="s">
        <v>282</v>
      </c>
      <c r="F58" s="48">
        <v>150000</v>
      </c>
      <c r="G58" s="48">
        <v>150000</v>
      </c>
      <c r="H58" s="48">
        <v>117558</v>
      </c>
      <c r="I58" s="49">
        <f t="shared" si="1"/>
        <v>0.78371999999999997</v>
      </c>
      <c r="K58" s="38"/>
      <c r="L58" s="38"/>
      <c r="M58" s="38"/>
      <c r="N58" s="38"/>
      <c r="O58" s="38"/>
      <c r="P58" s="38"/>
      <c r="Q58" s="38"/>
      <c r="R58" s="38"/>
      <c r="S58" s="38"/>
      <c r="T58" s="38"/>
      <c r="U58" s="38"/>
    </row>
    <row r="59" spans="1:21" ht="24.95" customHeight="1">
      <c r="A59" s="15">
        <f t="shared" si="0"/>
        <v>51</v>
      </c>
      <c r="B59" s="46" t="s">
        <v>291</v>
      </c>
      <c r="C59" s="47" t="s">
        <v>312</v>
      </c>
      <c r="D59" s="47" t="s">
        <v>316</v>
      </c>
      <c r="E59" s="47" t="s">
        <v>292</v>
      </c>
      <c r="F59" s="48">
        <v>400000</v>
      </c>
      <c r="G59" s="48">
        <v>400000</v>
      </c>
      <c r="H59" s="48">
        <v>3000</v>
      </c>
      <c r="I59" s="49">
        <f t="shared" si="1"/>
        <v>7.4999999999999997E-3</v>
      </c>
      <c r="K59" s="38"/>
      <c r="L59" s="38"/>
      <c r="M59" s="38"/>
      <c r="N59" s="38"/>
      <c r="O59" s="38"/>
      <c r="P59" s="38"/>
      <c r="Q59" s="38"/>
      <c r="R59" s="38"/>
      <c r="S59" s="38"/>
      <c r="T59" s="38"/>
      <c r="U59" s="38"/>
    </row>
    <row r="60" spans="1:21" ht="36" customHeight="1">
      <c r="A60" s="15">
        <f t="shared" si="0"/>
        <v>52</v>
      </c>
      <c r="B60" s="46" t="s">
        <v>317</v>
      </c>
      <c r="C60" s="47" t="s">
        <v>312</v>
      </c>
      <c r="D60" s="47" t="s">
        <v>318</v>
      </c>
      <c r="E60" s="47" t="s">
        <v>274</v>
      </c>
      <c r="F60" s="48">
        <v>42173495</v>
      </c>
      <c r="G60" s="48">
        <v>42173495</v>
      </c>
      <c r="H60" s="48">
        <v>25478772.300000001</v>
      </c>
      <c r="I60" s="49">
        <f t="shared" si="1"/>
        <v>0.6041418265192392</v>
      </c>
      <c r="K60" s="38"/>
      <c r="L60" s="38"/>
      <c r="M60" s="38"/>
      <c r="N60" s="38"/>
      <c r="O60" s="38"/>
      <c r="P60" s="38"/>
      <c r="Q60" s="38"/>
      <c r="R60" s="38"/>
      <c r="S60" s="38"/>
      <c r="T60" s="38"/>
      <c r="U60" s="38"/>
    </row>
    <row r="61" spans="1:21" ht="16.7" customHeight="1">
      <c r="A61" s="15">
        <f t="shared" si="0"/>
        <v>53</v>
      </c>
      <c r="B61" s="46" t="s">
        <v>319</v>
      </c>
      <c r="C61" s="47" t="s">
        <v>312</v>
      </c>
      <c r="D61" s="47" t="s">
        <v>318</v>
      </c>
      <c r="E61" s="47" t="s">
        <v>320</v>
      </c>
      <c r="F61" s="48">
        <v>26116781</v>
      </c>
      <c r="G61" s="48">
        <v>26116781</v>
      </c>
      <c r="H61" s="48">
        <v>17643042.02</v>
      </c>
      <c r="I61" s="49">
        <f t="shared" si="1"/>
        <v>0.67554428013161349</v>
      </c>
      <c r="K61" s="38"/>
      <c r="L61" s="38"/>
      <c r="M61" s="38"/>
      <c r="N61" s="38"/>
      <c r="O61" s="38"/>
      <c r="P61" s="38"/>
      <c r="Q61" s="38"/>
      <c r="R61" s="38"/>
      <c r="S61" s="38"/>
      <c r="T61" s="38"/>
      <c r="U61" s="38"/>
    </row>
    <row r="62" spans="1:21" ht="24.95" customHeight="1">
      <c r="A62" s="15">
        <f t="shared" si="0"/>
        <v>54</v>
      </c>
      <c r="B62" s="46" t="s">
        <v>291</v>
      </c>
      <c r="C62" s="47" t="s">
        <v>312</v>
      </c>
      <c r="D62" s="47" t="s">
        <v>318</v>
      </c>
      <c r="E62" s="47" t="s">
        <v>292</v>
      </c>
      <c r="F62" s="48">
        <v>16026171</v>
      </c>
      <c r="G62" s="48">
        <v>16026171</v>
      </c>
      <c r="H62" s="48">
        <v>7813201.2800000003</v>
      </c>
      <c r="I62" s="49">
        <f t="shared" si="1"/>
        <v>0.48752763713802882</v>
      </c>
      <c r="K62" s="38"/>
      <c r="L62" s="38"/>
      <c r="M62" s="38"/>
      <c r="N62" s="38"/>
      <c r="O62" s="38"/>
      <c r="P62" s="38"/>
      <c r="Q62" s="38"/>
      <c r="R62" s="38"/>
      <c r="S62" s="38"/>
      <c r="T62" s="38"/>
      <c r="U62" s="38"/>
    </row>
    <row r="63" spans="1:21" ht="16.7" customHeight="1">
      <c r="A63" s="15">
        <f t="shared" si="0"/>
        <v>55</v>
      </c>
      <c r="B63" s="46" t="s">
        <v>301</v>
      </c>
      <c r="C63" s="47" t="s">
        <v>312</v>
      </c>
      <c r="D63" s="47" t="s">
        <v>318</v>
      </c>
      <c r="E63" s="47" t="s">
        <v>302</v>
      </c>
      <c r="F63" s="48">
        <v>30543</v>
      </c>
      <c r="G63" s="48">
        <v>30543</v>
      </c>
      <c r="H63" s="48">
        <v>22529</v>
      </c>
      <c r="I63" s="49">
        <f t="shared" si="1"/>
        <v>0.73761582031889472</v>
      </c>
      <c r="K63" s="38"/>
      <c r="L63" s="38"/>
      <c r="M63" s="38"/>
      <c r="N63" s="38"/>
      <c r="O63" s="38"/>
      <c r="P63" s="38"/>
      <c r="Q63" s="38"/>
      <c r="R63" s="38"/>
      <c r="S63" s="38"/>
      <c r="T63" s="38"/>
      <c r="U63" s="38"/>
    </row>
    <row r="64" spans="1:21" ht="24.95" customHeight="1">
      <c r="A64" s="15">
        <f t="shared" si="0"/>
        <v>56</v>
      </c>
      <c r="B64" s="46" t="s">
        <v>321</v>
      </c>
      <c r="C64" s="47" t="s">
        <v>312</v>
      </c>
      <c r="D64" s="47" t="s">
        <v>322</v>
      </c>
      <c r="E64" s="47" t="s">
        <v>274</v>
      </c>
      <c r="F64" s="48">
        <v>450000</v>
      </c>
      <c r="G64" s="48">
        <v>450000</v>
      </c>
      <c r="H64" s="48">
        <v>140024.98000000001</v>
      </c>
      <c r="I64" s="49">
        <f t="shared" si="1"/>
        <v>0.31116662222222224</v>
      </c>
      <c r="K64" s="38"/>
      <c r="L64" s="38"/>
      <c r="M64" s="38"/>
      <c r="N64" s="38"/>
      <c r="O64" s="38"/>
      <c r="P64" s="38"/>
      <c r="Q64" s="38"/>
      <c r="R64" s="38"/>
      <c r="S64" s="38"/>
      <c r="T64" s="38"/>
      <c r="U64" s="38"/>
    </row>
    <row r="65" spans="1:21" ht="24.95" customHeight="1">
      <c r="A65" s="15">
        <f t="shared" si="0"/>
        <v>57</v>
      </c>
      <c r="B65" s="46" t="s">
        <v>291</v>
      </c>
      <c r="C65" s="47" t="s">
        <v>312</v>
      </c>
      <c r="D65" s="47" t="s">
        <v>322</v>
      </c>
      <c r="E65" s="47" t="s">
        <v>292</v>
      </c>
      <c r="F65" s="48">
        <v>450000</v>
      </c>
      <c r="G65" s="48">
        <v>450000</v>
      </c>
      <c r="H65" s="48">
        <v>140024.98000000001</v>
      </c>
      <c r="I65" s="49">
        <f t="shared" si="1"/>
        <v>0.31116662222222224</v>
      </c>
      <c r="K65" s="38"/>
      <c r="L65" s="38"/>
      <c r="M65" s="38"/>
      <c r="N65" s="38"/>
      <c r="O65" s="38"/>
      <c r="P65" s="38"/>
      <c r="Q65" s="38"/>
      <c r="R65" s="38"/>
      <c r="S65" s="38"/>
      <c r="T65" s="38"/>
      <c r="U65" s="38"/>
    </row>
    <row r="66" spans="1:21" ht="24.95" customHeight="1">
      <c r="A66" s="15">
        <f t="shared" si="0"/>
        <v>58</v>
      </c>
      <c r="B66" s="46" t="s">
        <v>323</v>
      </c>
      <c r="C66" s="47" t="s">
        <v>312</v>
      </c>
      <c r="D66" s="47" t="s">
        <v>324</v>
      </c>
      <c r="E66" s="47" t="s">
        <v>274</v>
      </c>
      <c r="F66" s="48">
        <v>200000</v>
      </c>
      <c r="G66" s="48">
        <v>200000</v>
      </c>
      <c r="H66" s="48">
        <v>37120</v>
      </c>
      <c r="I66" s="49">
        <f t="shared" si="1"/>
        <v>0.18559999999999999</v>
      </c>
      <c r="K66" s="38"/>
      <c r="L66" s="38"/>
      <c r="M66" s="38"/>
      <c r="N66" s="38"/>
      <c r="O66" s="38"/>
      <c r="P66" s="38"/>
      <c r="Q66" s="38"/>
      <c r="R66" s="38"/>
      <c r="S66" s="38"/>
      <c r="T66" s="38"/>
      <c r="U66" s="38"/>
    </row>
    <row r="67" spans="1:21" ht="24.95" customHeight="1">
      <c r="A67" s="15">
        <f t="shared" si="0"/>
        <v>59</v>
      </c>
      <c r="B67" s="46" t="s">
        <v>291</v>
      </c>
      <c r="C67" s="47" t="s">
        <v>312</v>
      </c>
      <c r="D67" s="47" t="s">
        <v>324</v>
      </c>
      <c r="E67" s="47" t="s">
        <v>292</v>
      </c>
      <c r="F67" s="48">
        <v>200000</v>
      </c>
      <c r="G67" s="48">
        <v>200000</v>
      </c>
      <c r="H67" s="48">
        <v>37120</v>
      </c>
      <c r="I67" s="49">
        <f t="shared" si="1"/>
        <v>0.18559999999999999</v>
      </c>
      <c r="K67" s="38"/>
      <c r="L67" s="38"/>
      <c r="M67" s="38"/>
      <c r="N67" s="38"/>
      <c r="O67" s="38"/>
      <c r="P67" s="38"/>
      <c r="Q67" s="38"/>
      <c r="R67" s="38"/>
      <c r="S67" s="38"/>
      <c r="T67" s="38"/>
      <c r="U67" s="38"/>
    </row>
    <row r="68" spans="1:21" ht="24.95" customHeight="1">
      <c r="A68" s="15">
        <f t="shared" si="0"/>
        <v>60</v>
      </c>
      <c r="B68" s="46" t="s">
        <v>325</v>
      </c>
      <c r="C68" s="47" t="s">
        <v>312</v>
      </c>
      <c r="D68" s="47" t="s">
        <v>326</v>
      </c>
      <c r="E68" s="47" t="s">
        <v>274</v>
      </c>
      <c r="F68" s="48">
        <v>90000</v>
      </c>
      <c r="G68" s="48">
        <v>90000</v>
      </c>
      <c r="H68" s="48">
        <v>90000</v>
      </c>
      <c r="I68" s="49">
        <f t="shared" si="1"/>
        <v>1</v>
      </c>
      <c r="K68" s="38"/>
      <c r="L68" s="38"/>
      <c r="M68" s="38"/>
      <c r="N68" s="38"/>
      <c r="O68" s="38"/>
      <c r="P68" s="38"/>
      <c r="Q68" s="38"/>
      <c r="R68" s="38"/>
      <c r="S68" s="38"/>
      <c r="T68" s="38"/>
      <c r="U68" s="38"/>
    </row>
    <row r="69" spans="1:21" ht="16.7" customHeight="1">
      <c r="A69" s="15">
        <f t="shared" si="0"/>
        <v>61</v>
      </c>
      <c r="B69" s="46" t="s">
        <v>301</v>
      </c>
      <c r="C69" s="47" t="s">
        <v>312</v>
      </c>
      <c r="D69" s="47" t="s">
        <v>326</v>
      </c>
      <c r="E69" s="47" t="s">
        <v>302</v>
      </c>
      <c r="F69" s="48">
        <v>90000</v>
      </c>
      <c r="G69" s="48">
        <v>90000</v>
      </c>
      <c r="H69" s="48">
        <v>90000</v>
      </c>
      <c r="I69" s="49">
        <f t="shared" si="1"/>
        <v>1</v>
      </c>
      <c r="K69" s="38"/>
      <c r="L69" s="38"/>
      <c r="M69" s="38"/>
      <c r="N69" s="38"/>
      <c r="O69" s="38"/>
      <c r="P69" s="38"/>
      <c r="Q69" s="38"/>
      <c r="R69" s="38"/>
      <c r="S69" s="38"/>
      <c r="T69" s="38"/>
      <c r="U69" s="38"/>
    </row>
    <row r="70" spans="1:21" ht="36" customHeight="1">
      <c r="A70" s="15">
        <f t="shared" si="0"/>
        <v>62</v>
      </c>
      <c r="B70" s="46" t="s">
        <v>327</v>
      </c>
      <c r="C70" s="47" t="s">
        <v>312</v>
      </c>
      <c r="D70" s="47" t="s">
        <v>328</v>
      </c>
      <c r="E70" s="47" t="s">
        <v>274</v>
      </c>
      <c r="F70" s="48">
        <v>200000</v>
      </c>
      <c r="G70" s="48">
        <v>200000</v>
      </c>
      <c r="H70" s="48">
        <v>148682.51999999999</v>
      </c>
      <c r="I70" s="49">
        <f t="shared" si="1"/>
        <v>0.74341259999999998</v>
      </c>
      <c r="K70" s="38"/>
      <c r="L70" s="38"/>
      <c r="M70" s="38"/>
      <c r="N70" s="38"/>
      <c r="O70" s="38"/>
      <c r="P70" s="38"/>
      <c r="Q70" s="38"/>
      <c r="R70" s="38"/>
      <c r="S70" s="38"/>
      <c r="T70" s="38"/>
      <c r="U70" s="38"/>
    </row>
    <row r="71" spans="1:21" ht="24.95" customHeight="1">
      <c r="A71" s="15">
        <f t="shared" si="0"/>
        <v>63</v>
      </c>
      <c r="B71" s="46" t="s">
        <v>291</v>
      </c>
      <c r="C71" s="47" t="s">
        <v>312</v>
      </c>
      <c r="D71" s="47" t="s">
        <v>328</v>
      </c>
      <c r="E71" s="47" t="s">
        <v>292</v>
      </c>
      <c r="F71" s="48">
        <v>200000</v>
      </c>
      <c r="G71" s="48">
        <v>200000</v>
      </c>
      <c r="H71" s="48">
        <v>148682.51999999999</v>
      </c>
      <c r="I71" s="49">
        <f t="shared" si="1"/>
        <v>0.74341259999999998</v>
      </c>
      <c r="K71" s="38"/>
      <c r="L71" s="38"/>
      <c r="M71" s="38"/>
      <c r="N71" s="38"/>
      <c r="O71" s="38"/>
      <c r="P71" s="38"/>
      <c r="Q71" s="38"/>
      <c r="R71" s="38"/>
      <c r="S71" s="38"/>
      <c r="T71" s="38"/>
      <c r="U71" s="38"/>
    </row>
    <row r="72" spans="1:21" ht="58.35" customHeight="1">
      <c r="A72" s="15">
        <f t="shared" si="0"/>
        <v>64</v>
      </c>
      <c r="B72" s="46" t="s">
        <v>329</v>
      </c>
      <c r="C72" s="47" t="s">
        <v>312</v>
      </c>
      <c r="D72" s="47" t="s">
        <v>330</v>
      </c>
      <c r="E72" s="47" t="s">
        <v>274</v>
      </c>
      <c r="F72" s="48">
        <v>468000</v>
      </c>
      <c r="G72" s="48">
        <v>468000</v>
      </c>
      <c r="H72" s="48">
        <v>167230.56</v>
      </c>
      <c r="I72" s="49">
        <f t="shared" si="1"/>
        <v>0.3573302564102564</v>
      </c>
      <c r="K72" s="38"/>
      <c r="L72" s="38"/>
      <c r="M72" s="38"/>
      <c r="N72" s="38"/>
      <c r="O72" s="38"/>
      <c r="P72" s="38"/>
      <c r="Q72" s="38"/>
      <c r="R72" s="38"/>
      <c r="S72" s="38"/>
      <c r="T72" s="38"/>
      <c r="U72" s="38"/>
    </row>
    <row r="73" spans="1:21" ht="24.95" customHeight="1">
      <c r="A73" s="15">
        <f t="shared" si="0"/>
        <v>65</v>
      </c>
      <c r="B73" s="46" t="s">
        <v>291</v>
      </c>
      <c r="C73" s="47" t="s">
        <v>312</v>
      </c>
      <c r="D73" s="47" t="s">
        <v>330</v>
      </c>
      <c r="E73" s="47" t="s">
        <v>292</v>
      </c>
      <c r="F73" s="48">
        <v>468000</v>
      </c>
      <c r="G73" s="48">
        <v>468000</v>
      </c>
      <c r="H73" s="48">
        <v>167230.56</v>
      </c>
      <c r="I73" s="49">
        <f t="shared" si="1"/>
        <v>0.3573302564102564</v>
      </c>
      <c r="K73" s="38"/>
      <c r="L73" s="38"/>
      <c r="M73" s="38"/>
      <c r="N73" s="38"/>
      <c r="O73" s="38"/>
      <c r="P73" s="38"/>
      <c r="Q73" s="38"/>
      <c r="R73" s="38"/>
      <c r="S73" s="38"/>
      <c r="T73" s="38"/>
      <c r="U73" s="38"/>
    </row>
    <row r="74" spans="1:21" ht="16.7" customHeight="1">
      <c r="A74" s="15">
        <f t="shared" ref="A74:A137" si="2">A73+1</f>
        <v>66</v>
      </c>
      <c r="B74" s="46" t="s">
        <v>331</v>
      </c>
      <c r="C74" s="47" t="s">
        <v>312</v>
      </c>
      <c r="D74" s="47" t="s">
        <v>332</v>
      </c>
      <c r="E74" s="47" t="s">
        <v>274</v>
      </c>
      <c r="F74" s="48">
        <v>730000</v>
      </c>
      <c r="G74" s="48">
        <v>730000</v>
      </c>
      <c r="H74" s="48">
        <v>138630</v>
      </c>
      <c r="I74" s="49">
        <f t="shared" ref="I74:I137" si="3">H74/G74</f>
        <v>0.18990410958904111</v>
      </c>
      <c r="K74" s="38"/>
      <c r="L74" s="38"/>
      <c r="M74" s="38"/>
      <c r="N74" s="38"/>
      <c r="O74" s="38"/>
      <c r="P74" s="38"/>
      <c r="Q74" s="38"/>
      <c r="R74" s="38"/>
      <c r="S74" s="38"/>
      <c r="T74" s="38"/>
      <c r="U74" s="38"/>
    </row>
    <row r="75" spans="1:21" ht="24.95" customHeight="1">
      <c r="A75" s="15">
        <f t="shared" si="2"/>
        <v>67</v>
      </c>
      <c r="B75" s="46" t="s">
        <v>291</v>
      </c>
      <c r="C75" s="47" t="s">
        <v>312</v>
      </c>
      <c r="D75" s="47" t="s">
        <v>332</v>
      </c>
      <c r="E75" s="47" t="s">
        <v>292</v>
      </c>
      <c r="F75" s="48">
        <v>570000</v>
      </c>
      <c r="G75" s="48">
        <v>570000</v>
      </c>
      <c r="H75" s="48">
        <v>138630</v>
      </c>
      <c r="I75" s="49">
        <f t="shared" si="3"/>
        <v>0.24321052631578946</v>
      </c>
      <c r="K75" s="38"/>
      <c r="L75" s="38"/>
      <c r="M75" s="38"/>
      <c r="N75" s="38"/>
      <c r="O75" s="38"/>
      <c r="P75" s="38"/>
      <c r="Q75" s="38"/>
      <c r="R75" s="38"/>
      <c r="S75" s="38"/>
      <c r="T75" s="38"/>
      <c r="U75" s="38"/>
    </row>
    <row r="76" spans="1:21" ht="16.7" customHeight="1">
      <c r="A76" s="15">
        <f t="shared" si="2"/>
        <v>68</v>
      </c>
      <c r="B76" s="46" t="s">
        <v>333</v>
      </c>
      <c r="C76" s="47" t="s">
        <v>312</v>
      </c>
      <c r="D76" s="47" t="s">
        <v>332</v>
      </c>
      <c r="E76" s="47" t="s">
        <v>334</v>
      </c>
      <c r="F76" s="48">
        <v>160000</v>
      </c>
      <c r="G76" s="48">
        <v>160000</v>
      </c>
      <c r="H76" s="48">
        <v>0</v>
      </c>
      <c r="I76" s="49">
        <f t="shared" si="3"/>
        <v>0</v>
      </c>
      <c r="K76" s="38"/>
      <c r="L76" s="38"/>
      <c r="M76" s="38"/>
      <c r="N76" s="38"/>
      <c r="O76" s="38"/>
      <c r="P76" s="38"/>
      <c r="Q76" s="38"/>
      <c r="R76" s="38"/>
      <c r="S76" s="38"/>
      <c r="T76" s="38"/>
      <c r="U76" s="38"/>
    </row>
    <row r="77" spans="1:21" ht="24.95" customHeight="1">
      <c r="A77" s="15">
        <f t="shared" si="2"/>
        <v>69</v>
      </c>
      <c r="B77" s="46" t="s">
        <v>335</v>
      </c>
      <c r="C77" s="47" t="s">
        <v>312</v>
      </c>
      <c r="D77" s="47" t="s">
        <v>336</v>
      </c>
      <c r="E77" s="47" t="s">
        <v>274</v>
      </c>
      <c r="F77" s="48">
        <v>450000</v>
      </c>
      <c r="G77" s="48">
        <v>450000</v>
      </c>
      <c r="H77" s="48">
        <v>100108</v>
      </c>
      <c r="I77" s="49">
        <f t="shared" si="3"/>
        <v>0.22246222222222223</v>
      </c>
      <c r="K77" s="38"/>
      <c r="L77" s="38"/>
      <c r="M77" s="38"/>
      <c r="N77" s="38"/>
      <c r="O77" s="38"/>
      <c r="P77" s="38"/>
      <c r="Q77" s="38"/>
      <c r="R77" s="38"/>
      <c r="S77" s="38"/>
      <c r="T77" s="38"/>
      <c r="U77" s="38"/>
    </row>
    <row r="78" spans="1:21" ht="24.95" customHeight="1">
      <c r="A78" s="15">
        <f t="shared" si="2"/>
        <v>70</v>
      </c>
      <c r="B78" s="46" t="s">
        <v>291</v>
      </c>
      <c r="C78" s="47" t="s">
        <v>312</v>
      </c>
      <c r="D78" s="47" t="s">
        <v>336</v>
      </c>
      <c r="E78" s="47" t="s">
        <v>292</v>
      </c>
      <c r="F78" s="48">
        <v>450000</v>
      </c>
      <c r="G78" s="48">
        <v>450000</v>
      </c>
      <c r="H78" s="48">
        <v>100108</v>
      </c>
      <c r="I78" s="49">
        <f t="shared" si="3"/>
        <v>0.22246222222222223</v>
      </c>
      <c r="K78" s="38"/>
      <c r="L78" s="38"/>
      <c r="M78" s="38"/>
      <c r="N78" s="38"/>
      <c r="O78" s="38"/>
      <c r="P78" s="38"/>
      <c r="Q78" s="38"/>
      <c r="R78" s="38"/>
      <c r="S78" s="38"/>
      <c r="T78" s="38"/>
      <c r="U78" s="38"/>
    </row>
    <row r="79" spans="1:21" ht="58.35" customHeight="1">
      <c r="A79" s="15">
        <f t="shared" si="2"/>
        <v>71</v>
      </c>
      <c r="B79" s="46" t="s">
        <v>337</v>
      </c>
      <c r="C79" s="47" t="s">
        <v>312</v>
      </c>
      <c r="D79" s="47" t="s">
        <v>338</v>
      </c>
      <c r="E79" s="47" t="s">
        <v>274</v>
      </c>
      <c r="F79" s="48">
        <v>150000</v>
      </c>
      <c r="G79" s="48">
        <v>150000</v>
      </c>
      <c r="H79" s="48">
        <v>147000</v>
      </c>
      <c r="I79" s="49">
        <f t="shared" si="3"/>
        <v>0.98</v>
      </c>
      <c r="K79" s="38"/>
      <c r="L79" s="38"/>
      <c r="M79" s="38"/>
      <c r="N79" s="38"/>
      <c r="O79" s="38"/>
      <c r="P79" s="38"/>
      <c r="Q79" s="38"/>
      <c r="R79" s="38"/>
      <c r="S79" s="38"/>
      <c r="T79" s="38"/>
      <c r="U79" s="38"/>
    </row>
    <row r="80" spans="1:21" ht="24.95" customHeight="1">
      <c r="A80" s="15">
        <f t="shared" si="2"/>
        <v>72</v>
      </c>
      <c r="B80" s="46" t="s">
        <v>291</v>
      </c>
      <c r="C80" s="47" t="s">
        <v>312</v>
      </c>
      <c r="D80" s="47" t="s">
        <v>338</v>
      </c>
      <c r="E80" s="47" t="s">
        <v>292</v>
      </c>
      <c r="F80" s="48">
        <v>150000</v>
      </c>
      <c r="G80" s="48">
        <v>150000</v>
      </c>
      <c r="H80" s="48">
        <v>147000</v>
      </c>
      <c r="I80" s="49">
        <f t="shared" si="3"/>
        <v>0.98</v>
      </c>
      <c r="K80" s="38"/>
      <c r="L80" s="38"/>
      <c r="M80" s="38"/>
      <c r="N80" s="38"/>
      <c r="O80" s="38"/>
      <c r="P80" s="38"/>
      <c r="Q80" s="38"/>
      <c r="R80" s="38"/>
      <c r="S80" s="38"/>
      <c r="T80" s="38"/>
      <c r="U80" s="38"/>
    </row>
    <row r="81" spans="1:21" ht="36" customHeight="1">
      <c r="A81" s="15">
        <f t="shared" si="2"/>
        <v>73</v>
      </c>
      <c r="B81" s="46" t="s">
        <v>339</v>
      </c>
      <c r="C81" s="47" t="s">
        <v>312</v>
      </c>
      <c r="D81" s="47" t="s">
        <v>340</v>
      </c>
      <c r="E81" s="47" t="s">
        <v>274</v>
      </c>
      <c r="F81" s="48">
        <v>26140006.41</v>
      </c>
      <c r="G81" s="48">
        <v>26140006.41</v>
      </c>
      <c r="H81" s="48">
        <v>22857973.629999999</v>
      </c>
      <c r="I81" s="49">
        <f t="shared" si="3"/>
        <v>0.87444407133946067</v>
      </c>
      <c r="K81" s="38"/>
      <c r="L81" s="38"/>
      <c r="M81" s="38"/>
      <c r="N81" s="38"/>
      <c r="O81" s="38"/>
      <c r="P81" s="38"/>
      <c r="Q81" s="38"/>
      <c r="R81" s="38"/>
      <c r="S81" s="38"/>
      <c r="T81" s="38"/>
      <c r="U81" s="38"/>
    </row>
    <row r="82" spans="1:21" ht="24.95" customHeight="1">
      <c r="A82" s="15">
        <f t="shared" si="2"/>
        <v>74</v>
      </c>
      <c r="B82" s="46" t="s">
        <v>341</v>
      </c>
      <c r="C82" s="47" t="s">
        <v>312</v>
      </c>
      <c r="D82" s="47" t="s">
        <v>342</v>
      </c>
      <c r="E82" s="47" t="s">
        <v>274</v>
      </c>
      <c r="F82" s="48">
        <v>15000</v>
      </c>
      <c r="G82" s="48">
        <v>15000</v>
      </c>
      <c r="H82" s="48">
        <v>0</v>
      </c>
      <c r="I82" s="49">
        <f t="shared" si="3"/>
        <v>0</v>
      </c>
      <c r="K82" s="38"/>
      <c r="L82" s="38"/>
      <c r="M82" s="38"/>
      <c r="N82" s="38"/>
      <c r="O82" s="38"/>
      <c r="P82" s="38"/>
      <c r="Q82" s="38"/>
      <c r="R82" s="38"/>
      <c r="S82" s="38"/>
      <c r="T82" s="38"/>
      <c r="U82" s="38"/>
    </row>
    <row r="83" spans="1:21" ht="24.95" customHeight="1">
      <c r="A83" s="15">
        <f t="shared" si="2"/>
        <v>75</v>
      </c>
      <c r="B83" s="46" t="s">
        <v>291</v>
      </c>
      <c r="C83" s="47" t="s">
        <v>312</v>
      </c>
      <c r="D83" s="47" t="s">
        <v>342</v>
      </c>
      <c r="E83" s="47" t="s">
        <v>292</v>
      </c>
      <c r="F83" s="48">
        <v>15000</v>
      </c>
      <c r="G83" s="48">
        <v>15000</v>
      </c>
      <c r="H83" s="48">
        <v>0</v>
      </c>
      <c r="I83" s="49">
        <f t="shared" si="3"/>
        <v>0</v>
      </c>
      <c r="K83" s="38"/>
      <c r="L83" s="38"/>
      <c r="M83" s="38"/>
      <c r="N83" s="38"/>
      <c r="O83" s="38"/>
      <c r="P83" s="38"/>
      <c r="Q83" s="38"/>
      <c r="R83" s="38"/>
      <c r="S83" s="38"/>
      <c r="T83" s="38"/>
      <c r="U83" s="38"/>
    </row>
    <row r="84" spans="1:21" ht="24.95" customHeight="1">
      <c r="A84" s="15">
        <f t="shared" si="2"/>
        <v>76</v>
      </c>
      <c r="B84" s="46" t="s">
        <v>343</v>
      </c>
      <c r="C84" s="47" t="s">
        <v>312</v>
      </c>
      <c r="D84" s="47" t="s">
        <v>344</v>
      </c>
      <c r="E84" s="47" t="s">
        <v>274</v>
      </c>
      <c r="F84" s="48">
        <v>160000</v>
      </c>
      <c r="G84" s="48">
        <v>160000</v>
      </c>
      <c r="H84" s="48">
        <v>0</v>
      </c>
      <c r="I84" s="49">
        <f t="shared" si="3"/>
        <v>0</v>
      </c>
      <c r="K84" s="38"/>
      <c r="L84" s="38"/>
      <c r="M84" s="38"/>
      <c r="N84" s="38"/>
      <c r="O84" s="38"/>
      <c r="P84" s="38"/>
      <c r="Q84" s="38"/>
      <c r="R84" s="38"/>
      <c r="S84" s="38"/>
      <c r="T84" s="38"/>
      <c r="U84" s="38"/>
    </row>
    <row r="85" spans="1:21" ht="24.95" customHeight="1">
      <c r="A85" s="15">
        <f t="shared" si="2"/>
        <v>77</v>
      </c>
      <c r="B85" s="46" t="s">
        <v>291</v>
      </c>
      <c r="C85" s="47" t="s">
        <v>312</v>
      </c>
      <c r="D85" s="47" t="s">
        <v>344</v>
      </c>
      <c r="E85" s="47" t="s">
        <v>292</v>
      </c>
      <c r="F85" s="48">
        <v>160000</v>
      </c>
      <c r="G85" s="48">
        <v>160000</v>
      </c>
      <c r="H85" s="48">
        <v>0</v>
      </c>
      <c r="I85" s="49">
        <f t="shared" si="3"/>
        <v>0</v>
      </c>
      <c r="K85" s="38"/>
      <c r="L85" s="38"/>
      <c r="M85" s="38"/>
      <c r="N85" s="38"/>
      <c r="O85" s="38"/>
      <c r="P85" s="38"/>
      <c r="Q85" s="38"/>
      <c r="R85" s="38"/>
      <c r="S85" s="38"/>
      <c r="T85" s="38"/>
      <c r="U85" s="38"/>
    </row>
    <row r="86" spans="1:21" ht="24.95" customHeight="1">
      <c r="A86" s="15">
        <f t="shared" si="2"/>
        <v>78</v>
      </c>
      <c r="B86" s="46" t="s">
        <v>345</v>
      </c>
      <c r="C86" s="47" t="s">
        <v>312</v>
      </c>
      <c r="D86" s="47" t="s">
        <v>346</v>
      </c>
      <c r="E86" s="47" t="s">
        <v>274</v>
      </c>
      <c r="F86" s="48">
        <v>130000</v>
      </c>
      <c r="G86" s="48">
        <v>130000</v>
      </c>
      <c r="H86" s="48">
        <v>28000</v>
      </c>
      <c r="I86" s="49">
        <f t="shared" si="3"/>
        <v>0.2153846153846154</v>
      </c>
      <c r="K86" s="38"/>
      <c r="L86" s="38"/>
      <c r="M86" s="38"/>
      <c r="N86" s="38"/>
      <c r="O86" s="38"/>
      <c r="P86" s="38"/>
      <c r="Q86" s="38"/>
      <c r="R86" s="38"/>
      <c r="S86" s="38"/>
      <c r="T86" s="38"/>
      <c r="U86" s="38"/>
    </row>
    <row r="87" spans="1:21" ht="24.95" customHeight="1">
      <c r="A87" s="15">
        <f t="shared" si="2"/>
        <v>79</v>
      </c>
      <c r="B87" s="46" t="s">
        <v>291</v>
      </c>
      <c r="C87" s="47" t="s">
        <v>312</v>
      </c>
      <c r="D87" s="47" t="s">
        <v>346</v>
      </c>
      <c r="E87" s="47" t="s">
        <v>292</v>
      </c>
      <c r="F87" s="48">
        <v>130000</v>
      </c>
      <c r="G87" s="48">
        <v>130000</v>
      </c>
      <c r="H87" s="48">
        <v>28000</v>
      </c>
      <c r="I87" s="49">
        <f t="shared" si="3"/>
        <v>0.2153846153846154</v>
      </c>
      <c r="K87" s="38"/>
      <c r="L87" s="38"/>
      <c r="M87" s="38"/>
      <c r="N87" s="38"/>
      <c r="O87" s="38"/>
      <c r="P87" s="38"/>
      <c r="Q87" s="38"/>
      <c r="R87" s="38"/>
      <c r="S87" s="38"/>
      <c r="T87" s="38"/>
      <c r="U87" s="38"/>
    </row>
    <row r="88" spans="1:21" ht="24.95" customHeight="1">
      <c r="A88" s="15">
        <f t="shared" si="2"/>
        <v>80</v>
      </c>
      <c r="B88" s="46" t="s">
        <v>347</v>
      </c>
      <c r="C88" s="47" t="s">
        <v>312</v>
      </c>
      <c r="D88" s="47" t="s">
        <v>348</v>
      </c>
      <c r="E88" s="47" t="s">
        <v>274</v>
      </c>
      <c r="F88" s="48">
        <v>23000006.41</v>
      </c>
      <c r="G88" s="48">
        <v>23000006.41</v>
      </c>
      <c r="H88" s="48">
        <v>22693563.629999999</v>
      </c>
      <c r="I88" s="49">
        <f t="shared" si="3"/>
        <v>0.98667640458279326</v>
      </c>
      <c r="K88" s="38"/>
      <c r="L88" s="38"/>
      <c r="M88" s="38"/>
      <c r="N88" s="38"/>
      <c r="O88" s="38"/>
      <c r="P88" s="38"/>
      <c r="Q88" s="38"/>
      <c r="R88" s="38"/>
      <c r="S88" s="38"/>
      <c r="T88" s="38"/>
      <c r="U88" s="38"/>
    </row>
    <row r="89" spans="1:21" ht="24.95" customHeight="1">
      <c r="A89" s="15">
        <f t="shared" si="2"/>
        <v>81</v>
      </c>
      <c r="B89" s="46" t="s">
        <v>291</v>
      </c>
      <c r="C89" s="47" t="s">
        <v>312</v>
      </c>
      <c r="D89" s="47" t="s">
        <v>348</v>
      </c>
      <c r="E89" s="47" t="s">
        <v>292</v>
      </c>
      <c r="F89" s="48">
        <v>23000006.41</v>
      </c>
      <c r="G89" s="48">
        <v>23000006.41</v>
      </c>
      <c r="H89" s="48">
        <v>22693563.629999999</v>
      </c>
      <c r="I89" s="49">
        <f t="shared" si="3"/>
        <v>0.98667640458279326</v>
      </c>
      <c r="K89" s="38"/>
      <c r="L89" s="38"/>
      <c r="M89" s="38"/>
      <c r="N89" s="38"/>
      <c r="O89" s="38"/>
      <c r="P89" s="38"/>
      <c r="Q89" s="38"/>
      <c r="R89" s="38"/>
      <c r="S89" s="38"/>
      <c r="T89" s="38"/>
      <c r="U89" s="38"/>
    </row>
    <row r="90" spans="1:21" ht="24.95" customHeight="1">
      <c r="A90" s="15">
        <f t="shared" si="2"/>
        <v>82</v>
      </c>
      <c r="B90" s="46" t="s">
        <v>349</v>
      </c>
      <c r="C90" s="47" t="s">
        <v>312</v>
      </c>
      <c r="D90" s="47" t="s">
        <v>350</v>
      </c>
      <c r="E90" s="47" t="s">
        <v>274</v>
      </c>
      <c r="F90" s="48">
        <v>60000</v>
      </c>
      <c r="G90" s="48">
        <v>60000</v>
      </c>
      <c r="H90" s="48">
        <v>39000</v>
      </c>
      <c r="I90" s="49">
        <f t="shared" si="3"/>
        <v>0.65</v>
      </c>
      <c r="K90" s="38"/>
      <c r="L90" s="38"/>
      <c r="M90" s="38"/>
      <c r="N90" s="38"/>
      <c r="O90" s="38"/>
      <c r="P90" s="38"/>
      <c r="Q90" s="38"/>
      <c r="R90" s="38"/>
      <c r="S90" s="38"/>
      <c r="T90" s="38"/>
      <c r="U90" s="38"/>
    </row>
    <row r="91" spans="1:21" ht="24.95" customHeight="1">
      <c r="A91" s="15">
        <f t="shared" si="2"/>
        <v>83</v>
      </c>
      <c r="B91" s="46" t="s">
        <v>291</v>
      </c>
      <c r="C91" s="47" t="s">
        <v>312</v>
      </c>
      <c r="D91" s="47" t="s">
        <v>350</v>
      </c>
      <c r="E91" s="47" t="s">
        <v>292</v>
      </c>
      <c r="F91" s="48">
        <v>60000</v>
      </c>
      <c r="G91" s="48">
        <v>60000</v>
      </c>
      <c r="H91" s="48">
        <v>39000</v>
      </c>
      <c r="I91" s="49">
        <f t="shared" si="3"/>
        <v>0.65</v>
      </c>
      <c r="K91" s="38"/>
      <c r="L91" s="38"/>
      <c r="M91" s="38"/>
      <c r="N91" s="38"/>
      <c r="O91" s="38"/>
      <c r="P91" s="38"/>
      <c r="Q91" s="38"/>
      <c r="R91" s="38"/>
      <c r="S91" s="38"/>
      <c r="T91" s="38"/>
      <c r="U91" s="38"/>
    </row>
    <row r="92" spans="1:21" ht="24.95" customHeight="1">
      <c r="A92" s="15">
        <f t="shared" si="2"/>
        <v>84</v>
      </c>
      <c r="B92" s="46" t="s">
        <v>351</v>
      </c>
      <c r="C92" s="47" t="s">
        <v>312</v>
      </c>
      <c r="D92" s="47" t="s">
        <v>352</v>
      </c>
      <c r="E92" s="47" t="s">
        <v>274</v>
      </c>
      <c r="F92" s="48">
        <v>2500000</v>
      </c>
      <c r="G92" s="48">
        <v>2500000</v>
      </c>
      <c r="H92" s="48">
        <v>0</v>
      </c>
      <c r="I92" s="49">
        <f t="shared" si="3"/>
        <v>0</v>
      </c>
      <c r="K92" s="38"/>
      <c r="L92" s="38"/>
      <c r="M92" s="38"/>
      <c r="N92" s="38"/>
      <c r="O92" s="38"/>
      <c r="P92" s="38"/>
      <c r="Q92" s="38"/>
      <c r="R92" s="38"/>
      <c r="S92" s="38"/>
      <c r="T92" s="38"/>
      <c r="U92" s="38"/>
    </row>
    <row r="93" spans="1:21" ht="24.95" customHeight="1">
      <c r="A93" s="15">
        <f t="shared" si="2"/>
        <v>85</v>
      </c>
      <c r="B93" s="46" t="s">
        <v>291</v>
      </c>
      <c r="C93" s="47" t="s">
        <v>312</v>
      </c>
      <c r="D93" s="47" t="s">
        <v>352</v>
      </c>
      <c r="E93" s="47" t="s">
        <v>292</v>
      </c>
      <c r="F93" s="48">
        <v>2500000</v>
      </c>
      <c r="G93" s="48">
        <v>2500000</v>
      </c>
      <c r="H93" s="48">
        <v>0</v>
      </c>
      <c r="I93" s="49">
        <f t="shared" si="3"/>
        <v>0</v>
      </c>
      <c r="K93" s="38"/>
      <c r="L93" s="38"/>
      <c r="M93" s="38"/>
      <c r="N93" s="38"/>
      <c r="O93" s="38"/>
      <c r="P93" s="38"/>
      <c r="Q93" s="38"/>
      <c r="R93" s="38"/>
      <c r="S93" s="38"/>
      <c r="T93" s="38"/>
      <c r="U93" s="38"/>
    </row>
    <row r="94" spans="1:21" ht="24.95" customHeight="1">
      <c r="A94" s="15">
        <f t="shared" si="2"/>
        <v>86</v>
      </c>
      <c r="B94" s="46" t="s">
        <v>353</v>
      </c>
      <c r="C94" s="47" t="s">
        <v>312</v>
      </c>
      <c r="D94" s="47" t="s">
        <v>354</v>
      </c>
      <c r="E94" s="47" t="s">
        <v>274</v>
      </c>
      <c r="F94" s="48">
        <v>275000</v>
      </c>
      <c r="G94" s="48">
        <v>275000</v>
      </c>
      <c r="H94" s="48">
        <v>97410</v>
      </c>
      <c r="I94" s="49">
        <f t="shared" si="3"/>
        <v>0.35421818181818182</v>
      </c>
      <c r="K94" s="38"/>
      <c r="L94" s="38"/>
      <c r="M94" s="38"/>
      <c r="N94" s="38"/>
      <c r="O94" s="38"/>
      <c r="P94" s="38"/>
      <c r="Q94" s="38"/>
      <c r="R94" s="38"/>
      <c r="S94" s="38"/>
      <c r="T94" s="38"/>
      <c r="U94" s="38"/>
    </row>
    <row r="95" spans="1:21" ht="24.95" customHeight="1">
      <c r="A95" s="15">
        <f t="shared" si="2"/>
        <v>87</v>
      </c>
      <c r="B95" s="46" t="s">
        <v>291</v>
      </c>
      <c r="C95" s="47" t="s">
        <v>312</v>
      </c>
      <c r="D95" s="47" t="s">
        <v>354</v>
      </c>
      <c r="E95" s="47" t="s">
        <v>292</v>
      </c>
      <c r="F95" s="48">
        <v>275000</v>
      </c>
      <c r="G95" s="48">
        <v>275000</v>
      </c>
      <c r="H95" s="48">
        <v>97410</v>
      </c>
      <c r="I95" s="49">
        <f t="shared" si="3"/>
        <v>0.35421818181818182</v>
      </c>
      <c r="K95" s="38"/>
      <c r="L95" s="38"/>
      <c r="M95" s="38"/>
      <c r="N95" s="38"/>
      <c r="O95" s="38"/>
      <c r="P95" s="38"/>
      <c r="Q95" s="38"/>
      <c r="R95" s="38"/>
      <c r="S95" s="38"/>
      <c r="T95" s="38"/>
      <c r="U95" s="38"/>
    </row>
    <row r="96" spans="1:21" ht="24.95" customHeight="1">
      <c r="A96" s="15">
        <f t="shared" si="2"/>
        <v>88</v>
      </c>
      <c r="B96" s="46" t="s">
        <v>355</v>
      </c>
      <c r="C96" s="47" t="s">
        <v>312</v>
      </c>
      <c r="D96" s="47" t="s">
        <v>356</v>
      </c>
      <c r="E96" s="47" t="s">
        <v>274</v>
      </c>
      <c r="F96" s="48">
        <v>131000</v>
      </c>
      <c r="G96" s="48">
        <v>131000</v>
      </c>
      <c r="H96" s="48">
        <v>61945.42</v>
      </c>
      <c r="I96" s="49">
        <f t="shared" si="3"/>
        <v>0.47286580152671753</v>
      </c>
      <c r="K96" s="38"/>
      <c r="L96" s="38"/>
      <c r="M96" s="38"/>
      <c r="N96" s="38"/>
      <c r="O96" s="38"/>
      <c r="P96" s="38"/>
      <c r="Q96" s="38"/>
      <c r="R96" s="38"/>
      <c r="S96" s="38"/>
      <c r="T96" s="38"/>
      <c r="U96" s="38"/>
    </row>
    <row r="97" spans="1:21" ht="24.95" customHeight="1">
      <c r="A97" s="15">
        <f t="shared" si="2"/>
        <v>89</v>
      </c>
      <c r="B97" s="46" t="s">
        <v>357</v>
      </c>
      <c r="C97" s="47" t="s">
        <v>312</v>
      </c>
      <c r="D97" s="47" t="s">
        <v>358</v>
      </c>
      <c r="E97" s="47" t="s">
        <v>274</v>
      </c>
      <c r="F97" s="48">
        <v>131000</v>
      </c>
      <c r="G97" s="48">
        <v>131000</v>
      </c>
      <c r="H97" s="48">
        <v>61945.42</v>
      </c>
      <c r="I97" s="49">
        <f t="shared" si="3"/>
        <v>0.47286580152671753</v>
      </c>
      <c r="K97" s="38"/>
      <c r="L97" s="38"/>
      <c r="M97" s="38"/>
      <c r="N97" s="38"/>
      <c r="O97" s="38"/>
      <c r="P97" s="38"/>
      <c r="Q97" s="38"/>
      <c r="R97" s="38"/>
      <c r="S97" s="38"/>
      <c r="T97" s="38"/>
      <c r="U97" s="38"/>
    </row>
    <row r="98" spans="1:21" ht="58.35" customHeight="1">
      <c r="A98" s="15">
        <f t="shared" si="2"/>
        <v>90</v>
      </c>
      <c r="B98" s="46" t="s">
        <v>359</v>
      </c>
      <c r="C98" s="47" t="s">
        <v>312</v>
      </c>
      <c r="D98" s="47" t="s">
        <v>360</v>
      </c>
      <c r="E98" s="47" t="s">
        <v>274</v>
      </c>
      <c r="F98" s="48">
        <v>200</v>
      </c>
      <c r="G98" s="48">
        <v>200</v>
      </c>
      <c r="H98" s="48">
        <v>200</v>
      </c>
      <c r="I98" s="49">
        <f t="shared" si="3"/>
        <v>1</v>
      </c>
      <c r="K98" s="38"/>
      <c r="L98" s="38"/>
      <c r="M98" s="38"/>
      <c r="N98" s="38"/>
      <c r="O98" s="38"/>
      <c r="P98" s="38"/>
      <c r="Q98" s="38"/>
      <c r="R98" s="38"/>
      <c r="S98" s="38"/>
      <c r="T98" s="38"/>
      <c r="U98" s="38"/>
    </row>
    <row r="99" spans="1:21" ht="24.95" customHeight="1">
      <c r="A99" s="15">
        <f t="shared" si="2"/>
        <v>91</v>
      </c>
      <c r="B99" s="46" t="s">
        <v>291</v>
      </c>
      <c r="C99" s="47" t="s">
        <v>312</v>
      </c>
      <c r="D99" s="47" t="s">
        <v>360</v>
      </c>
      <c r="E99" s="47" t="s">
        <v>292</v>
      </c>
      <c r="F99" s="48">
        <v>200</v>
      </c>
      <c r="G99" s="48">
        <v>200</v>
      </c>
      <c r="H99" s="48">
        <v>200</v>
      </c>
      <c r="I99" s="49">
        <f t="shared" si="3"/>
        <v>1</v>
      </c>
      <c r="K99" s="38"/>
      <c r="L99" s="38"/>
      <c r="M99" s="38"/>
      <c r="N99" s="38"/>
      <c r="O99" s="38"/>
      <c r="P99" s="38"/>
      <c r="Q99" s="38"/>
      <c r="R99" s="38"/>
      <c r="S99" s="38"/>
      <c r="T99" s="38"/>
      <c r="U99" s="38"/>
    </row>
    <row r="100" spans="1:21" ht="36" customHeight="1">
      <c r="A100" s="15">
        <f t="shared" si="2"/>
        <v>92</v>
      </c>
      <c r="B100" s="46" t="s">
        <v>361</v>
      </c>
      <c r="C100" s="47" t="s">
        <v>312</v>
      </c>
      <c r="D100" s="47" t="s">
        <v>362</v>
      </c>
      <c r="E100" s="47" t="s">
        <v>274</v>
      </c>
      <c r="F100" s="48">
        <v>130800</v>
      </c>
      <c r="G100" s="48">
        <v>130800</v>
      </c>
      <c r="H100" s="48">
        <v>61745.42</v>
      </c>
      <c r="I100" s="49">
        <f t="shared" si="3"/>
        <v>0.47205978593272169</v>
      </c>
      <c r="K100" s="38"/>
      <c r="L100" s="38"/>
      <c r="M100" s="38"/>
      <c r="N100" s="38"/>
      <c r="O100" s="38"/>
      <c r="P100" s="38"/>
      <c r="Q100" s="38"/>
      <c r="R100" s="38"/>
      <c r="S100" s="38"/>
      <c r="T100" s="38"/>
      <c r="U100" s="38"/>
    </row>
    <row r="101" spans="1:21" ht="24.95" customHeight="1">
      <c r="A101" s="15">
        <f t="shared" si="2"/>
        <v>93</v>
      </c>
      <c r="B101" s="46" t="s">
        <v>281</v>
      </c>
      <c r="C101" s="47" t="s">
        <v>312</v>
      </c>
      <c r="D101" s="47" t="s">
        <v>362</v>
      </c>
      <c r="E101" s="47" t="s">
        <v>282</v>
      </c>
      <c r="F101" s="48">
        <v>71871</v>
      </c>
      <c r="G101" s="48">
        <v>71871</v>
      </c>
      <c r="H101" s="48">
        <v>52425.42</v>
      </c>
      <c r="I101" s="49">
        <f t="shared" si="3"/>
        <v>0.72943774262219807</v>
      </c>
      <c r="K101" s="38"/>
      <c r="L101" s="38"/>
      <c r="M101" s="38"/>
      <c r="N101" s="38"/>
      <c r="O101" s="38"/>
      <c r="P101" s="38"/>
      <c r="Q101" s="38"/>
      <c r="R101" s="38"/>
      <c r="S101" s="38"/>
      <c r="T101" s="38"/>
      <c r="U101" s="38"/>
    </row>
    <row r="102" spans="1:21" ht="24.95" customHeight="1">
      <c r="A102" s="15">
        <f t="shared" si="2"/>
        <v>94</v>
      </c>
      <c r="B102" s="46" t="s">
        <v>291</v>
      </c>
      <c r="C102" s="47" t="s">
        <v>312</v>
      </c>
      <c r="D102" s="47" t="s">
        <v>362</v>
      </c>
      <c r="E102" s="47" t="s">
        <v>292</v>
      </c>
      <c r="F102" s="48">
        <v>58929</v>
      </c>
      <c r="G102" s="48">
        <v>58929</v>
      </c>
      <c r="H102" s="48">
        <v>9320</v>
      </c>
      <c r="I102" s="49">
        <f t="shared" si="3"/>
        <v>0.15815642552902645</v>
      </c>
      <c r="K102" s="38"/>
      <c r="L102" s="38"/>
      <c r="M102" s="38"/>
      <c r="N102" s="38"/>
      <c r="O102" s="38"/>
      <c r="P102" s="38"/>
      <c r="Q102" s="38"/>
      <c r="R102" s="38"/>
      <c r="S102" s="38"/>
      <c r="T102" s="38"/>
      <c r="U102" s="38"/>
    </row>
    <row r="103" spans="1:21" ht="36" customHeight="1">
      <c r="A103" s="15">
        <f t="shared" si="2"/>
        <v>95</v>
      </c>
      <c r="B103" s="46" t="s">
        <v>363</v>
      </c>
      <c r="C103" s="47" t="s">
        <v>312</v>
      </c>
      <c r="D103" s="47" t="s">
        <v>364</v>
      </c>
      <c r="E103" s="47" t="s">
        <v>274</v>
      </c>
      <c r="F103" s="48">
        <v>2244715</v>
      </c>
      <c r="G103" s="48">
        <v>2244715</v>
      </c>
      <c r="H103" s="48">
        <v>1436577.78</v>
      </c>
      <c r="I103" s="49">
        <f t="shared" si="3"/>
        <v>0.63998226055423513</v>
      </c>
      <c r="K103" s="38"/>
      <c r="L103" s="38"/>
      <c r="M103" s="38"/>
      <c r="N103" s="38"/>
      <c r="O103" s="38"/>
      <c r="P103" s="38"/>
      <c r="Q103" s="38"/>
      <c r="R103" s="38"/>
      <c r="S103" s="38"/>
      <c r="T103" s="38"/>
      <c r="U103" s="38"/>
    </row>
    <row r="104" spans="1:21" ht="58.35" customHeight="1">
      <c r="A104" s="15">
        <f t="shared" si="2"/>
        <v>96</v>
      </c>
      <c r="B104" s="46" t="s">
        <v>365</v>
      </c>
      <c r="C104" s="47" t="s">
        <v>312</v>
      </c>
      <c r="D104" s="47" t="s">
        <v>366</v>
      </c>
      <c r="E104" s="47" t="s">
        <v>274</v>
      </c>
      <c r="F104" s="48">
        <v>2244715</v>
      </c>
      <c r="G104" s="48">
        <v>2244715</v>
      </c>
      <c r="H104" s="48">
        <v>1436577.78</v>
      </c>
      <c r="I104" s="49">
        <f t="shared" si="3"/>
        <v>0.63998226055423513</v>
      </c>
      <c r="K104" s="38"/>
      <c r="L104" s="38"/>
      <c r="M104" s="38"/>
      <c r="N104" s="38"/>
      <c r="O104" s="38"/>
      <c r="P104" s="38"/>
      <c r="Q104" s="38"/>
      <c r="R104" s="38"/>
      <c r="S104" s="38"/>
      <c r="T104" s="38"/>
      <c r="U104" s="38"/>
    </row>
    <row r="105" spans="1:21" ht="16.7" customHeight="1">
      <c r="A105" s="15">
        <f t="shared" si="2"/>
        <v>97</v>
      </c>
      <c r="B105" s="46" t="s">
        <v>319</v>
      </c>
      <c r="C105" s="47" t="s">
        <v>312</v>
      </c>
      <c r="D105" s="47" t="s">
        <v>366</v>
      </c>
      <c r="E105" s="47" t="s">
        <v>320</v>
      </c>
      <c r="F105" s="48">
        <v>1856515</v>
      </c>
      <c r="G105" s="48">
        <v>1856515</v>
      </c>
      <c r="H105" s="48">
        <v>1359357.78</v>
      </c>
      <c r="I105" s="49">
        <f t="shared" si="3"/>
        <v>0.73220942464779437</v>
      </c>
      <c r="K105" s="38"/>
      <c r="L105" s="38"/>
      <c r="M105" s="38"/>
      <c r="N105" s="38"/>
      <c r="O105" s="38"/>
      <c r="P105" s="38"/>
      <c r="Q105" s="38"/>
      <c r="R105" s="38"/>
      <c r="S105" s="38"/>
      <c r="T105" s="38"/>
      <c r="U105" s="38"/>
    </row>
    <row r="106" spans="1:21" ht="24.95" customHeight="1">
      <c r="A106" s="15">
        <f t="shared" si="2"/>
        <v>98</v>
      </c>
      <c r="B106" s="46" t="s">
        <v>291</v>
      </c>
      <c r="C106" s="47" t="s">
        <v>312</v>
      </c>
      <c r="D106" s="47" t="s">
        <v>366</v>
      </c>
      <c r="E106" s="47" t="s">
        <v>292</v>
      </c>
      <c r="F106" s="48">
        <v>388200</v>
      </c>
      <c r="G106" s="48">
        <v>388200</v>
      </c>
      <c r="H106" s="48">
        <v>77220</v>
      </c>
      <c r="I106" s="49">
        <f t="shared" si="3"/>
        <v>0.19891808346213291</v>
      </c>
      <c r="K106" s="38"/>
      <c r="L106" s="38"/>
      <c r="M106" s="38"/>
      <c r="N106" s="38"/>
      <c r="O106" s="38"/>
      <c r="P106" s="38"/>
      <c r="Q106" s="38"/>
      <c r="R106" s="38"/>
      <c r="S106" s="38"/>
      <c r="T106" s="38"/>
      <c r="U106" s="38"/>
    </row>
    <row r="107" spans="1:21" ht="16.7" customHeight="1">
      <c r="A107" s="15">
        <f t="shared" si="2"/>
        <v>99</v>
      </c>
      <c r="B107" s="46" t="s">
        <v>283</v>
      </c>
      <c r="C107" s="47" t="s">
        <v>312</v>
      </c>
      <c r="D107" s="47" t="s">
        <v>284</v>
      </c>
      <c r="E107" s="47" t="s">
        <v>274</v>
      </c>
      <c r="F107" s="48">
        <v>56988.21</v>
      </c>
      <c r="G107" s="48">
        <v>67724.5</v>
      </c>
      <c r="H107" s="48">
        <v>56988.21</v>
      </c>
      <c r="I107" s="49">
        <f t="shared" si="3"/>
        <v>0.84147110720640239</v>
      </c>
      <c r="K107" s="38"/>
      <c r="L107" s="38"/>
      <c r="M107" s="38"/>
      <c r="N107" s="38"/>
      <c r="O107" s="38"/>
      <c r="P107" s="38"/>
      <c r="Q107" s="38"/>
      <c r="R107" s="38"/>
      <c r="S107" s="38"/>
      <c r="T107" s="38"/>
      <c r="U107" s="38"/>
    </row>
    <row r="108" spans="1:21" ht="80.849999999999994" customHeight="1">
      <c r="A108" s="15">
        <f t="shared" si="2"/>
        <v>100</v>
      </c>
      <c r="B108" s="46" t="s">
        <v>367</v>
      </c>
      <c r="C108" s="47" t="s">
        <v>312</v>
      </c>
      <c r="D108" s="47" t="s">
        <v>368</v>
      </c>
      <c r="E108" s="47" t="s">
        <v>274</v>
      </c>
      <c r="F108" s="48">
        <v>56988.21</v>
      </c>
      <c r="G108" s="48">
        <v>56988.21</v>
      </c>
      <c r="H108" s="48">
        <v>56988.21</v>
      </c>
      <c r="I108" s="49">
        <f t="shared" si="3"/>
        <v>1</v>
      </c>
      <c r="K108" s="38"/>
      <c r="L108" s="38"/>
      <c r="M108" s="38"/>
      <c r="N108" s="38"/>
      <c r="O108" s="38"/>
      <c r="P108" s="38"/>
      <c r="Q108" s="38"/>
      <c r="R108" s="38"/>
      <c r="S108" s="38"/>
      <c r="T108" s="38"/>
      <c r="U108" s="38"/>
    </row>
    <row r="109" spans="1:21" ht="16.7" customHeight="1">
      <c r="A109" s="15">
        <f t="shared" si="2"/>
        <v>101</v>
      </c>
      <c r="B109" s="46" t="s">
        <v>369</v>
      </c>
      <c r="C109" s="47" t="s">
        <v>312</v>
      </c>
      <c r="D109" s="47" t="s">
        <v>368</v>
      </c>
      <c r="E109" s="47" t="s">
        <v>370</v>
      </c>
      <c r="F109" s="48">
        <v>56988.21</v>
      </c>
      <c r="G109" s="48">
        <v>56988.21</v>
      </c>
      <c r="H109" s="48">
        <v>56988.21</v>
      </c>
      <c r="I109" s="49">
        <f t="shared" si="3"/>
        <v>1</v>
      </c>
      <c r="K109" s="38"/>
      <c r="L109" s="38"/>
      <c r="M109" s="38"/>
      <c r="N109" s="38"/>
      <c r="O109" s="38"/>
      <c r="P109" s="38"/>
      <c r="Q109" s="38"/>
      <c r="R109" s="38"/>
      <c r="S109" s="38"/>
      <c r="T109" s="38"/>
      <c r="U109" s="38"/>
    </row>
    <row r="110" spans="1:21" ht="80.849999999999994" customHeight="1">
      <c r="A110" s="15">
        <f t="shared" si="2"/>
        <v>102</v>
      </c>
      <c r="B110" s="46" t="s">
        <v>285</v>
      </c>
      <c r="C110" s="47" t="s">
        <v>312</v>
      </c>
      <c r="D110" s="47" t="s">
        <v>286</v>
      </c>
      <c r="E110" s="47" t="s">
        <v>274</v>
      </c>
      <c r="F110" s="48">
        <v>0</v>
      </c>
      <c r="G110" s="48">
        <v>10736.29</v>
      </c>
      <c r="H110" s="48">
        <v>0</v>
      </c>
      <c r="I110" s="49">
        <f t="shared" si="3"/>
        <v>0</v>
      </c>
      <c r="K110" s="38"/>
      <c r="L110" s="38"/>
      <c r="M110" s="38"/>
      <c r="N110" s="38"/>
      <c r="O110" s="38"/>
      <c r="P110" s="38"/>
      <c r="Q110" s="38"/>
      <c r="R110" s="38"/>
      <c r="S110" s="38"/>
      <c r="T110" s="38"/>
      <c r="U110" s="38"/>
    </row>
    <row r="111" spans="1:21" ht="24.95" customHeight="1">
      <c r="A111" s="15">
        <f t="shared" si="2"/>
        <v>103</v>
      </c>
      <c r="B111" s="46" t="s">
        <v>281</v>
      </c>
      <c r="C111" s="47" t="s">
        <v>312</v>
      </c>
      <c r="D111" s="47" t="s">
        <v>286</v>
      </c>
      <c r="E111" s="47" t="s">
        <v>282</v>
      </c>
      <c r="F111" s="48">
        <v>0</v>
      </c>
      <c r="G111" s="48">
        <v>10736.29</v>
      </c>
      <c r="H111" s="48">
        <v>0</v>
      </c>
      <c r="I111" s="49">
        <f t="shared" si="3"/>
        <v>0</v>
      </c>
      <c r="K111" s="38"/>
      <c r="L111" s="38"/>
      <c r="M111" s="38"/>
      <c r="N111" s="38"/>
      <c r="O111" s="38"/>
      <c r="P111" s="38"/>
      <c r="Q111" s="38"/>
      <c r="R111" s="38"/>
      <c r="S111" s="38"/>
      <c r="T111" s="38"/>
      <c r="U111" s="38"/>
    </row>
    <row r="112" spans="1:21" ht="24.95" customHeight="1">
      <c r="A112" s="15">
        <f t="shared" si="2"/>
        <v>104</v>
      </c>
      <c r="B112" s="46" t="s">
        <v>371</v>
      </c>
      <c r="C112" s="47" t="s">
        <v>372</v>
      </c>
      <c r="D112" s="47" t="s">
        <v>273</v>
      </c>
      <c r="E112" s="47" t="s">
        <v>274</v>
      </c>
      <c r="F112" s="48">
        <v>45163899.399999999</v>
      </c>
      <c r="G112" s="48">
        <v>47788899.399999999</v>
      </c>
      <c r="H112" s="48">
        <v>36501299.75</v>
      </c>
      <c r="I112" s="49">
        <f t="shared" si="3"/>
        <v>0.76380289582479899</v>
      </c>
      <c r="K112" s="38"/>
      <c r="L112" s="38"/>
      <c r="M112" s="38"/>
      <c r="N112" s="38"/>
      <c r="O112" s="38"/>
      <c r="P112" s="38"/>
      <c r="Q112" s="38"/>
      <c r="R112" s="38"/>
      <c r="S112" s="38"/>
      <c r="T112" s="38"/>
      <c r="U112" s="38"/>
    </row>
    <row r="113" spans="1:21" ht="16.7" customHeight="1">
      <c r="A113" s="15">
        <f t="shared" si="2"/>
        <v>105</v>
      </c>
      <c r="B113" s="46" t="s">
        <v>373</v>
      </c>
      <c r="C113" s="47" t="s">
        <v>374</v>
      </c>
      <c r="D113" s="47" t="s">
        <v>273</v>
      </c>
      <c r="E113" s="47" t="s">
        <v>274</v>
      </c>
      <c r="F113" s="48">
        <v>130000</v>
      </c>
      <c r="G113" s="48">
        <v>130000</v>
      </c>
      <c r="H113" s="48">
        <v>0</v>
      </c>
      <c r="I113" s="49">
        <f t="shared" si="3"/>
        <v>0</v>
      </c>
      <c r="K113" s="38"/>
      <c r="L113" s="38"/>
      <c r="M113" s="38"/>
      <c r="N113" s="38"/>
      <c r="O113" s="38"/>
      <c r="P113" s="38"/>
      <c r="Q113" s="38"/>
      <c r="R113" s="38"/>
      <c r="S113" s="38"/>
      <c r="T113" s="38"/>
      <c r="U113" s="38"/>
    </row>
    <row r="114" spans="1:21" ht="24.95" customHeight="1">
      <c r="A114" s="15">
        <f t="shared" si="2"/>
        <v>106</v>
      </c>
      <c r="B114" s="46" t="s">
        <v>355</v>
      </c>
      <c r="C114" s="47" t="s">
        <v>374</v>
      </c>
      <c r="D114" s="47" t="s">
        <v>356</v>
      </c>
      <c r="E114" s="47" t="s">
        <v>274</v>
      </c>
      <c r="F114" s="48">
        <v>130000</v>
      </c>
      <c r="G114" s="48">
        <v>130000</v>
      </c>
      <c r="H114" s="48">
        <v>0</v>
      </c>
      <c r="I114" s="49">
        <f t="shared" si="3"/>
        <v>0</v>
      </c>
      <c r="K114" s="38"/>
      <c r="L114" s="38"/>
      <c r="M114" s="38"/>
      <c r="N114" s="38"/>
      <c r="O114" s="38"/>
      <c r="P114" s="38"/>
      <c r="Q114" s="38"/>
      <c r="R114" s="38"/>
      <c r="S114" s="38"/>
      <c r="T114" s="38"/>
      <c r="U114" s="38"/>
    </row>
    <row r="115" spans="1:21" ht="47.25" customHeight="1">
      <c r="A115" s="15">
        <f t="shared" si="2"/>
        <v>107</v>
      </c>
      <c r="B115" s="46" t="s">
        <v>375</v>
      </c>
      <c r="C115" s="47" t="s">
        <v>374</v>
      </c>
      <c r="D115" s="47" t="s">
        <v>376</v>
      </c>
      <c r="E115" s="47" t="s">
        <v>274</v>
      </c>
      <c r="F115" s="48">
        <v>130000</v>
      </c>
      <c r="G115" s="48">
        <v>130000</v>
      </c>
      <c r="H115" s="48">
        <v>0</v>
      </c>
      <c r="I115" s="49">
        <f t="shared" si="3"/>
        <v>0</v>
      </c>
      <c r="K115" s="38"/>
      <c r="L115" s="38"/>
      <c r="M115" s="38"/>
      <c r="N115" s="38"/>
      <c r="O115" s="38"/>
      <c r="P115" s="38"/>
      <c r="Q115" s="38"/>
      <c r="R115" s="38"/>
      <c r="S115" s="38"/>
      <c r="T115" s="38"/>
      <c r="U115" s="38"/>
    </row>
    <row r="116" spans="1:21" ht="24.95" customHeight="1">
      <c r="A116" s="15">
        <f t="shared" si="2"/>
        <v>108</v>
      </c>
      <c r="B116" s="46" t="s">
        <v>377</v>
      </c>
      <c r="C116" s="47" t="s">
        <v>374</v>
      </c>
      <c r="D116" s="47" t="s">
        <v>378</v>
      </c>
      <c r="E116" s="47" t="s">
        <v>274</v>
      </c>
      <c r="F116" s="48">
        <v>50000</v>
      </c>
      <c r="G116" s="48">
        <v>50000</v>
      </c>
      <c r="H116" s="48">
        <v>0</v>
      </c>
      <c r="I116" s="49">
        <f t="shared" si="3"/>
        <v>0</v>
      </c>
      <c r="K116" s="38"/>
      <c r="L116" s="38"/>
      <c r="M116" s="38"/>
      <c r="N116" s="38"/>
      <c r="O116" s="38"/>
      <c r="P116" s="38"/>
      <c r="Q116" s="38"/>
      <c r="R116" s="38"/>
      <c r="S116" s="38"/>
      <c r="T116" s="38"/>
      <c r="U116" s="38"/>
    </row>
    <row r="117" spans="1:21" ht="24.95" customHeight="1">
      <c r="A117" s="15">
        <f t="shared" si="2"/>
        <v>109</v>
      </c>
      <c r="B117" s="46" t="s">
        <v>291</v>
      </c>
      <c r="C117" s="47" t="s">
        <v>374</v>
      </c>
      <c r="D117" s="47" t="s">
        <v>378</v>
      </c>
      <c r="E117" s="47" t="s">
        <v>292</v>
      </c>
      <c r="F117" s="48">
        <v>50000</v>
      </c>
      <c r="G117" s="48">
        <v>50000</v>
      </c>
      <c r="H117" s="48">
        <v>0</v>
      </c>
      <c r="I117" s="49">
        <f t="shared" si="3"/>
        <v>0</v>
      </c>
      <c r="K117" s="38"/>
      <c r="L117" s="38"/>
      <c r="M117" s="38"/>
      <c r="N117" s="38"/>
      <c r="O117" s="38"/>
      <c r="P117" s="38"/>
      <c r="Q117" s="38"/>
      <c r="R117" s="38"/>
      <c r="S117" s="38"/>
      <c r="T117" s="38"/>
      <c r="U117" s="38"/>
    </row>
    <row r="118" spans="1:21" ht="24.95" customHeight="1">
      <c r="A118" s="15">
        <f t="shared" si="2"/>
        <v>110</v>
      </c>
      <c r="B118" s="46" t="s">
        <v>379</v>
      </c>
      <c r="C118" s="47" t="s">
        <v>374</v>
      </c>
      <c r="D118" s="47" t="s">
        <v>380</v>
      </c>
      <c r="E118" s="47" t="s">
        <v>274</v>
      </c>
      <c r="F118" s="48">
        <v>50000</v>
      </c>
      <c r="G118" s="48">
        <v>50000</v>
      </c>
      <c r="H118" s="48">
        <v>0</v>
      </c>
      <c r="I118" s="49">
        <f t="shared" si="3"/>
        <v>0</v>
      </c>
      <c r="K118" s="38"/>
      <c r="L118" s="38"/>
      <c r="M118" s="38"/>
      <c r="N118" s="38"/>
      <c r="O118" s="38"/>
      <c r="P118" s="38"/>
      <c r="Q118" s="38"/>
      <c r="R118" s="38"/>
      <c r="S118" s="38"/>
      <c r="T118" s="38"/>
      <c r="U118" s="38"/>
    </row>
    <row r="119" spans="1:21" ht="24.95" customHeight="1">
      <c r="A119" s="15">
        <f t="shared" si="2"/>
        <v>111</v>
      </c>
      <c r="B119" s="46" t="s">
        <v>291</v>
      </c>
      <c r="C119" s="47" t="s">
        <v>374</v>
      </c>
      <c r="D119" s="47" t="s">
        <v>380</v>
      </c>
      <c r="E119" s="47" t="s">
        <v>292</v>
      </c>
      <c r="F119" s="48">
        <v>50000</v>
      </c>
      <c r="G119" s="48">
        <v>50000</v>
      </c>
      <c r="H119" s="48">
        <v>0</v>
      </c>
      <c r="I119" s="49">
        <f t="shared" si="3"/>
        <v>0</v>
      </c>
      <c r="K119" s="38"/>
      <c r="L119" s="38"/>
      <c r="M119" s="38"/>
      <c r="N119" s="38"/>
      <c r="O119" s="38"/>
      <c r="P119" s="38"/>
      <c r="Q119" s="38"/>
      <c r="R119" s="38"/>
      <c r="S119" s="38"/>
      <c r="T119" s="38"/>
      <c r="U119" s="38"/>
    </row>
    <row r="120" spans="1:21" ht="16.7" customHeight="1">
      <c r="A120" s="15">
        <f t="shared" si="2"/>
        <v>112</v>
      </c>
      <c r="B120" s="46" t="s">
        <v>381</v>
      </c>
      <c r="C120" s="47" t="s">
        <v>374</v>
      </c>
      <c r="D120" s="47" t="s">
        <v>382</v>
      </c>
      <c r="E120" s="47" t="s">
        <v>274</v>
      </c>
      <c r="F120" s="48">
        <v>30000</v>
      </c>
      <c r="G120" s="48">
        <v>30000</v>
      </c>
      <c r="H120" s="48">
        <v>0</v>
      </c>
      <c r="I120" s="49">
        <f t="shared" si="3"/>
        <v>0</v>
      </c>
      <c r="K120" s="38"/>
      <c r="L120" s="38"/>
      <c r="M120" s="38"/>
      <c r="N120" s="38"/>
      <c r="O120" s="38"/>
      <c r="P120" s="38"/>
      <c r="Q120" s="38"/>
      <c r="R120" s="38"/>
      <c r="S120" s="38"/>
      <c r="T120" s="38"/>
      <c r="U120" s="38"/>
    </row>
    <row r="121" spans="1:21" ht="24.95" customHeight="1">
      <c r="A121" s="15">
        <f t="shared" si="2"/>
        <v>113</v>
      </c>
      <c r="B121" s="46" t="s">
        <v>291</v>
      </c>
      <c r="C121" s="47" t="s">
        <v>374</v>
      </c>
      <c r="D121" s="47" t="s">
        <v>382</v>
      </c>
      <c r="E121" s="47" t="s">
        <v>292</v>
      </c>
      <c r="F121" s="48">
        <v>30000</v>
      </c>
      <c r="G121" s="48">
        <v>30000</v>
      </c>
      <c r="H121" s="48">
        <v>0</v>
      </c>
      <c r="I121" s="49">
        <f t="shared" si="3"/>
        <v>0</v>
      </c>
      <c r="K121" s="38"/>
      <c r="L121" s="38"/>
      <c r="M121" s="38"/>
      <c r="N121" s="38"/>
      <c r="O121" s="38"/>
      <c r="P121" s="38"/>
      <c r="Q121" s="38"/>
      <c r="R121" s="38"/>
      <c r="S121" s="38"/>
      <c r="T121" s="38"/>
      <c r="U121" s="38"/>
    </row>
    <row r="122" spans="1:21" ht="24.95" customHeight="1">
      <c r="A122" s="15">
        <f t="shared" si="2"/>
        <v>114</v>
      </c>
      <c r="B122" s="46" t="s">
        <v>383</v>
      </c>
      <c r="C122" s="47" t="s">
        <v>384</v>
      </c>
      <c r="D122" s="47" t="s">
        <v>273</v>
      </c>
      <c r="E122" s="47" t="s">
        <v>274</v>
      </c>
      <c r="F122" s="48">
        <v>44412599.399999999</v>
      </c>
      <c r="G122" s="48">
        <v>47037599.399999999</v>
      </c>
      <c r="H122" s="48">
        <v>36454229.759999998</v>
      </c>
      <c r="I122" s="49">
        <f t="shared" si="3"/>
        <v>0.77500191814635844</v>
      </c>
      <c r="K122" s="38"/>
      <c r="L122" s="38"/>
      <c r="M122" s="38"/>
      <c r="N122" s="38"/>
      <c r="O122" s="38"/>
      <c r="P122" s="38"/>
      <c r="Q122" s="38"/>
      <c r="R122" s="38"/>
      <c r="S122" s="38"/>
      <c r="T122" s="38"/>
      <c r="U122" s="38"/>
    </row>
    <row r="123" spans="1:21" ht="24.95" customHeight="1">
      <c r="A123" s="15">
        <f t="shared" si="2"/>
        <v>115</v>
      </c>
      <c r="B123" s="46" t="s">
        <v>355</v>
      </c>
      <c r="C123" s="47" t="s">
        <v>384</v>
      </c>
      <c r="D123" s="47" t="s">
        <v>356</v>
      </c>
      <c r="E123" s="47" t="s">
        <v>274</v>
      </c>
      <c r="F123" s="48">
        <v>27627599.399999999</v>
      </c>
      <c r="G123" s="48">
        <v>27627599.399999999</v>
      </c>
      <c r="H123" s="48">
        <v>17719229.760000002</v>
      </c>
      <c r="I123" s="49">
        <f t="shared" si="3"/>
        <v>0.64135973247100153</v>
      </c>
      <c r="K123" s="38"/>
      <c r="L123" s="38"/>
      <c r="M123" s="38"/>
      <c r="N123" s="38"/>
      <c r="O123" s="38"/>
      <c r="P123" s="38"/>
      <c r="Q123" s="38"/>
      <c r="R123" s="38"/>
      <c r="S123" s="38"/>
      <c r="T123" s="38"/>
      <c r="U123" s="38"/>
    </row>
    <row r="124" spans="1:21" ht="47.25" customHeight="1">
      <c r="A124" s="15">
        <f t="shared" si="2"/>
        <v>116</v>
      </c>
      <c r="B124" s="46" t="s">
        <v>375</v>
      </c>
      <c r="C124" s="47" t="s">
        <v>384</v>
      </c>
      <c r="D124" s="47" t="s">
        <v>376</v>
      </c>
      <c r="E124" s="47" t="s">
        <v>274</v>
      </c>
      <c r="F124" s="48">
        <v>27627599.399999999</v>
      </c>
      <c r="G124" s="48">
        <v>27627599.399999999</v>
      </c>
      <c r="H124" s="48">
        <v>17719229.760000002</v>
      </c>
      <c r="I124" s="49">
        <f t="shared" si="3"/>
        <v>0.64135973247100153</v>
      </c>
      <c r="K124" s="38"/>
      <c r="L124" s="38"/>
      <c r="M124" s="38"/>
      <c r="N124" s="38"/>
      <c r="O124" s="38"/>
      <c r="P124" s="38"/>
      <c r="Q124" s="38"/>
      <c r="R124" s="38"/>
      <c r="S124" s="38"/>
      <c r="T124" s="38"/>
      <c r="U124" s="38"/>
    </row>
    <row r="125" spans="1:21" ht="36" customHeight="1">
      <c r="A125" s="15">
        <f t="shared" si="2"/>
        <v>117</v>
      </c>
      <c r="B125" s="46" t="s">
        <v>385</v>
      </c>
      <c r="C125" s="47" t="s">
        <v>384</v>
      </c>
      <c r="D125" s="47" t="s">
        <v>386</v>
      </c>
      <c r="E125" s="47" t="s">
        <v>274</v>
      </c>
      <c r="F125" s="48">
        <v>230000</v>
      </c>
      <c r="G125" s="48">
        <v>230000</v>
      </c>
      <c r="H125" s="48">
        <v>0</v>
      </c>
      <c r="I125" s="49">
        <f t="shared" si="3"/>
        <v>0</v>
      </c>
      <c r="K125" s="38"/>
      <c r="L125" s="38"/>
      <c r="M125" s="38"/>
      <c r="N125" s="38"/>
      <c r="O125" s="38"/>
      <c r="P125" s="38"/>
      <c r="Q125" s="38"/>
      <c r="R125" s="38"/>
      <c r="S125" s="38"/>
      <c r="T125" s="38"/>
      <c r="U125" s="38"/>
    </row>
    <row r="126" spans="1:21" ht="24.95" customHeight="1">
      <c r="A126" s="15">
        <f t="shared" si="2"/>
        <v>118</v>
      </c>
      <c r="B126" s="46" t="s">
        <v>291</v>
      </c>
      <c r="C126" s="47" t="s">
        <v>384</v>
      </c>
      <c r="D126" s="47" t="s">
        <v>386</v>
      </c>
      <c r="E126" s="47" t="s">
        <v>292</v>
      </c>
      <c r="F126" s="48">
        <v>230000</v>
      </c>
      <c r="G126" s="48">
        <v>230000</v>
      </c>
      <c r="H126" s="48">
        <v>0</v>
      </c>
      <c r="I126" s="49">
        <f t="shared" si="3"/>
        <v>0</v>
      </c>
      <c r="K126" s="38"/>
      <c r="L126" s="38"/>
      <c r="M126" s="38"/>
      <c r="N126" s="38"/>
      <c r="O126" s="38"/>
      <c r="P126" s="38"/>
      <c r="Q126" s="38"/>
      <c r="R126" s="38"/>
      <c r="S126" s="38"/>
      <c r="T126" s="38"/>
      <c r="U126" s="38"/>
    </row>
    <row r="127" spans="1:21" ht="58.35" customHeight="1">
      <c r="A127" s="15">
        <f t="shared" si="2"/>
        <v>119</v>
      </c>
      <c r="B127" s="46" t="s">
        <v>387</v>
      </c>
      <c r="C127" s="47" t="s">
        <v>384</v>
      </c>
      <c r="D127" s="47" t="s">
        <v>388</v>
      </c>
      <c r="E127" s="47" t="s">
        <v>274</v>
      </c>
      <c r="F127" s="48">
        <v>60000</v>
      </c>
      <c r="G127" s="48">
        <v>60000</v>
      </c>
      <c r="H127" s="48">
        <v>0</v>
      </c>
      <c r="I127" s="49">
        <f t="shared" si="3"/>
        <v>0</v>
      </c>
      <c r="K127" s="38"/>
      <c r="L127" s="38"/>
      <c r="M127" s="38"/>
      <c r="N127" s="38"/>
      <c r="O127" s="38"/>
      <c r="P127" s="38"/>
      <c r="Q127" s="38"/>
      <c r="R127" s="38"/>
      <c r="S127" s="38"/>
      <c r="T127" s="38"/>
      <c r="U127" s="38"/>
    </row>
    <row r="128" spans="1:21" ht="24.95" customHeight="1">
      <c r="A128" s="15">
        <f t="shared" si="2"/>
        <v>120</v>
      </c>
      <c r="B128" s="46" t="s">
        <v>291</v>
      </c>
      <c r="C128" s="47" t="s">
        <v>384</v>
      </c>
      <c r="D128" s="47" t="s">
        <v>388</v>
      </c>
      <c r="E128" s="47" t="s">
        <v>292</v>
      </c>
      <c r="F128" s="48">
        <v>60000</v>
      </c>
      <c r="G128" s="48">
        <v>60000</v>
      </c>
      <c r="H128" s="48">
        <v>0</v>
      </c>
      <c r="I128" s="49">
        <f t="shared" si="3"/>
        <v>0</v>
      </c>
      <c r="K128" s="38"/>
      <c r="L128" s="38"/>
      <c r="M128" s="38"/>
      <c r="N128" s="38"/>
      <c r="O128" s="38"/>
      <c r="P128" s="38"/>
      <c r="Q128" s="38"/>
      <c r="R128" s="38"/>
      <c r="S128" s="38"/>
      <c r="T128" s="38"/>
      <c r="U128" s="38"/>
    </row>
    <row r="129" spans="1:21" ht="16.7" customHeight="1">
      <c r="A129" s="15">
        <f t="shared" si="2"/>
        <v>121</v>
      </c>
      <c r="B129" s="46" t="s">
        <v>389</v>
      </c>
      <c r="C129" s="47" t="s">
        <v>384</v>
      </c>
      <c r="D129" s="47" t="s">
        <v>390</v>
      </c>
      <c r="E129" s="47" t="s">
        <v>274</v>
      </c>
      <c r="F129" s="48">
        <v>10000</v>
      </c>
      <c r="G129" s="48">
        <v>10000</v>
      </c>
      <c r="H129" s="48">
        <v>0</v>
      </c>
      <c r="I129" s="49">
        <f t="shared" si="3"/>
        <v>0</v>
      </c>
      <c r="K129" s="38"/>
      <c r="L129" s="38"/>
      <c r="M129" s="38"/>
      <c r="N129" s="38"/>
      <c r="O129" s="38"/>
      <c r="P129" s="38"/>
      <c r="Q129" s="38"/>
      <c r="R129" s="38"/>
      <c r="S129" s="38"/>
      <c r="T129" s="38"/>
      <c r="U129" s="38"/>
    </row>
    <row r="130" spans="1:21" ht="24.95" customHeight="1">
      <c r="A130" s="15">
        <f t="shared" si="2"/>
        <v>122</v>
      </c>
      <c r="B130" s="46" t="s">
        <v>291</v>
      </c>
      <c r="C130" s="47" t="s">
        <v>384</v>
      </c>
      <c r="D130" s="47" t="s">
        <v>390</v>
      </c>
      <c r="E130" s="47" t="s">
        <v>292</v>
      </c>
      <c r="F130" s="48">
        <v>10000</v>
      </c>
      <c r="G130" s="48">
        <v>10000</v>
      </c>
      <c r="H130" s="48">
        <v>0</v>
      </c>
      <c r="I130" s="49">
        <f t="shared" si="3"/>
        <v>0</v>
      </c>
      <c r="K130" s="38"/>
      <c r="L130" s="38"/>
      <c r="M130" s="38"/>
      <c r="N130" s="38"/>
      <c r="O130" s="38"/>
      <c r="P130" s="38"/>
      <c r="Q130" s="38"/>
      <c r="R130" s="38"/>
      <c r="S130" s="38"/>
      <c r="T130" s="38"/>
      <c r="U130" s="38"/>
    </row>
    <row r="131" spans="1:21" ht="24.95" customHeight="1">
      <c r="A131" s="15">
        <f t="shared" si="2"/>
        <v>123</v>
      </c>
      <c r="B131" s="46" t="s">
        <v>391</v>
      </c>
      <c r="C131" s="47" t="s">
        <v>384</v>
      </c>
      <c r="D131" s="47" t="s">
        <v>392</v>
      </c>
      <c r="E131" s="47" t="s">
        <v>274</v>
      </c>
      <c r="F131" s="48">
        <v>700000</v>
      </c>
      <c r="G131" s="48">
        <v>700000</v>
      </c>
      <c r="H131" s="48">
        <v>693871</v>
      </c>
      <c r="I131" s="49">
        <f t="shared" si="3"/>
        <v>0.99124428571428569</v>
      </c>
      <c r="K131" s="38"/>
      <c r="L131" s="38"/>
      <c r="M131" s="38"/>
      <c r="N131" s="38"/>
      <c r="O131" s="38"/>
      <c r="P131" s="38"/>
      <c r="Q131" s="38"/>
      <c r="R131" s="38"/>
      <c r="S131" s="38"/>
      <c r="T131" s="38"/>
      <c r="U131" s="38"/>
    </row>
    <row r="132" spans="1:21" ht="24.95" customHeight="1">
      <c r="A132" s="15">
        <f t="shared" si="2"/>
        <v>124</v>
      </c>
      <c r="B132" s="46" t="s">
        <v>291</v>
      </c>
      <c r="C132" s="47" t="s">
        <v>384</v>
      </c>
      <c r="D132" s="47" t="s">
        <v>392</v>
      </c>
      <c r="E132" s="47" t="s">
        <v>292</v>
      </c>
      <c r="F132" s="48">
        <v>700000</v>
      </c>
      <c r="G132" s="48">
        <v>700000</v>
      </c>
      <c r="H132" s="48">
        <v>693871</v>
      </c>
      <c r="I132" s="49">
        <f t="shared" si="3"/>
        <v>0.99124428571428569</v>
      </c>
      <c r="K132" s="38"/>
      <c r="L132" s="38"/>
      <c r="M132" s="38"/>
      <c r="N132" s="38"/>
      <c r="O132" s="38"/>
      <c r="P132" s="38"/>
      <c r="Q132" s="38"/>
      <c r="R132" s="38"/>
      <c r="S132" s="38"/>
      <c r="T132" s="38"/>
      <c r="U132" s="38"/>
    </row>
    <row r="133" spans="1:21" ht="36" customHeight="1">
      <c r="A133" s="15">
        <f t="shared" si="2"/>
        <v>125</v>
      </c>
      <c r="B133" s="46" t="s">
        <v>393</v>
      </c>
      <c r="C133" s="47" t="s">
        <v>384</v>
      </c>
      <c r="D133" s="47" t="s">
        <v>394</v>
      </c>
      <c r="E133" s="47" t="s">
        <v>274</v>
      </c>
      <c r="F133" s="48">
        <v>24921910</v>
      </c>
      <c r="G133" s="48">
        <v>24921910</v>
      </c>
      <c r="H133" s="48">
        <v>16216819.359999999</v>
      </c>
      <c r="I133" s="49">
        <f t="shared" si="3"/>
        <v>0.65070531752983618</v>
      </c>
      <c r="K133" s="38"/>
      <c r="L133" s="38"/>
      <c r="M133" s="38"/>
      <c r="N133" s="38"/>
      <c r="O133" s="38"/>
      <c r="P133" s="38"/>
      <c r="Q133" s="38"/>
      <c r="R133" s="38"/>
      <c r="S133" s="38"/>
      <c r="T133" s="38"/>
      <c r="U133" s="38"/>
    </row>
    <row r="134" spans="1:21" ht="16.7" customHeight="1">
      <c r="A134" s="15">
        <f t="shared" si="2"/>
        <v>126</v>
      </c>
      <c r="B134" s="46" t="s">
        <v>319</v>
      </c>
      <c r="C134" s="47" t="s">
        <v>384</v>
      </c>
      <c r="D134" s="47" t="s">
        <v>394</v>
      </c>
      <c r="E134" s="47" t="s">
        <v>320</v>
      </c>
      <c r="F134" s="48">
        <v>18718292</v>
      </c>
      <c r="G134" s="48">
        <v>18718292</v>
      </c>
      <c r="H134" s="48">
        <v>14058295.210000001</v>
      </c>
      <c r="I134" s="49">
        <f t="shared" si="3"/>
        <v>0.75104583313477535</v>
      </c>
      <c r="K134" s="38"/>
      <c r="L134" s="38"/>
      <c r="M134" s="38"/>
      <c r="N134" s="38"/>
      <c r="O134" s="38"/>
      <c r="P134" s="38"/>
      <c r="Q134" s="38"/>
      <c r="R134" s="38"/>
      <c r="S134" s="38"/>
      <c r="T134" s="38"/>
      <c r="U134" s="38"/>
    </row>
    <row r="135" spans="1:21" ht="24.95" customHeight="1">
      <c r="A135" s="15">
        <f t="shared" si="2"/>
        <v>127</v>
      </c>
      <c r="B135" s="46" t="s">
        <v>291</v>
      </c>
      <c r="C135" s="47" t="s">
        <v>384</v>
      </c>
      <c r="D135" s="47" t="s">
        <v>394</v>
      </c>
      <c r="E135" s="47" t="s">
        <v>292</v>
      </c>
      <c r="F135" s="48">
        <v>5882446</v>
      </c>
      <c r="G135" s="48">
        <v>5882446</v>
      </c>
      <c r="H135" s="48">
        <v>1920996.79</v>
      </c>
      <c r="I135" s="49">
        <f t="shared" si="3"/>
        <v>0.326564288052963</v>
      </c>
      <c r="K135" s="38"/>
      <c r="L135" s="38"/>
      <c r="M135" s="38"/>
      <c r="N135" s="38"/>
      <c r="O135" s="38"/>
      <c r="P135" s="38"/>
      <c r="Q135" s="38"/>
      <c r="R135" s="38"/>
      <c r="S135" s="38"/>
      <c r="T135" s="38"/>
      <c r="U135" s="38"/>
    </row>
    <row r="136" spans="1:21" ht="16.7" customHeight="1">
      <c r="A136" s="15">
        <f t="shared" si="2"/>
        <v>128</v>
      </c>
      <c r="B136" s="46" t="s">
        <v>301</v>
      </c>
      <c r="C136" s="47" t="s">
        <v>384</v>
      </c>
      <c r="D136" s="47" t="s">
        <v>394</v>
      </c>
      <c r="E136" s="47" t="s">
        <v>302</v>
      </c>
      <c r="F136" s="48">
        <v>321172</v>
      </c>
      <c r="G136" s="48">
        <v>321172</v>
      </c>
      <c r="H136" s="48">
        <v>237527.36</v>
      </c>
      <c r="I136" s="49">
        <f t="shared" si="3"/>
        <v>0.73956434558429751</v>
      </c>
      <c r="K136" s="38"/>
      <c r="L136" s="38"/>
      <c r="M136" s="38"/>
      <c r="N136" s="38"/>
      <c r="O136" s="38"/>
      <c r="P136" s="38"/>
      <c r="Q136" s="38"/>
      <c r="R136" s="38"/>
      <c r="S136" s="38"/>
      <c r="T136" s="38"/>
      <c r="U136" s="38"/>
    </row>
    <row r="137" spans="1:21" ht="36" customHeight="1">
      <c r="A137" s="15">
        <f t="shared" si="2"/>
        <v>129</v>
      </c>
      <c r="B137" s="46" t="s">
        <v>395</v>
      </c>
      <c r="C137" s="47" t="s">
        <v>384</v>
      </c>
      <c r="D137" s="47" t="s">
        <v>396</v>
      </c>
      <c r="E137" s="47" t="s">
        <v>274</v>
      </c>
      <c r="F137" s="48">
        <v>747150</v>
      </c>
      <c r="G137" s="48">
        <v>747150</v>
      </c>
      <c r="H137" s="48">
        <v>0</v>
      </c>
      <c r="I137" s="49">
        <f t="shared" si="3"/>
        <v>0</v>
      </c>
      <c r="K137" s="38"/>
      <c r="L137" s="38"/>
      <c r="M137" s="38"/>
      <c r="N137" s="38"/>
      <c r="O137" s="38"/>
      <c r="P137" s="38"/>
      <c r="Q137" s="38"/>
      <c r="R137" s="38"/>
      <c r="S137" s="38"/>
      <c r="T137" s="38"/>
      <c r="U137" s="38"/>
    </row>
    <row r="138" spans="1:21" ht="24.95" customHeight="1">
      <c r="A138" s="15">
        <f t="shared" ref="A138:A201" si="4">A137+1</f>
        <v>130</v>
      </c>
      <c r="B138" s="46" t="s">
        <v>291</v>
      </c>
      <c r="C138" s="47" t="s">
        <v>384</v>
      </c>
      <c r="D138" s="47" t="s">
        <v>396</v>
      </c>
      <c r="E138" s="47" t="s">
        <v>292</v>
      </c>
      <c r="F138" s="48">
        <v>747150</v>
      </c>
      <c r="G138" s="48">
        <v>747150</v>
      </c>
      <c r="H138" s="48">
        <v>0</v>
      </c>
      <c r="I138" s="49">
        <f t="shared" ref="I138:I201" si="5">H138/G138</f>
        <v>0</v>
      </c>
      <c r="K138" s="38"/>
      <c r="L138" s="38"/>
      <c r="M138" s="38"/>
      <c r="N138" s="38"/>
      <c r="O138" s="38"/>
      <c r="P138" s="38"/>
      <c r="Q138" s="38"/>
      <c r="R138" s="38"/>
      <c r="S138" s="38"/>
      <c r="T138" s="38"/>
      <c r="U138" s="38"/>
    </row>
    <row r="139" spans="1:21" ht="24.95" customHeight="1">
      <c r="A139" s="15">
        <f t="shared" si="4"/>
        <v>131</v>
      </c>
      <c r="B139" s="46" t="s">
        <v>397</v>
      </c>
      <c r="C139" s="47" t="s">
        <v>384</v>
      </c>
      <c r="D139" s="47" t="s">
        <v>398</v>
      </c>
      <c r="E139" s="47" t="s">
        <v>274</v>
      </c>
      <c r="F139" s="48">
        <v>808539.4</v>
      </c>
      <c r="G139" s="48">
        <v>808539.4</v>
      </c>
      <c r="H139" s="48">
        <v>808539.4</v>
      </c>
      <c r="I139" s="49">
        <f t="shared" si="5"/>
        <v>1</v>
      </c>
      <c r="K139" s="38"/>
      <c r="L139" s="38"/>
      <c r="M139" s="38"/>
      <c r="N139" s="38"/>
      <c r="O139" s="38"/>
      <c r="P139" s="38"/>
      <c r="Q139" s="38"/>
      <c r="R139" s="38"/>
      <c r="S139" s="38"/>
      <c r="T139" s="38"/>
      <c r="U139" s="38"/>
    </row>
    <row r="140" spans="1:21" ht="16.7" customHeight="1">
      <c r="A140" s="15">
        <f t="shared" si="4"/>
        <v>132</v>
      </c>
      <c r="B140" s="46" t="s">
        <v>399</v>
      </c>
      <c r="C140" s="47" t="s">
        <v>384</v>
      </c>
      <c r="D140" s="47" t="s">
        <v>398</v>
      </c>
      <c r="E140" s="47" t="s">
        <v>400</v>
      </c>
      <c r="F140" s="48">
        <v>808539.4</v>
      </c>
      <c r="G140" s="48">
        <v>808539.4</v>
      </c>
      <c r="H140" s="48">
        <v>808539.4</v>
      </c>
      <c r="I140" s="49">
        <f t="shared" si="5"/>
        <v>1</v>
      </c>
      <c r="K140" s="38"/>
      <c r="L140" s="38"/>
      <c r="M140" s="38"/>
      <c r="N140" s="38"/>
      <c r="O140" s="38"/>
      <c r="P140" s="38"/>
      <c r="Q140" s="38"/>
      <c r="R140" s="38"/>
      <c r="S140" s="38"/>
      <c r="T140" s="38"/>
      <c r="U140" s="38"/>
    </row>
    <row r="141" spans="1:21" ht="16.7" customHeight="1">
      <c r="A141" s="15">
        <f t="shared" si="4"/>
        <v>133</v>
      </c>
      <c r="B141" s="46" t="s">
        <v>401</v>
      </c>
      <c r="C141" s="47" t="s">
        <v>384</v>
      </c>
      <c r="D141" s="47" t="s">
        <v>402</v>
      </c>
      <c r="E141" s="47" t="s">
        <v>274</v>
      </c>
      <c r="F141" s="48">
        <v>150000</v>
      </c>
      <c r="G141" s="48">
        <v>150000</v>
      </c>
      <c r="H141" s="48">
        <v>0</v>
      </c>
      <c r="I141" s="49">
        <f t="shared" si="5"/>
        <v>0</v>
      </c>
      <c r="K141" s="38"/>
      <c r="L141" s="38"/>
      <c r="M141" s="38"/>
      <c r="N141" s="38"/>
      <c r="O141" s="38"/>
      <c r="P141" s="38"/>
      <c r="Q141" s="38"/>
      <c r="R141" s="38"/>
      <c r="S141" s="38"/>
      <c r="T141" s="38"/>
      <c r="U141" s="38"/>
    </row>
    <row r="142" spans="1:21" ht="24.95" customHeight="1">
      <c r="A142" s="15">
        <f t="shared" si="4"/>
        <v>134</v>
      </c>
      <c r="B142" s="46" t="s">
        <v>291</v>
      </c>
      <c r="C142" s="47" t="s">
        <v>384</v>
      </c>
      <c r="D142" s="47" t="s">
        <v>402</v>
      </c>
      <c r="E142" s="47" t="s">
        <v>292</v>
      </c>
      <c r="F142" s="48">
        <v>150000</v>
      </c>
      <c r="G142" s="48">
        <v>150000</v>
      </c>
      <c r="H142" s="48">
        <v>0</v>
      </c>
      <c r="I142" s="49">
        <f t="shared" si="5"/>
        <v>0</v>
      </c>
      <c r="K142" s="38"/>
      <c r="L142" s="38"/>
      <c r="M142" s="38"/>
      <c r="N142" s="38"/>
      <c r="O142" s="38"/>
      <c r="P142" s="38"/>
      <c r="Q142" s="38"/>
      <c r="R142" s="38"/>
      <c r="S142" s="38"/>
      <c r="T142" s="38"/>
      <c r="U142" s="38"/>
    </row>
    <row r="143" spans="1:21" ht="16.7" customHeight="1">
      <c r="A143" s="15">
        <f t="shared" si="4"/>
        <v>135</v>
      </c>
      <c r="B143" s="46" t="s">
        <v>283</v>
      </c>
      <c r="C143" s="47" t="s">
        <v>384</v>
      </c>
      <c r="D143" s="47" t="s">
        <v>284</v>
      </c>
      <c r="E143" s="47" t="s">
        <v>274</v>
      </c>
      <c r="F143" s="48">
        <v>16785000</v>
      </c>
      <c r="G143" s="48">
        <v>19410000</v>
      </c>
      <c r="H143" s="48">
        <v>18735000</v>
      </c>
      <c r="I143" s="49">
        <f t="shared" si="5"/>
        <v>0.96522411128284391</v>
      </c>
      <c r="K143" s="38"/>
      <c r="L143" s="38"/>
      <c r="M143" s="38"/>
      <c r="N143" s="38"/>
      <c r="O143" s="38"/>
      <c r="P143" s="38"/>
      <c r="Q143" s="38"/>
      <c r="R143" s="38"/>
      <c r="S143" s="38"/>
      <c r="T143" s="38"/>
      <c r="U143" s="38"/>
    </row>
    <row r="144" spans="1:21" ht="16.7" customHeight="1">
      <c r="A144" s="15">
        <f t="shared" si="4"/>
        <v>136</v>
      </c>
      <c r="B144" s="46" t="s">
        <v>307</v>
      </c>
      <c r="C144" s="47" t="s">
        <v>384</v>
      </c>
      <c r="D144" s="47" t="s">
        <v>308</v>
      </c>
      <c r="E144" s="47" t="s">
        <v>274</v>
      </c>
      <c r="F144" s="48">
        <v>270000</v>
      </c>
      <c r="G144" s="48">
        <v>270000</v>
      </c>
      <c r="H144" s="48">
        <v>45000</v>
      </c>
      <c r="I144" s="49">
        <f t="shared" si="5"/>
        <v>0.16666666666666666</v>
      </c>
      <c r="K144" s="38"/>
      <c r="L144" s="38"/>
      <c r="M144" s="38"/>
      <c r="N144" s="38"/>
      <c r="O144" s="38"/>
      <c r="P144" s="38"/>
      <c r="Q144" s="38"/>
      <c r="R144" s="38"/>
      <c r="S144" s="38"/>
      <c r="T144" s="38"/>
      <c r="U144" s="38"/>
    </row>
    <row r="145" spans="1:21" ht="16.7" customHeight="1">
      <c r="A145" s="15">
        <f t="shared" si="4"/>
        <v>137</v>
      </c>
      <c r="B145" s="46" t="s">
        <v>403</v>
      </c>
      <c r="C145" s="47" t="s">
        <v>384</v>
      </c>
      <c r="D145" s="47" t="s">
        <v>308</v>
      </c>
      <c r="E145" s="47" t="s">
        <v>404</v>
      </c>
      <c r="F145" s="48">
        <v>270000</v>
      </c>
      <c r="G145" s="48">
        <v>270000</v>
      </c>
      <c r="H145" s="48">
        <v>45000</v>
      </c>
      <c r="I145" s="49">
        <f t="shared" si="5"/>
        <v>0.16666666666666666</v>
      </c>
      <c r="K145" s="38"/>
      <c r="L145" s="38"/>
      <c r="M145" s="38"/>
      <c r="N145" s="38"/>
      <c r="O145" s="38"/>
      <c r="P145" s="38"/>
      <c r="Q145" s="38"/>
      <c r="R145" s="38"/>
      <c r="S145" s="38"/>
      <c r="T145" s="38"/>
      <c r="U145" s="38"/>
    </row>
    <row r="146" spans="1:21" ht="16.7" customHeight="1">
      <c r="A146" s="15">
        <f t="shared" si="4"/>
        <v>138</v>
      </c>
      <c r="B146" s="46" t="s">
        <v>405</v>
      </c>
      <c r="C146" s="47" t="s">
        <v>384</v>
      </c>
      <c r="D146" s="47" t="s">
        <v>406</v>
      </c>
      <c r="E146" s="47" t="s">
        <v>274</v>
      </c>
      <c r="F146" s="48">
        <v>16515000</v>
      </c>
      <c r="G146" s="48">
        <v>19140000</v>
      </c>
      <c r="H146" s="48">
        <v>18690000</v>
      </c>
      <c r="I146" s="49">
        <f t="shared" si="5"/>
        <v>0.97648902821316619</v>
      </c>
      <c r="K146" s="38"/>
      <c r="L146" s="38"/>
      <c r="M146" s="38"/>
      <c r="N146" s="38"/>
      <c r="O146" s="38"/>
      <c r="P146" s="38"/>
      <c r="Q146" s="38"/>
      <c r="R146" s="38"/>
      <c r="S146" s="38"/>
      <c r="T146" s="38"/>
      <c r="U146" s="38"/>
    </row>
    <row r="147" spans="1:21" ht="16.7" customHeight="1">
      <c r="A147" s="15">
        <f t="shared" si="4"/>
        <v>139</v>
      </c>
      <c r="B147" s="46" t="s">
        <v>403</v>
      </c>
      <c r="C147" s="47" t="s">
        <v>384</v>
      </c>
      <c r="D147" s="47" t="s">
        <v>406</v>
      </c>
      <c r="E147" s="47" t="s">
        <v>404</v>
      </c>
      <c r="F147" s="48">
        <v>16515000</v>
      </c>
      <c r="G147" s="48">
        <v>19140000</v>
      </c>
      <c r="H147" s="48">
        <v>18690000</v>
      </c>
      <c r="I147" s="49">
        <f t="shared" si="5"/>
        <v>0.97648902821316619</v>
      </c>
      <c r="K147" s="38"/>
      <c r="L147" s="38"/>
      <c r="M147" s="38"/>
      <c r="N147" s="38"/>
      <c r="O147" s="38"/>
      <c r="P147" s="38"/>
      <c r="Q147" s="38"/>
      <c r="R147" s="38"/>
      <c r="S147" s="38"/>
      <c r="T147" s="38"/>
      <c r="U147" s="38"/>
    </row>
    <row r="148" spans="1:21" ht="24.95" customHeight="1">
      <c r="A148" s="15">
        <f t="shared" si="4"/>
        <v>140</v>
      </c>
      <c r="B148" s="46" t="s">
        <v>407</v>
      </c>
      <c r="C148" s="47" t="s">
        <v>408</v>
      </c>
      <c r="D148" s="47" t="s">
        <v>273</v>
      </c>
      <c r="E148" s="47" t="s">
        <v>274</v>
      </c>
      <c r="F148" s="48">
        <v>621300</v>
      </c>
      <c r="G148" s="48">
        <v>621300</v>
      </c>
      <c r="H148" s="48">
        <v>47069.99</v>
      </c>
      <c r="I148" s="49">
        <f t="shared" si="5"/>
        <v>7.5760486077579264E-2</v>
      </c>
      <c r="K148" s="38"/>
      <c r="L148" s="38"/>
      <c r="M148" s="38"/>
      <c r="N148" s="38"/>
      <c r="O148" s="38"/>
      <c r="P148" s="38"/>
      <c r="Q148" s="38"/>
      <c r="R148" s="38"/>
      <c r="S148" s="38"/>
      <c r="T148" s="38"/>
      <c r="U148" s="38"/>
    </row>
    <row r="149" spans="1:21" ht="24.95" customHeight="1">
      <c r="A149" s="15">
        <f t="shared" si="4"/>
        <v>141</v>
      </c>
      <c r="B149" s="46" t="s">
        <v>355</v>
      </c>
      <c r="C149" s="47" t="s">
        <v>408</v>
      </c>
      <c r="D149" s="47" t="s">
        <v>356</v>
      </c>
      <c r="E149" s="47" t="s">
        <v>274</v>
      </c>
      <c r="F149" s="48">
        <v>521300</v>
      </c>
      <c r="G149" s="48">
        <v>521300</v>
      </c>
      <c r="H149" s="48">
        <v>47069.99</v>
      </c>
      <c r="I149" s="49">
        <f t="shared" si="5"/>
        <v>9.0293477843851902E-2</v>
      </c>
      <c r="K149" s="38"/>
      <c r="L149" s="38"/>
      <c r="M149" s="38"/>
      <c r="N149" s="38"/>
      <c r="O149" s="38"/>
      <c r="P149" s="38"/>
      <c r="Q149" s="38"/>
      <c r="R149" s="38"/>
      <c r="S149" s="38"/>
      <c r="T149" s="38"/>
      <c r="U149" s="38"/>
    </row>
    <row r="150" spans="1:21" ht="24.95" customHeight="1">
      <c r="A150" s="15">
        <f t="shared" si="4"/>
        <v>142</v>
      </c>
      <c r="B150" s="46" t="s">
        <v>357</v>
      </c>
      <c r="C150" s="47" t="s">
        <v>408</v>
      </c>
      <c r="D150" s="47" t="s">
        <v>358</v>
      </c>
      <c r="E150" s="47" t="s">
        <v>274</v>
      </c>
      <c r="F150" s="48">
        <v>521300</v>
      </c>
      <c r="G150" s="48">
        <v>521300</v>
      </c>
      <c r="H150" s="48">
        <v>47069.99</v>
      </c>
      <c r="I150" s="49">
        <f t="shared" si="5"/>
        <v>9.0293477843851902E-2</v>
      </c>
      <c r="K150" s="38"/>
      <c r="L150" s="38"/>
      <c r="M150" s="38"/>
      <c r="N150" s="38"/>
      <c r="O150" s="38"/>
      <c r="P150" s="38"/>
      <c r="Q150" s="38"/>
      <c r="R150" s="38"/>
      <c r="S150" s="38"/>
      <c r="T150" s="38"/>
      <c r="U150" s="38"/>
    </row>
    <row r="151" spans="1:21" ht="69.599999999999994" customHeight="1">
      <c r="A151" s="15">
        <f t="shared" si="4"/>
        <v>143</v>
      </c>
      <c r="B151" s="46" t="s">
        <v>409</v>
      </c>
      <c r="C151" s="47" t="s">
        <v>408</v>
      </c>
      <c r="D151" s="47" t="s">
        <v>410</v>
      </c>
      <c r="E151" s="47" t="s">
        <v>274</v>
      </c>
      <c r="F151" s="48">
        <v>45000</v>
      </c>
      <c r="G151" s="48">
        <v>45000</v>
      </c>
      <c r="H151" s="48">
        <v>0</v>
      </c>
      <c r="I151" s="49">
        <f t="shared" si="5"/>
        <v>0</v>
      </c>
      <c r="K151" s="38"/>
      <c r="L151" s="38"/>
      <c r="M151" s="38"/>
      <c r="N151" s="38"/>
      <c r="O151" s="38"/>
      <c r="P151" s="38"/>
      <c r="Q151" s="38"/>
      <c r="R151" s="38"/>
      <c r="S151" s="38"/>
      <c r="T151" s="38"/>
      <c r="U151" s="38"/>
    </row>
    <row r="152" spans="1:21" ht="24.95" customHeight="1">
      <c r="A152" s="15">
        <f t="shared" si="4"/>
        <v>144</v>
      </c>
      <c r="B152" s="46" t="s">
        <v>291</v>
      </c>
      <c r="C152" s="47" t="s">
        <v>408</v>
      </c>
      <c r="D152" s="47" t="s">
        <v>410</v>
      </c>
      <c r="E152" s="47" t="s">
        <v>292</v>
      </c>
      <c r="F152" s="48">
        <v>45000</v>
      </c>
      <c r="G152" s="48">
        <v>45000</v>
      </c>
      <c r="H152" s="48">
        <v>0</v>
      </c>
      <c r="I152" s="49">
        <f t="shared" si="5"/>
        <v>0</v>
      </c>
      <c r="K152" s="38"/>
      <c r="L152" s="38"/>
      <c r="M152" s="38"/>
      <c r="N152" s="38"/>
      <c r="O152" s="38"/>
      <c r="P152" s="38"/>
      <c r="Q152" s="38"/>
      <c r="R152" s="38"/>
      <c r="S152" s="38"/>
      <c r="T152" s="38"/>
      <c r="U152" s="38"/>
    </row>
    <row r="153" spans="1:21" ht="69.599999999999994" customHeight="1">
      <c r="A153" s="15">
        <f t="shared" si="4"/>
        <v>145</v>
      </c>
      <c r="B153" s="46" t="s">
        <v>411</v>
      </c>
      <c r="C153" s="47" t="s">
        <v>408</v>
      </c>
      <c r="D153" s="47" t="s">
        <v>412</v>
      </c>
      <c r="E153" s="47" t="s">
        <v>274</v>
      </c>
      <c r="F153" s="48">
        <v>20000</v>
      </c>
      <c r="G153" s="48">
        <v>20000</v>
      </c>
      <c r="H153" s="48">
        <v>0</v>
      </c>
      <c r="I153" s="49">
        <f t="shared" si="5"/>
        <v>0</v>
      </c>
      <c r="K153" s="38"/>
      <c r="L153" s="38"/>
      <c r="M153" s="38"/>
      <c r="N153" s="38"/>
      <c r="O153" s="38"/>
      <c r="P153" s="38"/>
      <c r="Q153" s="38"/>
      <c r="R153" s="38"/>
      <c r="S153" s="38"/>
      <c r="T153" s="38"/>
      <c r="U153" s="38"/>
    </row>
    <row r="154" spans="1:21" ht="24.95" customHeight="1">
      <c r="A154" s="15">
        <f t="shared" si="4"/>
        <v>146</v>
      </c>
      <c r="B154" s="46" t="s">
        <v>291</v>
      </c>
      <c r="C154" s="47" t="s">
        <v>408</v>
      </c>
      <c r="D154" s="47" t="s">
        <v>412</v>
      </c>
      <c r="E154" s="47" t="s">
        <v>292</v>
      </c>
      <c r="F154" s="48">
        <v>20000</v>
      </c>
      <c r="G154" s="48">
        <v>20000</v>
      </c>
      <c r="H154" s="48">
        <v>0</v>
      </c>
      <c r="I154" s="49">
        <f t="shared" si="5"/>
        <v>0</v>
      </c>
      <c r="K154" s="38"/>
      <c r="L154" s="38"/>
      <c r="M154" s="38"/>
      <c r="N154" s="38"/>
      <c r="O154" s="38"/>
      <c r="P154" s="38"/>
      <c r="Q154" s="38"/>
      <c r="R154" s="38"/>
      <c r="S154" s="38"/>
      <c r="T154" s="38"/>
      <c r="U154" s="38"/>
    </row>
    <row r="155" spans="1:21" ht="80.849999999999994" customHeight="1">
      <c r="A155" s="15">
        <f t="shared" si="4"/>
        <v>147</v>
      </c>
      <c r="B155" s="46" t="s">
        <v>413</v>
      </c>
      <c r="C155" s="47" t="s">
        <v>408</v>
      </c>
      <c r="D155" s="47" t="s">
        <v>414</v>
      </c>
      <c r="E155" s="47" t="s">
        <v>274</v>
      </c>
      <c r="F155" s="48">
        <v>70300</v>
      </c>
      <c r="G155" s="48">
        <v>70300</v>
      </c>
      <c r="H155" s="48">
        <v>0</v>
      </c>
      <c r="I155" s="49">
        <f t="shared" si="5"/>
        <v>0</v>
      </c>
      <c r="K155" s="38"/>
      <c r="L155" s="38"/>
      <c r="M155" s="38"/>
      <c r="N155" s="38"/>
      <c r="O155" s="38"/>
      <c r="P155" s="38"/>
      <c r="Q155" s="38"/>
      <c r="R155" s="38"/>
      <c r="S155" s="38"/>
      <c r="T155" s="38"/>
      <c r="U155" s="38"/>
    </row>
    <row r="156" spans="1:21" ht="24.95" customHeight="1">
      <c r="A156" s="15">
        <f t="shared" si="4"/>
        <v>148</v>
      </c>
      <c r="B156" s="46" t="s">
        <v>291</v>
      </c>
      <c r="C156" s="47" t="s">
        <v>408</v>
      </c>
      <c r="D156" s="47" t="s">
        <v>414</v>
      </c>
      <c r="E156" s="47" t="s">
        <v>292</v>
      </c>
      <c r="F156" s="48">
        <v>70300</v>
      </c>
      <c r="G156" s="48">
        <v>70300</v>
      </c>
      <c r="H156" s="48">
        <v>0</v>
      </c>
      <c r="I156" s="49">
        <f t="shared" si="5"/>
        <v>0</v>
      </c>
      <c r="K156" s="38"/>
      <c r="L156" s="38"/>
      <c r="M156" s="38"/>
      <c r="N156" s="38"/>
      <c r="O156" s="38"/>
      <c r="P156" s="38"/>
      <c r="Q156" s="38"/>
      <c r="R156" s="38"/>
      <c r="S156" s="38"/>
      <c r="T156" s="38"/>
      <c r="U156" s="38"/>
    </row>
    <row r="157" spans="1:21" ht="80.849999999999994" customHeight="1">
      <c r="A157" s="15">
        <f t="shared" si="4"/>
        <v>149</v>
      </c>
      <c r="B157" s="46" t="s">
        <v>415</v>
      </c>
      <c r="C157" s="47" t="s">
        <v>408</v>
      </c>
      <c r="D157" s="47" t="s">
        <v>416</v>
      </c>
      <c r="E157" s="47" t="s">
        <v>274</v>
      </c>
      <c r="F157" s="48">
        <v>114000</v>
      </c>
      <c r="G157" s="48">
        <v>114000</v>
      </c>
      <c r="H157" s="48">
        <v>43850</v>
      </c>
      <c r="I157" s="49">
        <f t="shared" si="5"/>
        <v>0.38464912280701752</v>
      </c>
      <c r="K157" s="38"/>
      <c r="L157" s="38"/>
      <c r="M157" s="38"/>
      <c r="N157" s="38"/>
      <c r="O157" s="38"/>
      <c r="P157" s="38"/>
      <c r="Q157" s="38"/>
      <c r="R157" s="38"/>
      <c r="S157" s="38"/>
      <c r="T157" s="38"/>
      <c r="U157" s="38"/>
    </row>
    <row r="158" spans="1:21" ht="24.95" customHeight="1">
      <c r="A158" s="15">
        <f t="shared" si="4"/>
        <v>150</v>
      </c>
      <c r="B158" s="46" t="s">
        <v>291</v>
      </c>
      <c r="C158" s="47" t="s">
        <v>408</v>
      </c>
      <c r="D158" s="47" t="s">
        <v>416</v>
      </c>
      <c r="E158" s="47" t="s">
        <v>292</v>
      </c>
      <c r="F158" s="48">
        <v>114000</v>
      </c>
      <c r="G158" s="48">
        <v>114000</v>
      </c>
      <c r="H158" s="48">
        <v>43850</v>
      </c>
      <c r="I158" s="49">
        <f t="shared" si="5"/>
        <v>0.38464912280701752</v>
      </c>
      <c r="K158" s="38"/>
      <c r="L158" s="38"/>
      <c r="M158" s="38"/>
      <c r="N158" s="38"/>
      <c r="O158" s="38"/>
      <c r="P158" s="38"/>
      <c r="Q158" s="38"/>
      <c r="R158" s="38"/>
      <c r="S158" s="38"/>
      <c r="T158" s="38"/>
      <c r="U158" s="38"/>
    </row>
    <row r="159" spans="1:21" ht="58.35" customHeight="1">
      <c r="A159" s="15">
        <f t="shared" si="4"/>
        <v>151</v>
      </c>
      <c r="B159" s="46" t="s">
        <v>417</v>
      </c>
      <c r="C159" s="47" t="s">
        <v>408</v>
      </c>
      <c r="D159" s="47" t="s">
        <v>418</v>
      </c>
      <c r="E159" s="47" t="s">
        <v>274</v>
      </c>
      <c r="F159" s="48">
        <v>252000</v>
      </c>
      <c r="G159" s="48">
        <v>252000</v>
      </c>
      <c r="H159" s="48">
        <v>0</v>
      </c>
      <c r="I159" s="49">
        <f t="shared" si="5"/>
        <v>0</v>
      </c>
      <c r="K159" s="38"/>
      <c r="L159" s="38"/>
      <c r="M159" s="38"/>
      <c r="N159" s="38"/>
      <c r="O159" s="38"/>
      <c r="P159" s="38"/>
      <c r="Q159" s="38"/>
      <c r="R159" s="38"/>
      <c r="S159" s="38"/>
      <c r="T159" s="38"/>
      <c r="U159" s="38"/>
    </row>
    <row r="160" spans="1:21" ht="24.95" customHeight="1">
      <c r="A160" s="15">
        <f t="shared" si="4"/>
        <v>152</v>
      </c>
      <c r="B160" s="46" t="s">
        <v>291</v>
      </c>
      <c r="C160" s="47" t="s">
        <v>408</v>
      </c>
      <c r="D160" s="47" t="s">
        <v>418</v>
      </c>
      <c r="E160" s="47" t="s">
        <v>292</v>
      </c>
      <c r="F160" s="48">
        <v>97000</v>
      </c>
      <c r="G160" s="48">
        <v>97000</v>
      </c>
      <c r="H160" s="48">
        <v>0</v>
      </c>
      <c r="I160" s="49">
        <f t="shared" si="5"/>
        <v>0</v>
      </c>
      <c r="K160" s="38"/>
      <c r="L160" s="38"/>
      <c r="M160" s="38"/>
      <c r="N160" s="38"/>
      <c r="O160" s="38"/>
      <c r="P160" s="38"/>
      <c r="Q160" s="38"/>
      <c r="R160" s="38"/>
      <c r="S160" s="38"/>
      <c r="T160" s="38"/>
      <c r="U160" s="38"/>
    </row>
    <row r="161" spans="1:21" ht="36" customHeight="1">
      <c r="A161" s="15">
        <f t="shared" si="4"/>
        <v>153</v>
      </c>
      <c r="B161" s="46" t="s">
        <v>419</v>
      </c>
      <c r="C161" s="47" t="s">
        <v>408</v>
      </c>
      <c r="D161" s="47" t="s">
        <v>418</v>
      </c>
      <c r="E161" s="47" t="s">
        <v>420</v>
      </c>
      <c r="F161" s="48">
        <v>155000</v>
      </c>
      <c r="G161" s="48">
        <v>155000</v>
      </c>
      <c r="H161" s="48">
        <v>0</v>
      </c>
      <c r="I161" s="49">
        <f t="shared" si="5"/>
        <v>0</v>
      </c>
      <c r="K161" s="38"/>
      <c r="L161" s="38"/>
      <c r="M161" s="38"/>
      <c r="N161" s="38"/>
      <c r="O161" s="38"/>
      <c r="P161" s="38"/>
      <c r="Q161" s="38"/>
      <c r="R161" s="38"/>
      <c r="S161" s="38"/>
      <c r="T161" s="38"/>
      <c r="U161" s="38"/>
    </row>
    <row r="162" spans="1:21" ht="36" customHeight="1">
      <c r="A162" s="15">
        <f t="shared" si="4"/>
        <v>154</v>
      </c>
      <c r="B162" s="46" t="s">
        <v>421</v>
      </c>
      <c r="C162" s="47" t="s">
        <v>408</v>
      </c>
      <c r="D162" s="47" t="s">
        <v>422</v>
      </c>
      <c r="E162" s="47" t="s">
        <v>274</v>
      </c>
      <c r="F162" s="48">
        <v>20000</v>
      </c>
      <c r="G162" s="48">
        <v>20000</v>
      </c>
      <c r="H162" s="48">
        <v>3219.99</v>
      </c>
      <c r="I162" s="49">
        <f t="shared" si="5"/>
        <v>0.16099949999999999</v>
      </c>
      <c r="K162" s="38"/>
      <c r="L162" s="38"/>
      <c r="M162" s="38"/>
      <c r="N162" s="38"/>
      <c r="O162" s="38"/>
      <c r="P162" s="38"/>
      <c r="Q162" s="38"/>
      <c r="R162" s="38"/>
      <c r="S162" s="38"/>
      <c r="T162" s="38"/>
      <c r="U162" s="38"/>
    </row>
    <row r="163" spans="1:21" ht="24.95" customHeight="1">
      <c r="A163" s="15">
        <f t="shared" si="4"/>
        <v>155</v>
      </c>
      <c r="B163" s="46" t="s">
        <v>291</v>
      </c>
      <c r="C163" s="47" t="s">
        <v>408</v>
      </c>
      <c r="D163" s="47" t="s">
        <v>422</v>
      </c>
      <c r="E163" s="47" t="s">
        <v>292</v>
      </c>
      <c r="F163" s="48">
        <v>20000</v>
      </c>
      <c r="G163" s="48">
        <v>20000</v>
      </c>
      <c r="H163" s="48">
        <v>3219.99</v>
      </c>
      <c r="I163" s="49">
        <f t="shared" si="5"/>
        <v>0.16099949999999999</v>
      </c>
      <c r="K163" s="38"/>
      <c r="L163" s="38"/>
      <c r="M163" s="38"/>
      <c r="N163" s="38"/>
      <c r="O163" s="38"/>
      <c r="P163" s="38"/>
      <c r="Q163" s="38"/>
      <c r="R163" s="38"/>
      <c r="S163" s="38"/>
      <c r="T163" s="38"/>
      <c r="U163" s="38"/>
    </row>
    <row r="164" spans="1:21" ht="47.25" customHeight="1">
      <c r="A164" s="15">
        <f t="shared" si="4"/>
        <v>156</v>
      </c>
      <c r="B164" s="46" t="s">
        <v>423</v>
      </c>
      <c r="C164" s="47" t="s">
        <v>408</v>
      </c>
      <c r="D164" s="47" t="s">
        <v>424</v>
      </c>
      <c r="E164" s="47" t="s">
        <v>274</v>
      </c>
      <c r="F164" s="48">
        <v>100000</v>
      </c>
      <c r="G164" s="48">
        <v>100000</v>
      </c>
      <c r="H164" s="48">
        <v>0</v>
      </c>
      <c r="I164" s="49">
        <f t="shared" si="5"/>
        <v>0</v>
      </c>
      <c r="K164" s="38"/>
      <c r="L164" s="38"/>
      <c r="M164" s="38"/>
      <c r="N164" s="38"/>
      <c r="O164" s="38"/>
      <c r="P164" s="38"/>
      <c r="Q164" s="38"/>
      <c r="R164" s="38"/>
      <c r="S164" s="38"/>
      <c r="T164" s="38"/>
      <c r="U164" s="38"/>
    </row>
    <row r="165" spans="1:21" ht="24.95" customHeight="1">
      <c r="A165" s="15">
        <f t="shared" si="4"/>
        <v>157</v>
      </c>
      <c r="B165" s="46" t="s">
        <v>425</v>
      </c>
      <c r="C165" s="47" t="s">
        <v>408</v>
      </c>
      <c r="D165" s="47" t="s">
        <v>426</v>
      </c>
      <c r="E165" s="47" t="s">
        <v>274</v>
      </c>
      <c r="F165" s="48">
        <v>20000</v>
      </c>
      <c r="G165" s="48">
        <v>20000</v>
      </c>
      <c r="H165" s="48">
        <v>0</v>
      </c>
      <c r="I165" s="49">
        <f t="shared" si="5"/>
        <v>0</v>
      </c>
      <c r="K165" s="38"/>
      <c r="L165" s="38"/>
      <c r="M165" s="38"/>
      <c r="N165" s="38"/>
      <c r="O165" s="38"/>
      <c r="P165" s="38"/>
      <c r="Q165" s="38"/>
      <c r="R165" s="38"/>
      <c r="S165" s="38"/>
      <c r="T165" s="38"/>
      <c r="U165" s="38"/>
    </row>
    <row r="166" spans="1:21" ht="24.95" customHeight="1">
      <c r="A166" s="15">
        <f t="shared" si="4"/>
        <v>158</v>
      </c>
      <c r="B166" s="46" t="s">
        <v>291</v>
      </c>
      <c r="C166" s="47" t="s">
        <v>408</v>
      </c>
      <c r="D166" s="47" t="s">
        <v>426</v>
      </c>
      <c r="E166" s="47" t="s">
        <v>292</v>
      </c>
      <c r="F166" s="48">
        <v>20000</v>
      </c>
      <c r="G166" s="48">
        <v>20000</v>
      </c>
      <c r="H166" s="48">
        <v>0</v>
      </c>
      <c r="I166" s="49">
        <f t="shared" si="5"/>
        <v>0</v>
      </c>
      <c r="K166" s="38"/>
      <c r="L166" s="38"/>
      <c r="M166" s="38"/>
      <c r="N166" s="38"/>
      <c r="O166" s="38"/>
      <c r="P166" s="38"/>
      <c r="Q166" s="38"/>
      <c r="R166" s="38"/>
      <c r="S166" s="38"/>
      <c r="T166" s="38"/>
      <c r="U166" s="38"/>
    </row>
    <row r="167" spans="1:21" ht="36" customHeight="1">
      <c r="A167" s="15">
        <f t="shared" si="4"/>
        <v>159</v>
      </c>
      <c r="B167" s="46" t="s">
        <v>427</v>
      </c>
      <c r="C167" s="47" t="s">
        <v>408</v>
      </c>
      <c r="D167" s="47" t="s">
        <v>428</v>
      </c>
      <c r="E167" s="47" t="s">
        <v>274</v>
      </c>
      <c r="F167" s="48">
        <v>50000</v>
      </c>
      <c r="G167" s="48">
        <v>50000</v>
      </c>
      <c r="H167" s="48">
        <v>0</v>
      </c>
      <c r="I167" s="49">
        <f t="shared" si="5"/>
        <v>0</v>
      </c>
      <c r="K167" s="38"/>
      <c r="L167" s="38"/>
      <c r="M167" s="38"/>
      <c r="N167" s="38"/>
      <c r="O167" s="38"/>
      <c r="P167" s="38"/>
      <c r="Q167" s="38"/>
      <c r="R167" s="38"/>
      <c r="S167" s="38"/>
      <c r="T167" s="38"/>
      <c r="U167" s="38"/>
    </row>
    <row r="168" spans="1:21" ht="24.95" customHeight="1">
      <c r="A168" s="15">
        <f t="shared" si="4"/>
        <v>160</v>
      </c>
      <c r="B168" s="46" t="s">
        <v>291</v>
      </c>
      <c r="C168" s="47" t="s">
        <v>408</v>
      </c>
      <c r="D168" s="47" t="s">
        <v>428</v>
      </c>
      <c r="E168" s="47" t="s">
        <v>292</v>
      </c>
      <c r="F168" s="48">
        <v>50000</v>
      </c>
      <c r="G168" s="48">
        <v>50000</v>
      </c>
      <c r="H168" s="48">
        <v>0</v>
      </c>
      <c r="I168" s="49">
        <f t="shared" si="5"/>
        <v>0</v>
      </c>
      <c r="K168" s="38"/>
      <c r="L168" s="38"/>
      <c r="M168" s="38"/>
      <c r="N168" s="38"/>
      <c r="O168" s="38"/>
      <c r="P168" s="38"/>
      <c r="Q168" s="38"/>
      <c r="R168" s="38"/>
      <c r="S168" s="38"/>
      <c r="T168" s="38"/>
      <c r="U168" s="38"/>
    </row>
    <row r="169" spans="1:21" ht="24.95" customHeight="1">
      <c r="A169" s="15">
        <f t="shared" si="4"/>
        <v>161</v>
      </c>
      <c r="B169" s="46" t="s">
        <v>429</v>
      </c>
      <c r="C169" s="47" t="s">
        <v>408</v>
      </c>
      <c r="D169" s="47" t="s">
        <v>430</v>
      </c>
      <c r="E169" s="47" t="s">
        <v>274</v>
      </c>
      <c r="F169" s="48">
        <v>30000</v>
      </c>
      <c r="G169" s="48">
        <v>30000</v>
      </c>
      <c r="H169" s="48">
        <v>0</v>
      </c>
      <c r="I169" s="49">
        <f t="shared" si="5"/>
        <v>0</v>
      </c>
      <c r="K169" s="38"/>
      <c r="L169" s="38"/>
      <c r="M169" s="38"/>
      <c r="N169" s="38"/>
      <c r="O169" s="38"/>
      <c r="P169" s="38"/>
      <c r="Q169" s="38"/>
      <c r="R169" s="38"/>
      <c r="S169" s="38"/>
      <c r="T169" s="38"/>
      <c r="U169" s="38"/>
    </row>
    <row r="170" spans="1:21" ht="24.95" customHeight="1">
      <c r="A170" s="15">
        <f t="shared" si="4"/>
        <v>162</v>
      </c>
      <c r="B170" s="46" t="s">
        <v>291</v>
      </c>
      <c r="C170" s="47" t="s">
        <v>408</v>
      </c>
      <c r="D170" s="47" t="s">
        <v>430</v>
      </c>
      <c r="E170" s="47" t="s">
        <v>292</v>
      </c>
      <c r="F170" s="48">
        <v>30000</v>
      </c>
      <c r="G170" s="48">
        <v>30000</v>
      </c>
      <c r="H170" s="48">
        <v>0</v>
      </c>
      <c r="I170" s="49">
        <f t="shared" si="5"/>
        <v>0</v>
      </c>
      <c r="K170" s="38"/>
      <c r="L170" s="38"/>
      <c r="M170" s="38"/>
      <c r="N170" s="38"/>
      <c r="O170" s="38"/>
      <c r="P170" s="38"/>
      <c r="Q170" s="38"/>
      <c r="R170" s="38"/>
      <c r="S170" s="38"/>
      <c r="T170" s="38"/>
      <c r="U170" s="38"/>
    </row>
    <row r="171" spans="1:21" ht="16.7" customHeight="1">
      <c r="A171" s="15">
        <f t="shared" si="4"/>
        <v>163</v>
      </c>
      <c r="B171" s="46" t="s">
        <v>431</v>
      </c>
      <c r="C171" s="47" t="s">
        <v>432</v>
      </c>
      <c r="D171" s="47" t="s">
        <v>273</v>
      </c>
      <c r="E171" s="47" t="s">
        <v>274</v>
      </c>
      <c r="F171" s="48">
        <v>85234632.379999995</v>
      </c>
      <c r="G171" s="48">
        <v>85426032.379999995</v>
      </c>
      <c r="H171" s="48">
        <v>21843815.210000001</v>
      </c>
      <c r="I171" s="49">
        <f t="shared" si="5"/>
        <v>0.255704433431162</v>
      </c>
      <c r="K171" s="38"/>
      <c r="L171" s="38"/>
      <c r="M171" s="38"/>
      <c r="N171" s="38"/>
      <c r="O171" s="38"/>
      <c r="P171" s="38"/>
      <c r="Q171" s="38"/>
      <c r="R171" s="38"/>
      <c r="S171" s="38"/>
      <c r="T171" s="38"/>
      <c r="U171" s="38"/>
    </row>
    <row r="172" spans="1:21" ht="16.7" customHeight="1">
      <c r="A172" s="15">
        <f t="shared" si="4"/>
        <v>164</v>
      </c>
      <c r="B172" s="46" t="s">
        <v>433</v>
      </c>
      <c r="C172" s="47" t="s">
        <v>434</v>
      </c>
      <c r="D172" s="47" t="s">
        <v>273</v>
      </c>
      <c r="E172" s="47" t="s">
        <v>274</v>
      </c>
      <c r="F172" s="48">
        <v>4188500</v>
      </c>
      <c r="G172" s="48">
        <v>4379900</v>
      </c>
      <c r="H172" s="48">
        <v>1348173</v>
      </c>
      <c r="I172" s="49">
        <f t="shared" si="5"/>
        <v>0.30780908239914151</v>
      </c>
      <c r="K172" s="38"/>
      <c r="L172" s="38"/>
      <c r="M172" s="38"/>
      <c r="N172" s="38"/>
      <c r="O172" s="38"/>
      <c r="P172" s="38"/>
      <c r="Q172" s="38"/>
      <c r="R172" s="38"/>
      <c r="S172" s="38"/>
      <c r="T172" s="38"/>
      <c r="U172" s="38"/>
    </row>
    <row r="173" spans="1:21" ht="36" customHeight="1">
      <c r="A173" s="15">
        <f t="shared" si="4"/>
        <v>165</v>
      </c>
      <c r="B173" s="46" t="s">
        <v>435</v>
      </c>
      <c r="C173" s="47" t="s">
        <v>434</v>
      </c>
      <c r="D173" s="47" t="s">
        <v>436</v>
      </c>
      <c r="E173" s="47" t="s">
        <v>274</v>
      </c>
      <c r="F173" s="48">
        <v>1560000</v>
      </c>
      <c r="G173" s="48">
        <v>1560000</v>
      </c>
      <c r="H173" s="48">
        <v>0</v>
      </c>
      <c r="I173" s="49">
        <f t="shared" si="5"/>
        <v>0</v>
      </c>
      <c r="K173" s="38"/>
      <c r="L173" s="38"/>
      <c r="M173" s="38"/>
      <c r="N173" s="38"/>
      <c r="O173" s="38"/>
      <c r="P173" s="38"/>
      <c r="Q173" s="38"/>
      <c r="R173" s="38"/>
      <c r="S173" s="38"/>
      <c r="T173" s="38"/>
      <c r="U173" s="38"/>
    </row>
    <row r="174" spans="1:21" ht="36" customHeight="1">
      <c r="A174" s="15">
        <f t="shared" si="4"/>
        <v>166</v>
      </c>
      <c r="B174" s="46" t="s">
        <v>437</v>
      </c>
      <c r="C174" s="47" t="s">
        <v>434</v>
      </c>
      <c r="D174" s="47" t="s">
        <v>438</v>
      </c>
      <c r="E174" s="47" t="s">
        <v>274</v>
      </c>
      <c r="F174" s="48">
        <v>1560000</v>
      </c>
      <c r="G174" s="48">
        <v>1560000</v>
      </c>
      <c r="H174" s="48">
        <v>0</v>
      </c>
      <c r="I174" s="49">
        <f t="shared" si="5"/>
        <v>0</v>
      </c>
      <c r="K174" s="38"/>
      <c r="L174" s="38"/>
      <c r="M174" s="38"/>
      <c r="N174" s="38"/>
      <c r="O174" s="38"/>
      <c r="P174" s="38"/>
      <c r="Q174" s="38"/>
      <c r="R174" s="38"/>
      <c r="S174" s="38"/>
      <c r="T174" s="38"/>
      <c r="U174" s="38"/>
    </row>
    <row r="175" spans="1:21" ht="24.95" customHeight="1">
      <c r="A175" s="15">
        <f t="shared" si="4"/>
        <v>167</v>
      </c>
      <c r="B175" s="46" t="s">
        <v>439</v>
      </c>
      <c r="C175" s="47" t="s">
        <v>434</v>
      </c>
      <c r="D175" s="47" t="s">
        <v>440</v>
      </c>
      <c r="E175" s="47" t="s">
        <v>274</v>
      </c>
      <c r="F175" s="48">
        <v>200000</v>
      </c>
      <c r="G175" s="48">
        <v>200000</v>
      </c>
      <c r="H175" s="48">
        <v>0</v>
      </c>
      <c r="I175" s="49">
        <f t="shared" si="5"/>
        <v>0</v>
      </c>
      <c r="K175" s="38"/>
      <c r="L175" s="38"/>
      <c r="M175" s="38"/>
      <c r="N175" s="38"/>
      <c r="O175" s="38"/>
      <c r="P175" s="38"/>
      <c r="Q175" s="38"/>
      <c r="R175" s="38"/>
      <c r="S175" s="38"/>
      <c r="T175" s="38"/>
      <c r="U175" s="38"/>
    </row>
    <row r="176" spans="1:21" ht="36" customHeight="1">
      <c r="A176" s="15">
        <f t="shared" si="4"/>
        <v>168</v>
      </c>
      <c r="B176" s="46" t="s">
        <v>441</v>
      </c>
      <c r="C176" s="47" t="s">
        <v>434</v>
      </c>
      <c r="D176" s="47" t="s">
        <v>440</v>
      </c>
      <c r="E176" s="47" t="s">
        <v>442</v>
      </c>
      <c r="F176" s="48">
        <v>200000</v>
      </c>
      <c r="G176" s="48">
        <v>200000</v>
      </c>
      <c r="H176" s="48">
        <v>0</v>
      </c>
      <c r="I176" s="49">
        <f t="shared" si="5"/>
        <v>0</v>
      </c>
      <c r="K176" s="38"/>
      <c r="L176" s="38"/>
      <c r="M176" s="38"/>
      <c r="N176" s="38"/>
      <c r="O176" s="38"/>
      <c r="P176" s="38"/>
      <c r="Q176" s="38"/>
      <c r="R176" s="38"/>
      <c r="S176" s="38"/>
      <c r="T176" s="38"/>
      <c r="U176" s="38"/>
    </row>
    <row r="177" spans="1:21" ht="24.95" customHeight="1">
      <c r="A177" s="15">
        <f t="shared" si="4"/>
        <v>169</v>
      </c>
      <c r="B177" s="46" t="s">
        <v>443</v>
      </c>
      <c r="C177" s="47" t="s">
        <v>434</v>
      </c>
      <c r="D177" s="47" t="s">
        <v>444</v>
      </c>
      <c r="E177" s="47" t="s">
        <v>274</v>
      </c>
      <c r="F177" s="48">
        <v>500000</v>
      </c>
      <c r="G177" s="48">
        <v>500000</v>
      </c>
      <c r="H177" s="48">
        <v>0</v>
      </c>
      <c r="I177" s="49">
        <f t="shared" si="5"/>
        <v>0</v>
      </c>
      <c r="K177" s="38"/>
      <c r="L177" s="38"/>
      <c r="M177" s="38"/>
      <c r="N177" s="38"/>
      <c r="O177" s="38"/>
      <c r="P177" s="38"/>
      <c r="Q177" s="38"/>
      <c r="R177" s="38"/>
      <c r="S177" s="38"/>
      <c r="T177" s="38"/>
      <c r="U177" s="38"/>
    </row>
    <row r="178" spans="1:21" ht="36" customHeight="1">
      <c r="A178" s="15">
        <f t="shared" si="4"/>
        <v>170</v>
      </c>
      <c r="B178" s="46" t="s">
        <v>441</v>
      </c>
      <c r="C178" s="47" t="s">
        <v>434</v>
      </c>
      <c r="D178" s="47" t="s">
        <v>444</v>
      </c>
      <c r="E178" s="47" t="s">
        <v>442</v>
      </c>
      <c r="F178" s="48">
        <v>500000</v>
      </c>
      <c r="G178" s="48">
        <v>500000</v>
      </c>
      <c r="H178" s="48">
        <v>0</v>
      </c>
      <c r="I178" s="49">
        <f t="shared" si="5"/>
        <v>0</v>
      </c>
      <c r="K178" s="38"/>
      <c r="L178" s="38"/>
      <c r="M178" s="38"/>
      <c r="N178" s="38"/>
      <c r="O178" s="38"/>
      <c r="P178" s="38"/>
      <c r="Q178" s="38"/>
      <c r="R178" s="38"/>
      <c r="S178" s="38"/>
      <c r="T178" s="38"/>
      <c r="U178" s="38"/>
    </row>
    <row r="179" spans="1:21" ht="24.95" customHeight="1">
      <c r="A179" s="15">
        <f t="shared" si="4"/>
        <v>171</v>
      </c>
      <c r="B179" s="46" t="s">
        <v>445</v>
      </c>
      <c r="C179" s="47" t="s">
        <v>434</v>
      </c>
      <c r="D179" s="47" t="s">
        <v>446</v>
      </c>
      <c r="E179" s="47" t="s">
        <v>274</v>
      </c>
      <c r="F179" s="48">
        <v>500000</v>
      </c>
      <c r="G179" s="48">
        <v>500000</v>
      </c>
      <c r="H179" s="48">
        <v>0</v>
      </c>
      <c r="I179" s="49">
        <f t="shared" si="5"/>
        <v>0</v>
      </c>
      <c r="K179" s="38"/>
      <c r="L179" s="38"/>
      <c r="M179" s="38"/>
      <c r="N179" s="38"/>
      <c r="O179" s="38"/>
      <c r="P179" s="38"/>
      <c r="Q179" s="38"/>
      <c r="R179" s="38"/>
      <c r="S179" s="38"/>
      <c r="T179" s="38"/>
      <c r="U179" s="38"/>
    </row>
    <row r="180" spans="1:21" ht="36" customHeight="1">
      <c r="A180" s="15">
        <f t="shared" si="4"/>
        <v>172</v>
      </c>
      <c r="B180" s="46" t="s">
        <v>441</v>
      </c>
      <c r="C180" s="47" t="s">
        <v>434</v>
      </c>
      <c r="D180" s="47" t="s">
        <v>446</v>
      </c>
      <c r="E180" s="47" t="s">
        <v>442</v>
      </c>
      <c r="F180" s="48">
        <v>500000</v>
      </c>
      <c r="G180" s="48">
        <v>500000</v>
      </c>
      <c r="H180" s="48">
        <v>0</v>
      </c>
      <c r="I180" s="49">
        <f t="shared" si="5"/>
        <v>0</v>
      </c>
      <c r="K180" s="38"/>
      <c r="L180" s="38"/>
      <c r="M180" s="38"/>
      <c r="N180" s="38"/>
      <c r="O180" s="38"/>
      <c r="P180" s="38"/>
      <c r="Q180" s="38"/>
      <c r="R180" s="38"/>
      <c r="S180" s="38"/>
      <c r="T180" s="38"/>
      <c r="U180" s="38"/>
    </row>
    <row r="181" spans="1:21" ht="24.95" customHeight="1">
      <c r="A181" s="15">
        <f t="shared" si="4"/>
        <v>173</v>
      </c>
      <c r="B181" s="46" t="s">
        <v>447</v>
      </c>
      <c r="C181" s="47" t="s">
        <v>434</v>
      </c>
      <c r="D181" s="47" t="s">
        <v>448</v>
      </c>
      <c r="E181" s="47" t="s">
        <v>274</v>
      </c>
      <c r="F181" s="48">
        <v>130000</v>
      </c>
      <c r="G181" s="48">
        <v>130000</v>
      </c>
      <c r="H181" s="48">
        <v>0</v>
      </c>
      <c r="I181" s="49">
        <f t="shared" si="5"/>
        <v>0</v>
      </c>
      <c r="K181" s="38"/>
      <c r="L181" s="38"/>
      <c r="M181" s="38"/>
      <c r="N181" s="38"/>
      <c r="O181" s="38"/>
      <c r="P181" s="38"/>
      <c r="Q181" s="38"/>
      <c r="R181" s="38"/>
      <c r="S181" s="38"/>
      <c r="T181" s="38"/>
      <c r="U181" s="38"/>
    </row>
    <row r="182" spans="1:21" ht="24.95" customHeight="1">
      <c r="A182" s="15">
        <f t="shared" si="4"/>
        <v>174</v>
      </c>
      <c r="B182" s="46" t="s">
        <v>291</v>
      </c>
      <c r="C182" s="47" t="s">
        <v>434</v>
      </c>
      <c r="D182" s="47" t="s">
        <v>448</v>
      </c>
      <c r="E182" s="47" t="s">
        <v>292</v>
      </c>
      <c r="F182" s="48">
        <v>130000</v>
      </c>
      <c r="G182" s="48">
        <v>130000</v>
      </c>
      <c r="H182" s="48">
        <v>0</v>
      </c>
      <c r="I182" s="49">
        <f t="shared" si="5"/>
        <v>0</v>
      </c>
      <c r="K182" s="38"/>
      <c r="L182" s="38"/>
      <c r="M182" s="38"/>
      <c r="N182" s="38"/>
      <c r="O182" s="38"/>
      <c r="P182" s="38"/>
      <c r="Q182" s="38"/>
      <c r="R182" s="38"/>
      <c r="S182" s="38"/>
      <c r="T182" s="38"/>
      <c r="U182" s="38"/>
    </row>
    <row r="183" spans="1:21" ht="24.95" customHeight="1">
      <c r="A183" s="15">
        <f t="shared" si="4"/>
        <v>175</v>
      </c>
      <c r="B183" s="46" t="s">
        <v>449</v>
      </c>
      <c r="C183" s="47" t="s">
        <v>434</v>
      </c>
      <c r="D183" s="47" t="s">
        <v>450</v>
      </c>
      <c r="E183" s="47" t="s">
        <v>274</v>
      </c>
      <c r="F183" s="48">
        <v>130000</v>
      </c>
      <c r="G183" s="48">
        <v>130000</v>
      </c>
      <c r="H183" s="48">
        <v>0</v>
      </c>
      <c r="I183" s="49">
        <f t="shared" si="5"/>
        <v>0</v>
      </c>
      <c r="K183" s="38"/>
      <c r="L183" s="38"/>
      <c r="M183" s="38"/>
      <c r="N183" s="38"/>
      <c r="O183" s="38"/>
      <c r="P183" s="38"/>
      <c r="Q183" s="38"/>
      <c r="R183" s="38"/>
      <c r="S183" s="38"/>
      <c r="T183" s="38"/>
      <c r="U183" s="38"/>
    </row>
    <row r="184" spans="1:21" ht="24.95" customHeight="1">
      <c r="A184" s="15">
        <f t="shared" si="4"/>
        <v>176</v>
      </c>
      <c r="B184" s="46" t="s">
        <v>291</v>
      </c>
      <c r="C184" s="47" t="s">
        <v>434</v>
      </c>
      <c r="D184" s="47" t="s">
        <v>450</v>
      </c>
      <c r="E184" s="47" t="s">
        <v>292</v>
      </c>
      <c r="F184" s="48">
        <v>130000</v>
      </c>
      <c r="G184" s="48">
        <v>130000</v>
      </c>
      <c r="H184" s="48">
        <v>0</v>
      </c>
      <c r="I184" s="49">
        <f t="shared" si="5"/>
        <v>0</v>
      </c>
      <c r="K184" s="38"/>
      <c r="L184" s="38"/>
      <c r="M184" s="38"/>
      <c r="N184" s="38"/>
      <c r="O184" s="38"/>
      <c r="P184" s="38"/>
      <c r="Q184" s="38"/>
      <c r="R184" s="38"/>
      <c r="S184" s="38"/>
      <c r="T184" s="38"/>
      <c r="U184" s="38"/>
    </row>
    <row r="185" spans="1:21" ht="24.95" customHeight="1">
      <c r="A185" s="15">
        <f t="shared" si="4"/>
        <v>177</v>
      </c>
      <c r="B185" s="46" t="s">
        <v>451</v>
      </c>
      <c r="C185" s="47" t="s">
        <v>434</v>
      </c>
      <c r="D185" s="47" t="s">
        <v>452</v>
      </c>
      <c r="E185" s="47" t="s">
        <v>274</v>
      </c>
      <c r="F185" s="48">
        <v>100000</v>
      </c>
      <c r="G185" s="48">
        <v>100000</v>
      </c>
      <c r="H185" s="48">
        <v>0</v>
      </c>
      <c r="I185" s="49">
        <f t="shared" si="5"/>
        <v>0</v>
      </c>
      <c r="K185" s="38"/>
      <c r="L185" s="38"/>
      <c r="M185" s="38"/>
      <c r="N185" s="38"/>
      <c r="O185" s="38"/>
      <c r="P185" s="38"/>
      <c r="Q185" s="38"/>
      <c r="R185" s="38"/>
      <c r="S185" s="38"/>
      <c r="T185" s="38"/>
      <c r="U185" s="38"/>
    </row>
    <row r="186" spans="1:21" ht="16.7" customHeight="1">
      <c r="A186" s="15">
        <f t="shared" si="4"/>
        <v>178</v>
      </c>
      <c r="B186" s="46" t="s">
        <v>333</v>
      </c>
      <c r="C186" s="47" t="s">
        <v>434</v>
      </c>
      <c r="D186" s="47" t="s">
        <v>452</v>
      </c>
      <c r="E186" s="47" t="s">
        <v>334</v>
      </c>
      <c r="F186" s="48">
        <v>100000</v>
      </c>
      <c r="G186" s="48">
        <v>100000</v>
      </c>
      <c r="H186" s="48">
        <v>0</v>
      </c>
      <c r="I186" s="49">
        <f t="shared" si="5"/>
        <v>0</v>
      </c>
      <c r="K186" s="38"/>
      <c r="L186" s="38"/>
      <c r="M186" s="38"/>
      <c r="N186" s="38"/>
      <c r="O186" s="38"/>
      <c r="P186" s="38"/>
      <c r="Q186" s="38"/>
      <c r="R186" s="38"/>
      <c r="S186" s="38"/>
      <c r="T186" s="38"/>
      <c r="U186" s="38"/>
    </row>
    <row r="187" spans="1:21" ht="16.7" customHeight="1">
      <c r="A187" s="15">
        <f t="shared" si="4"/>
        <v>179</v>
      </c>
      <c r="B187" s="46" t="s">
        <v>283</v>
      </c>
      <c r="C187" s="47" t="s">
        <v>434</v>
      </c>
      <c r="D187" s="47" t="s">
        <v>284</v>
      </c>
      <c r="E187" s="47" t="s">
        <v>274</v>
      </c>
      <c r="F187" s="48">
        <v>2628500</v>
      </c>
      <c r="G187" s="48">
        <v>2819900</v>
      </c>
      <c r="H187" s="48">
        <v>1348173</v>
      </c>
      <c r="I187" s="49">
        <f t="shared" si="5"/>
        <v>0.47809248554913297</v>
      </c>
      <c r="K187" s="38"/>
      <c r="L187" s="38"/>
      <c r="M187" s="38"/>
      <c r="N187" s="38"/>
      <c r="O187" s="38"/>
      <c r="P187" s="38"/>
      <c r="Q187" s="38"/>
      <c r="R187" s="38"/>
      <c r="S187" s="38"/>
      <c r="T187" s="38"/>
      <c r="U187" s="38"/>
    </row>
    <row r="188" spans="1:21" ht="58.35" customHeight="1">
      <c r="A188" s="15">
        <f t="shared" si="4"/>
        <v>180</v>
      </c>
      <c r="B188" s="46" t="s">
        <v>453</v>
      </c>
      <c r="C188" s="47" t="s">
        <v>434</v>
      </c>
      <c r="D188" s="47" t="s">
        <v>454</v>
      </c>
      <c r="E188" s="47" t="s">
        <v>274</v>
      </c>
      <c r="F188" s="48">
        <v>607300</v>
      </c>
      <c r="G188" s="48">
        <v>607300</v>
      </c>
      <c r="H188" s="48">
        <v>0</v>
      </c>
      <c r="I188" s="49">
        <f t="shared" si="5"/>
        <v>0</v>
      </c>
      <c r="K188" s="38"/>
      <c r="L188" s="38"/>
      <c r="M188" s="38"/>
      <c r="N188" s="38"/>
      <c r="O188" s="38"/>
      <c r="P188" s="38"/>
      <c r="Q188" s="38"/>
      <c r="R188" s="38"/>
      <c r="S188" s="38"/>
      <c r="T188" s="38"/>
      <c r="U188" s="38"/>
    </row>
    <row r="189" spans="1:21" ht="24.95" customHeight="1">
      <c r="A189" s="15">
        <f t="shared" si="4"/>
        <v>181</v>
      </c>
      <c r="B189" s="46" t="s">
        <v>291</v>
      </c>
      <c r="C189" s="47" t="s">
        <v>434</v>
      </c>
      <c r="D189" s="47" t="s">
        <v>454</v>
      </c>
      <c r="E189" s="47" t="s">
        <v>292</v>
      </c>
      <c r="F189" s="48">
        <v>607300</v>
      </c>
      <c r="G189" s="48">
        <v>607300</v>
      </c>
      <c r="H189" s="48">
        <v>0</v>
      </c>
      <c r="I189" s="49">
        <f t="shared" si="5"/>
        <v>0</v>
      </c>
      <c r="K189" s="38"/>
      <c r="L189" s="38"/>
      <c r="M189" s="38"/>
      <c r="N189" s="38"/>
      <c r="O189" s="38"/>
      <c r="P189" s="38"/>
      <c r="Q189" s="38"/>
      <c r="R189" s="38"/>
      <c r="S189" s="38"/>
      <c r="T189" s="38"/>
      <c r="U189" s="38"/>
    </row>
    <row r="190" spans="1:21" ht="47.25" customHeight="1">
      <c r="A190" s="15">
        <f t="shared" si="4"/>
        <v>182</v>
      </c>
      <c r="B190" s="46" t="s">
        <v>455</v>
      </c>
      <c r="C190" s="47" t="s">
        <v>434</v>
      </c>
      <c r="D190" s="47" t="s">
        <v>456</v>
      </c>
      <c r="E190" s="47" t="s">
        <v>274</v>
      </c>
      <c r="F190" s="48">
        <v>1304000</v>
      </c>
      <c r="G190" s="48">
        <v>1304000</v>
      </c>
      <c r="H190" s="48">
        <v>652000</v>
      </c>
      <c r="I190" s="49">
        <f t="shared" si="5"/>
        <v>0.5</v>
      </c>
      <c r="K190" s="38"/>
      <c r="L190" s="38"/>
      <c r="M190" s="38"/>
      <c r="N190" s="38"/>
      <c r="O190" s="38"/>
      <c r="P190" s="38"/>
      <c r="Q190" s="38"/>
      <c r="R190" s="38"/>
      <c r="S190" s="38"/>
      <c r="T190" s="38"/>
      <c r="U190" s="38"/>
    </row>
    <row r="191" spans="1:21" ht="24.95" customHeight="1">
      <c r="A191" s="15">
        <f t="shared" si="4"/>
        <v>183</v>
      </c>
      <c r="B191" s="46" t="s">
        <v>291</v>
      </c>
      <c r="C191" s="47" t="s">
        <v>434</v>
      </c>
      <c r="D191" s="47" t="s">
        <v>456</v>
      </c>
      <c r="E191" s="47" t="s">
        <v>292</v>
      </c>
      <c r="F191" s="48">
        <v>1304000</v>
      </c>
      <c r="G191" s="48">
        <v>1304000</v>
      </c>
      <c r="H191" s="48">
        <v>652000</v>
      </c>
      <c r="I191" s="49">
        <f t="shared" si="5"/>
        <v>0.5</v>
      </c>
      <c r="K191" s="38"/>
      <c r="L191" s="38"/>
      <c r="M191" s="38"/>
      <c r="N191" s="38"/>
      <c r="O191" s="38"/>
      <c r="P191" s="38"/>
      <c r="Q191" s="38"/>
      <c r="R191" s="38"/>
      <c r="S191" s="38"/>
      <c r="T191" s="38"/>
      <c r="U191" s="38"/>
    </row>
    <row r="192" spans="1:21" ht="47.25" customHeight="1">
      <c r="A192" s="15">
        <f t="shared" si="4"/>
        <v>184</v>
      </c>
      <c r="B192" s="46" t="s">
        <v>457</v>
      </c>
      <c r="C192" s="47" t="s">
        <v>434</v>
      </c>
      <c r="D192" s="47" t="s">
        <v>458</v>
      </c>
      <c r="E192" s="47" t="s">
        <v>274</v>
      </c>
      <c r="F192" s="48">
        <v>717200</v>
      </c>
      <c r="G192" s="48">
        <v>908600</v>
      </c>
      <c r="H192" s="48">
        <v>696173</v>
      </c>
      <c r="I192" s="49">
        <f t="shared" si="5"/>
        <v>0.76620405018710103</v>
      </c>
      <c r="K192" s="38"/>
      <c r="L192" s="38"/>
      <c r="M192" s="38"/>
      <c r="N192" s="38"/>
      <c r="O192" s="38"/>
      <c r="P192" s="38"/>
      <c r="Q192" s="38"/>
      <c r="R192" s="38"/>
      <c r="S192" s="38"/>
      <c r="T192" s="38"/>
      <c r="U192" s="38"/>
    </row>
    <row r="193" spans="1:21" ht="24.95" customHeight="1">
      <c r="A193" s="15">
        <f t="shared" si="4"/>
        <v>185</v>
      </c>
      <c r="B193" s="46" t="s">
        <v>291</v>
      </c>
      <c r="C193" s="47" t="s">
        <v>434</v>
      </c>
      <c r="D193" s="47" t="s">
        <v>458</v>
      </c>
      <c r="E193" s="47" t="s">
        <v>292</v>
      </c>
      <c r="F193" s="48">
        <v>717200</v>
      </c>
      <c r="G193" s="48">
        <v>908600</v>
      </c>
      <c r="H193" s="48">
        <v>696173</v>
      </c>
      <c r="I193" s="49">
        <f t="shared" si="5"/>
        <v>0.76620405018710103</v>
      </c>
      <c r="K193" s="38"/>
      <c r="L193" s="38"/>
      <c r="M193" s="38"/>
      <c r="N193" s="38"/>
      <c r="O193" s="38"/>
      <c r="P193" s="38"/>
      <c r="Q193" s="38"/>
      <c r="R193" s="38"/>
      <c r="S193" s="38"/>
      <c r="T193" s="38"/>
      <c r="U193" s="38"/>
    </row>
    <row r="194" spans="1:21" ht="16.7" customHeight="1">
      <c r="A194" s="15">
        <f t="shared" si="4"/>
        <v>186</v>
      </c>
      <c r="B194" s="46" t="s">
        <v>459</v>
      </c>
      <c r="C194" s="47" t="s">
        <v>460</v>
      </c>
      <c r="D194" s="47" t="s">
        <v>273</v>
      </c>
      <c r="E194" s="47" t="s">
        <v>274</v>
      </c>
      <c r="F194" s="48">
        <v>44210474</v>
      </c>
      <c r="G194" s="48">
        <v>44210474</v>
      </c>
      <c r="H194" s="48">
        <v>793745.45</v>
      </c>
      <c r="I194" s="49">
        <f t="shared" si="5"/>
        <v>1.7953787376267443E-2</v>
      </c>
      <c r="K194" s="38"/>
      <c r="L194" s="38"/>
      <c r="M194" s="38"/>
      <c r="N194" s="38"/>
      <c r="O194" s="38"/>
      <c r="P194" s="38"/>
      <c r="Q194" s="38"/>
      <c r="R194" s="38"/>
      <c r="S194" s="38"/>
      <c r="T194" s="38"/>
      <c r="U194" s="38"/>
    </row>
    <row r="195" spans="1:21" ht="24.95" customHeight="1">
      <c r="A195" s="15">
        <f t="shared" si="4"/>
        <v>187</v>
      </c>
      <c r="B195" s="46" t="s">
        <v>355</v>
      </c>
      <c r="C195" s="47" t="s">
        <v>460</v>
      </c>
      <c r="D195" s="47" t="s">
        <v>356</v>
      </c>
      <c r="E195" s="47" t="s">
        <v>274</v>
      </c>
      <c r="F195" s="48">
        <v>44210474</v>
      </c>
      <c r="G195" s="48">
        <v>44210474</v>
      </c>
      <c r="H195" s="48">
        <v>793745.45</v>
      </c>
      <c r="I195" s="49">
        <f t="shared" si="5"/>
        <v>1.7953787376267443E-2</v>
      </c>
      <c r="K195" s="38"/>
      <c r="L195" s="38"/>
      <c r="M195" s="38"/>
      <c r="N195" s="38"/>
      <c r="O195" s="38"/>
      <c r="P195" s="38"/>
      <c r="Q195" s="38"/>
      <c r="R195" s="38"/>
      <c r="S195" s="38"/>
      <c r="T195" s="38"/>
      <c r="U195" s="38"/>
    </row>
    <row r="196" spans="1:21" ht="47.25" customHeight="1">
      <c r="A196" s="15">
        <f t="shared" si="4"/>
        <v>188</v>
      </c>
      <c r="B196" s="46" t="s">
        <v>375</v>
      </c>
      <c r="C196" s="47" t="s">
        <v>460</v>
      </c>
      <c r="D196" s="47" t="s">
        <v>376</v>
      </c>
      <c r="E196" s="47" t="s">
        <v>274</v>
      </c>
      <c r="F196" s="48">
        <v>44210474</v>
      </c>
      <c r="G196" s="48">
        <v>44210474</v>
      </c>
      <c r="H196" s="48">
        <v>793745.45</v>
      </c>
      <c r="I196" s="49">
        <f t="shared" si="5"/>
        <v>1.7953787376267443E-2</v>
      </c>
      <c r="K196" s="38"/>
      <c r="L196" s="38"/>
      <c r="M196" s="38"/>
      <c r="N196" s="38"/>
      <c r="O196" s="38"/>
      <c r="P196" s="38"/>
      <c r="Q196" s="38"/>
      <c r="R196" s="38"/>
      <c r="S196" s="38"/>
      <c r="T196" s="38"/>
      <c r="U196" s="38"/>
    </row>
    <row r="197" spans="1:21" ht="36" customHeight="1">
      <c r="A197" s="15">
        <f t="shared" si="4"/>
        <v>189</v>
      </c>
      <c r="B197" s="46" t="s">
        <v>461</v>
      </c>
      <c r="C197" s="47" t="s">
        <v>460</v>
      </c>
      <c r="D197" s="47" t="s">
        <v>462</v>
      </c>
      <c r="E197" s="47" t="s">
        <v>274</v>
      </c>
      <c r="F197" s="48">
        <v>44210474</v>
      </c>
      <c r="G197" s="48">
        <v>44210474</v>
      </c>
      <c r="H197" s="48">
        <v>793745.45</v>
      </c>
      <c r="I197" s="49">
        <f t="shared" si="5"/>
        <v>1.7953787376267443E-2</v>
      </c>
      <c r="K197" s="38"/>
      <c r="L197" s="38"/>
      <c r="M197" s="38"/>
      <c r="N197" s="38"/>
      <c r="O197" s="38"/>
      <c r="P197" s="38"/>
      <c r="Q197" s="38"/>
      <c r="R197" s="38"/>
      <c r="S197" s="38"/>
      <c r="T197" s="38"/>
      <c r="U197" s="38"/>
    </row>
    <row r="198" spans="1:21" ht="24.95" customHeight="1">
      <c r="A198" s="15">
        <f t="shared" si="4"/>
        <v>190</v>
      </c>
      <c r="B198" s="46" t="s">
        <v>291</v>
      </c>
      <c r="C198" s="47" t="s">
        <v>460</v>
      </c>
      <c r="D198" s="47" t="s">
        <v>462</v>
      </c>
      <c r="E198" s="47" t="s">
        <v>292</v>
      </c>
      <c r="F198" s="48">
        <v>44140699</v>
      </c>
      <c r="G198" s="48">
        <v>44140699</v>
      </c>
      <c r="H198" s="48">
        <v>736152.1</v>
      </c>
      <c r="I198" s="49">
        <f t="shared" si="5"/>
        <v>1.6677400147197489E-2</v>
      </c>
      <c r="K198" s="38"/>
      <c r="L198" s="38"/>
      <c r="M198" s="38"/>
      <c r="N198" s="38"/>
      <c r="O198" s="38"/>
      <c r="P198" s="38"/>
      <c r="Q198" s="38"/>
      <c r="R198" s="38"/>
      <c r="S198" s="38"/>
      <c r="T198" s="38"/>
      <c r="U198" s="38"/>
    </row>
    <row r="199" spans="1:21" ht="16.7" customHeight="1">
      <c r="A199" s="15">
        <f t="shared" si="4"/>
        <v>191</v>
      </c>
      <c r="B199" s="46" t="s">
        <v>301</v>
      </c>
      <c r="C199" s="47" t="s">
        <v>460</v>
      </c>
      <c r="D199" s="47" t="s">
        <v>462</v>
      </c>
      <c r="E199" s="47" t="s">
        <v>302</v>
      </c>
      <c r="F199" s="48">
        <v>69775</v>
      </c>
      <c r="G199" s="48">
        <v>69775</v>
      </c>
      <c r="H199" s="48">
        <v>57593.35</v>
      </c>
      <c r="I199" s="49">
        <f t="shared" si="5"/>
        <v>0.82541526334647075</v>
      </c>
      <c r="K199" s="38"/>
      <c r="L199" s="38"/>
      <c r="M199" s="38"/>
      <c r="N199" s="38"/>
      <c r="O199" s="38"/>
      <c r="P199" s="38"/>
      <c r="Q199" s="38"/>
      <c r="R199" s="38"/>
      <c r="S199" s="38"/>
      <c r="T199" s="38"/>
      <c r="U199" s="38"/>
    </row>
    <row r="200" spans="1:21" ht="16.7" customHeight="1">
      <c r="A200" s="15">
        <f t="shared" si="4"/>
        <v>192</v>
      </c>
      <c r="B200" s="46" t="s">
        <v>463</v>
      </c>
      <c r="C200" s="47" t="s">
        <v>464</v>
      </c>
      <c r="D200" s="47" t="s">
        <v>273</v>
      </c>
      <c r="E200" s="47" t="s">
        <v>274</v>
      </c>
      <c r="F200" s="48">
        <v>8962597</v>
      </c>
      <c r="G200" s="48">
        <v>8962597</v>
      </c>
      <c r="H200" s="48">
        <v>3362527.45</v>
      </c>
      <c r="I200" s="49">
        <f t="shared" si="5"/>
        <v>0.37517333982549927</v>
      </c>
      <c r="K200" s="38"/>
      <c r="L200" s="38"/>
      <c r="M200" s="38"/>
      <c r="N200" s="38"/>
      <c r="O200" s="38"/>
      <c r="P200" s="38"/>
      <c r="Q200" s="38"/>
      <c r="R200" s="38"/>
      <c r="S200" s="38"/>
      <c r="T200" s="38"/>
      <c r="U200" s="38"/>
    </row>
    <row r="201" spans="1:21" ht="36" customHeight="1">
      <c r="A201" s="15">
        <f t="shared" si="4"/>
        <v>193</v>
      </c>
      <c r="B201" s="46" t="s">
        <v>465</v>
      </c>
      <c r="C201" s="47" t="s">
        <v>464</v>
      </c>
      <c r="D201" s="47" t="s">
        <v>466</v>
      </c>
      <c r="E201" s="47" t="s">
        <v>274</v>
      </c>
      <c r="F201" s="48">
        <v>8962597</v>
      </c>
      <c r="G201" s="48">
        <v>8962597</v>
      </c>
      <c r="H201" s="48">
        <v>3362527.45</v>
      </c>
      <c r="I201" s="49">
        <f t="shared" si="5"/>
        <v>0.37517333982549927</v>
      </c>
      <c r="K201" s="38"/>
      <c r="L201" s="38"/>
      <c r="M201" s="38"/>
      <c r="N201" s="38"/>
      <c r="O201" s="38"/>
      <c r="P201" s="38"/>
      <c r="Q201" s="38"/>
      <c r="R201" s="38"/>
      <c r="S201" s="38"/>
      <c r="T201" s="38"/>
      <c r="U201" s="38"/>
    </row>
    <row r="202" spans="1:21" ht="16.7" customHeight="1">
      <c r="A202" s="15">
        <f t="shared" ref="A202:A265" si="6">A201+1</f>
        <v>194</v>
      </c>
      <c r="B202" s="46" t="s">
        <v>467</v>
      </c>
      <c r="C202" s="47" t="s">
        <v>464</v>
      </c>
      <c r="D202" s="47" t="s">
        <v>468</v>
      </c>
      <c r="E202" s="47" t="s">
        <v>274</v>
      </c>
      <c r="F202" s="48">
        <v>100000</v>
      </c>
      <c r="G202" s="48">
        <v>100000</v>
      </c>
      <c r="H202" s="48">
        <v>0</v>
      </c>
      <c r="I202" s="49">
        <f t="shared" ref="I202:I265" si="7">H202/G202</f>
        <v>0</v>
      </c>
      <c r="K202" s="38"/>
      <c r="L202" s="38"/>
      <c r="M202" s="38"/>
      <c r="N202" s="38"/>
      <c r="O202" s="38"/>
      <c r="P202" s="38"/>
      <c r="Q202" s="38"/>
      <c r="R202" s="38"/>
      <c r="S202" s="38"/>
      <c r="T202" s="38"/>
      <c r="U202" s="38"/>
    </row>
    <row r="203" spans="1:21" ht="24.95" customHeight="1">
      <c r="A203" s="15">
        <f t="shared" si="6"/>
        <v>195</v>
      </c>
      <c r="B203" s="46" t="s">
        <v>291</v>
      </c>
      <c r="C203" s="47" t="s">
        <v>464</v>
      </c>
      <c r="D203" s="47" t="s">
        <v>468</v>
      </c>
      <c r="E203" s="47" t="s">
        <v>292</v>
      </c>
      <c r="F203" s="48">
        <v>100000</v>
      </c>
      <c r="G203" s="48">
        <v>100000</v>
      </c>
      <c r="H203" s="48">
        <v>0</v>
      </c>
      <c r="I203" s="49">
        <f t="shared" si="7"/>
        <v>0</v>
      </c>
      <c r="K203" s="38"/>
      <c r="L203" s="38"/>
      <c r="M203" s="38"/>
      <c r="N203" s="38"/>
      <c r="O203" s="38"/>
      <c r="P203" s="38"/>
      <c r="Q203" s="38"/>
      <c r="R203" s="38"/>
      <c r="S203" s="38"/>
      <c r="T203" s="38"/>
      <c r="U203" s="38"/>
    </row>
    <row r="204" spans="1:21" ht="24.95" customHeight="1">
      <c r="A204" s="15">
        <f t="shared" si="6"/>
        <v>196</v>
      </c>
      <c r="B204" s="46" t="s">
        <v>469</v>
      </c>
      <c r="C204" s="47" t="s">
        <v>464</v>
      </c>
      <c r="D204" s="47" t="s">
        <v>470</v>
      </c>
      <c r="E204" s="47" t="s">
        <v>274</v>
      </c>
      <c r="F204" s="48">
        <v>599000</v>
      </c>
      <c r="G204" s="48">
        <v>599000</v>
      </c>
      <c r="H204" s="48">
        <v>0</v>
      </c>
      <c r="I204" s="49">
        <f t="shared" si="7"/>
        <v>0</v>
      </c>
      <c r="K204" s="38"/>
      <c r="L204" s="38"/>
      <c r="M204" s="38"/>
      <c r="N204" s="38"/>
      <c r="O204" s="38"/>
      <c r="P204" s="38"/>
      <c r="Q204" s="38"/>
      <c r="R204" s="38"/>
      <c r="S204" s="38"/>
      <c r="T204" s="38"/>
      <c r="U204" s="38"/>
    </row>
    <row r="205" spans="1:21" ht="24.95" customHeight="1">
      <c r="A205" s="15">
        <f t="shared" si="6"/>
        <v>197</v>
      </c>
      <c r="B205" s="46" t="s">
        <v>291</v>
      </c>
      <c r="C205" s="47" t="s">
        <v>464</v>
      </c>
      <c r="D205" s="47" t="s">
        <v>470</v>
      </c>
      <c r="E205" s="47" t="s">
        <v>292</v>
      </c>
      <c r="F205" s="48">
        <v>599000</v>
      </c>
      <c r="G205" s="48">
        <v>599000</v>
      </c>
      <c r="H205" s="48">
        <v>0</v>
      </c>
      <c r="I205" s="49">
        <f t="shared" si="7"/>
        <v>0</v>
      </c>
      <c r="K205" s="38"/>
      <c r="L205" s="38"/>
      <c r="M205" s="38"/>
      <c r="N205" s="38"/>
      <c r="O205" s="38"/>
      <c r="P205" s="38"/>
      <c r="Q205" s="38"/>
      <c r="R205" s="38"/>
      <c r="S205" s="38"/>
      <c r="T205" s="38"/>
      <c r="U205" s="38"/>
    </row>
    <row r="206" spans="1:21" ht="24.95" customHeight="1">
      <c r="A206" s="15">
        <f t="shared" si="6"/>
        <v>198</v>
      </c>
      <c r="B206" s="46" t="s">
        <v>471</v>
      </c>
      <c r="C206" s="47" t="s">
        <v>464</v>
      </c>
      <c r="D206" s="47" t="s">
        <v>472</v>
      </c>
      <c r="E206" s="47" t="s">
        <v>274</v>
      </c>
      <c r="F206" s="48">
        <v>100000</v>
      </c>
      <c r="G206" s="48">
        <v>100000</v>
      </c>
      <c r="H206" s="48">
        <v>0</v>
      </c>
      <c r="I206" s="49">
        <f t="shared" si="7"/>
        <v>0</v>
      </c>
      <c r="K206" s="38"/>
      <c r="L206" s="38"/>
      <c r="M206" s="38"/>
      <c r="N206" s="38"/>
      <c r="O206" s="38"/>
      <c r="P206" s="38"/>
      <c r="Q206" s="38"/>
      <c r="R206" s="38"/>
      <c r="S206" s="38"/>
      <c r="T206" s="38"/>
      <c r="U206" s="38"/>
    </row>
    <row r="207" spans="1:21" ht="24.95" customHeight="1">
      <c r="A207" s="15">
        <f t="shared" si="6"/>
        <v>199</v>
      </c>
      <c r="B207" s="46" t="s">
        <v>291</v>
      </c>
      <c r="C207" s="47" t="s">
        <v>464</v>
      </c>
      <c r="D207" s="47" t="s">
        <v>472</v>
      </c>
      <c r="E207" s="47" t="s">
        <v>292</v>
      </c>
      <c r="F207" s="48">
        <v>100000</v>
      </c>
      <c r="G207" s="48">
        <v>100000</v>
      </c>
      <c r="H207" s="48">
        <v>0</v>
      </c>
      <c r="I207" s="49">
        <f t="shared" si="7"/>
        <v>0</v>
      </c>
      <c r="K207" s="38"/>
      <c r="L207" s="38"/>
      <c r="M207" s="38"/>
      <c r="N207" s="38"/>
      <c r="O207" s="38"/>
      <c r="P207" s="38"/>
      <c r="Q207" s="38"/>
      <c r="R207" s="38"/>
      <c r="S207" s="38"/>
      <c r="T207" s="38"/>
      <c r="U207" s="38"/>
    </row>
    <row r="208" spans="1:21" ht="47.25" customHeight="1">
      <c r="A208" s="15">
        <f t="shared" si="6"/>
        <v>200</v>
      </c>
      <c r="B208" s="46" t="s">
        <v>473</v>
      </c>
      <c r="C208" s="47" t="s">
        <v>464</v>
      </c>
      <c r="D208" s="47" t="s">
        <v>474</v>
      </c>
      <c r="E208" s="47" t="s">
        <v>274</v>
      </c>
      <c r="F208" s="48">
        <v>40000</v>
      </c>
      <c r="G208" s="48">
        <v>40000</v>
      </c>
      <c r="H208" s="48">
        <v>0</v>
      </c>
      <c r="I208" s="49">
        <f t="shared" si="7"/>
        <v>0</v>
      </c>
      <c r="K208" s="38"/>
      <c r="L208" s="38"/>
      <c r="M208" s="38"/>
      <c r="N208" s="38"/>
      <c r="O208" s="38"/>
      <c r="P208" s="38"/>
      <c r="Q208" s="38"/>
      <c r="R208" s="38"/>
      <c r="S208" s="38"/>
      <c r="T208" s="38"/>
      <c r="U208" s="38"/>
    </row>
    <row r="209" spans="1:21" ht="24.95" customHeight="1">
      <c r="A209" s="15">
        <f t="shared" si="6"/>
        <v>201</v>
      </c>
      <c r="B209" s="46" t="s">
        <v>291</v>
      </c>
      <c r="C209" s="47" t="s">
        <v>464</v>
      </c>
      <c r="D209" s="47" t="s">
        <v>474</v>
      </c>
      <c r="E209" s="47" t="s">
        <v>292</v>
      </c>
      <c r="F209" s="48">
        <v>40000</v>
      </c>
      <c r="G209" s="48">
        <v>40000</v>
      </c>
      <c r="H209" s="48">
        <v>0</v>
      </c>
      <c r="I209" s="49">
        <f t="shared" si="7"/>
        <v>0</v>
      </c>
      <c r="K209" s="38"/>
      <c r="L209" s="38"/>
      <c r="M209" s="38"/>
      <c r="N209" s="38"/>
      <c r="O209" s="38"/>
      <c r="P209" s="38"/>
      <c r="Q209" s="38"/>
      <c r="R209" s="38"/>
      <c r="S209" s="38"/>
      <c r="T209" s="38"/>
      <c r="U209" s="38"/>
    </row>
    <row r="210" spans="1:21" ht="36" customHeight="1">
      <c r="A210" s="15">
        <f t="shared" si="6"/>
        <v>202</v>
      </c>
      <c r="B210" s="46" t="s">
        <v>475</v>
      </c>
      <c r="C210" s="47" t="s">
        <v>464</v>
      </c>
      <c r="D210" s="47" t="s">
        <v>476</v>
      </c>
      <c r="E210" s="47" t="s">
        <v>274</v>
      </c>
      <c r="F210" s="48">
        <v>8123597</v>
      </c>
      <c r="G210" s="48">
        <v>8123597</v>
      </c>
      <c r="H210" s="48">
        <v>3362527.45</v>
      </c>
      <c r="I210" s="49">
        <f t="shared" si="7"/>
        <v>0.41392100691356304</v>
      </c>
      <c r="K210" s="38"/>
      <c r="L210" s="38"/>
      <c r="M210" s="38"/>
      <c r="N210" s="38"/>
      <c r="O210" s="38"/>
      <c r="P210" s="38"/>
      <c r="Q210" s="38"/>
      <c r="R210" s="38"/>
      <c r="S210" s="38"/>
      <c r="T210" s="38"/>
      <c r="U210" s="38"/>
    </row>
    <row r="211" spans="1:21" ht="16.7" customHeight="1">
      <c r="A211" s="15">
        <f t="shared" si="6"/>
        <v>203</v>
      </c>
      <c r="B211" s="46" t="s">
        <v>319</v>
      </c>
      <c r="C211" s="47" t="s">
        <v>464</v>
      </c>
      <c r="D211" s="47" t="s">
        <v>476</v>
      </c>
      <c r="E211" s="47" t="s">
        <v>320</v>
      </c>
      <c r="F211" s="48">
        <v>5856583</v>
      </c>
      <c r="G211" s="48">
        <v>5856583</v>
      </c>
      <c r="H211" s="48">
        <v>3097885.94</v>
      </c>
      <c r="I211" s="49">
        <f t="shared" si="7"/>
        <v>0.52895791624570165</v>
      </c>
      <c r="K211" s="38"/>
      <c r="L211" s="38"/>
      <c r="M211" s="38"/>
      <c r="N211" s="38"/>
      <c r="O211" s="38"/>
      <c r="P211" s="38"/>
      <c r="Q211" s="38"/>
      <c r="R211" s="38"/>
      <c r="S211" s="38"/>
      <c r="T211" s="38"/>
      <c r="U211" s="38"/>
    </row>
    <row r="212" spans="1:21" ht="24.95" customHeight="1">
      <c r="A212" s="15">
        <f t="shared" si="6"/>
        <v>204</v>
      </c>
      <c r="B212" s="46" t="s">
        <v>291</v>
      </c>
      <c r="C212" s="47" t="s">
        <v>464</v>
      </c>
      <c r="D212" s="47" t="s">
        <v>476</v>
      </c>
      <c r="E212" s="47" t="s">
        <v>292</v>
      </c>
      <c r="F212" s="48">
        <v>2239476</v>
      </c>
      <c r="G212" s="48">
        <v>2239476</v>
      </c>
      <c r="H212" s="48">
        <v>244019.51</v>
      </c>
      <c r="I212" s="49">
        <f t="shared" si="7"/>
        <v>0.1089627707553017</v>
      </c>
      <c r="K212" s="38"/>
      <c r="L212" s="38"/>
      <c r="M212" s="38"/>
      <c r="N212" s="38"/>
      <c r="O212" s="38"/>
      <c r="P212" s="38"/>
      <c r="Q212" s="38"/>
      <c r="R212" s="38"/>
      <c r="S212" s="38"/>
      <c r="T212" s="38"/>
      <c r="U212" s="38"/>
    </row>
    <row r="213" spans="1:21" ht="16.7" customHeight="1">
      <c r="A213" s="15">
        <f t="shared" si="6"/>
        <v>205</v>
      </c>
      <c r="B213" s="46" t="s">
        <v>301</v>
      </c>
      <c r="C213" s="47" t="s">
        <v>464</v>
      </c>
      <c r="D213" s="47" t="s">
        <v>476</v>
      </c>
      <c r="E213" s="47" t="s">
        <v>302</v>
      </c>
      <c r="F213" s="48">
        <v>27538</v>
      </c>
      <c r="G213" s="48">
        <v>27538</v>
      </c>
      <c r="H213" s="48">
        <v>20622</v>
      </c>
      <c r="I213" s="49">
        <f t="shared" si="7"/>
        <v>0.74885612608032537</v>
      </c>
      <c r="K213" s="38"/>
      <c r="L213" s="38"/>
      <c r="M213" s="38"/>
      <c r="N213" s="38"/>
      <c r="O213" s="38"/>
      <c r="P213" s="38"/>
      <c r="Q213" s="38"/>
      <c r="R213" s="38"/>
      <c r="S213" s="38"/>
      <c r="T213" s="38"/>
      <c r="U213" s="38"/>
    </row>
    <row r="214" spans="1:21" ht="16.7" customHeight="1">
      <c r="A214" s="15">
        <f t="shared" si="6"/>
        <v>206</v>
      </c>
      <c r="B214" s="46" t="s">
        <v>477</v>
      </c>
      <c r="C214" s="47" t="s">
        <v>478</v>
      </c>
      <c r="D214" s="47" t="s">
        <v>273</v>
      </c>
      <c r="E214" s="47" t="s">
        <v>274</v>
      </c>
      <c r="F214" s="48">
        <v>27773061.379999999</v>
      </c>
      <c r="G214" s="48">
        <v>27773061.379999999</v>
      </c>
      <c r="H214" s="48">
        <v>16239374.310000001</v>
      </c>
      <c r="I214" s="49">
        <f t="shared" si="7"/>
        <v>0.58471675440483983</v>
      </c>
      <c r="K214" s="38"/>
      <c r="L214" s="38"/>
      <c r="M214" s="38"/>
      <c r="N214" s="38"/>
      <c r="O214" s="38"/>
      <c r="P214" s="38"/>
      <c r="Q214" s="38"/>
      <c r="R214" s="38"/>
      <c r="S214" s="38"/>
      <c r="T214" s="38"/>
      <c r="U214" s="38"/>
    </row>
    <row r="215" spans="1:21" ht="36" customHeight="1">
      <c r="A215" s="15">
        <f t="shared" si="6"/>
        <v>207</v>
      </c>
      <c r="B215" s="46" t="s">
        <v>435</v>
      </c>
      <c r="C215" s="47" t="s">
        <v>478</v>
      </c>
      <c r="D215" s="47" t="s">
        <v>436</v>
      </c>
      <c r="E215" s="47" t="s">
        <v>274</v>
      </c>
      <c r="F215" s="48">
        <v>26667513.039999999</v>
      </c>
      <c r="G215" s="48">
        <v>26667513.039999999</v>
      </c>
      <c r="H215" s="48">
        <v>15133825.970000001</v>
      </c>
      <c r="I215" s="49">
        <f t="shared" si="7"/>
        <v>0.56750046197783732</v>
      </c>
      <c r="K215" s="38"/>
      <c r="L215" s="38"/>
      <c r="M215" s="38"/>
      <c r="N215" s="38"/>
      <c r="O215" s="38"/>
      <c r="P215" s="38"/>
      <c r="Q215" s="38"/>
      <c r="R215" s="38"/>
      <c r="S215" s="38"/>
      <c r="T215" s="38"/>
      <c r="U215" s="38"/>
    </row>
    <row r="216" spans="1:21" ht="16.7" customHeight="1">
      <c r="A216" s="15">
        <f t="shared" si="6"/>
        <v>208</v>
      </c>
      <c r="B216" s="46" t="s">
        <v>479</v>
      </c>
      <c r="C216" s="47" t="s">
        <v>478</v>
      </c>
      <c r="D216" s="47" t="s">
        <v>480</v>
      </c>
      <c r="E216" s="47" t="s">
        <v>274</v>
      </c>
      <c r="F216" s="48">
        <v>26667513.039999999</v>
      </c>
      <c r="G216" s="48">
        <v>26667513.039999999</v>
      </c>
      <c r="H216" s="48">
        <v>15133825.970000001</v>
      </c>
      <c r="I216" s="49">
        <f t="shared" si="7"/>
        <v>0.56750046197783732</v>
      </c>
      <c r="K216" s="38"/>
      <c r="L216" s="38"/>
      <c r="M216" s="38"/>
      <c r="N216" s="38"/>
      <c r="O216" s="38"/>
      <c r="P216" s="38"/>
      <c r="Q216" s="38"/>
      <c r="R216" s="38"/>
      <c r="S216" s="38"/>
      <c r="T216" s="38"/>
      <c r="U216" s="38"/>
    </row>
    <row r="217" spans="1:21" ht="24.95" customHeight="1">
      <c r="A217" s="15">
        <f t="shared" si="6"/>
        <v>209</v>
      </c>
      <c r="B217" s="46" t="s">
        <v>481</v>
      </c>
      <c r="C217" s="47" t="s">
        <v>478</v>
      </c>
      <c r="D217" s="47" t="s">
        <v>482</v>
      </c>
      <c r="E217" s="47" t="s">
        <v>274</v>
      </c>
      <c r="F217" s="48">
        <v>600000</v>
      </c>
      <c r="G217" s="48">
        <v>600000</v>
      </c>
      <c r="H217" s="48">
        <v>262274.49</v>
      </c>
      <c r="I217" s="49">
        <f t="shared" si="7"/>
        <v>0.43712414999999999</v>
      </c>
      <c r="K217" s="38"/>
      <c r="L217" s="38"/>
      <c r="M217" s="38"/>
      <c r="N217" s="38"/>
      <c r="O217" s="38"/>
      <c r="P217" s="38"/>
      <c r="Q217" s="38"/>
      <c r="R217" s="38"/>
      <c r="S217" s="38"/>
      <c r="T217" s="38"/>
      <c r="U217" s="38"/>
    </row>
    <row r="218" spans="1:21" ht="24.95" customHeight="1">
      <c r="A218" s="15">
        <f t="shared" si="6"/>
        <v>210</v>
      </c>
      <c r="B218" s="46" t="s">
        <v>291</v>
      </c>
      <c r="C218" s="47" t="s">
        <v>478</v>
      </c>
      <c r="D218" s="47" t="s">
        <v>482</v>
      </c>
      <c r="E218" s="47" t="s">
        <v>292</v>
      </c>
      <c r="F218" s="48">
        <v>600000</v>
      </c>
      <c r="G218" s="48">
        <v>600000</v>
      </c>
      <c r="H218" s="48">
        <v>262274.49</v>
      </c>
      <c r="I218" s="49">
        <f t="shared" si="7"/>
        <v>0.43712414999999999</v>
      </c>
      <c r="K218" s="38"/>
      <c r="L218" s="38"/>
      <c r="M218" s="38"/>
      <c r="N218" s="38"/>
      <c r="O218" s="38"/>
      <c r="P218" s="38"/>
      <c r="Q218" s="38"/>
      <c r="R218" s="38"/>
      <c r="S218" s="38"/>
      <c r="T218" s="38"/>
      <c r="U218" s="38"/>
    </row>
    <row r="219" spans="1:21" ht="24.95" customHeight="1">
      <c r="A219" s="15">
        <f t="shared" si="6"/>
        <v>211</v>
      </c>
      <c r="B219" s="46" t="s">
        <v>483</v>
      </c>
      <c r="C219" s="47" t="s">
        <v>478</v>
      </c>
      <c r="D219" s="47" t="s">
        <v>484</v>
      </c>
      <c r="E219" s="47" t="s">
        <v>274</v>
      </c>
      <c r="F219" s="48">
        <v>19663320.93</v>
      </c>
      <c r="G219" s="48">
        <v>19663320.93</v>
      </c>
      <c r="H219" s="48">
        <v>12012168.390000001</v>
      </c>
      <c r="I219" s="49">
        <f t="shared" si="7"/>
        <v>0.61089214953885207</v>
      </c>
      <c r="K219" s="38"/>
      <c r="L219" s="38"/>
      <c r="M219" s="38"/>
      <c r="N219" s="38"/>
      <c r="O219" s="38"/>
      <c r="P219" s="38"/>
      <c r="Q219" s="38"/>
      <c r="R219" s="38"/>
      <c r="S219" s="38"/>
      <c r="T219" s="38"/>
      <c r="U219" s="38"/>
    </row>
    <row r="220" spans="1:21" ht="24.95" customHeight="1">
      <c r="A220" s="15">
        <f t="shared" si="6"/>
        <v>212</v>
      </c>
      <c r="B220" s="46" t="s">
        <v>291</v>
      </c>
      <c r="C220" s="47" t="s">
        <v>478</v>
      </c>
      <c r="D220" s="47" t="s">
        <v>484</v>
      </c>
      <c r="E220" s="47" t="s">
        <v>292</v>
      </c>
      <c r="F220" s="48">
        <v>19663320.93</v>
      </c>
      <c r="G220" s="48">
        <v>19663320.93</v>
      </c>
      <c r="H220" s="48">
        <v>12012168.390000001</v>
      </c>
      <c r="I220" s="49">
        <f t="shared" si="7"/>
        <v>0.61089214953885207</v>
      </c>
      <c r="K220" s="38"/>
      <c r="L220" s="38"/>
      <c r="M220" s="38"/>
      <c r="N220" s="38"/>
      <c r="O220" s="38"/>
      <c r="P220" s="38"/>
      <c r="Q220" s="38"/>
      <c r="R220" s="38"/>
      <c r="S220" s="38"/>
      <c r="T220" s="38"/>
      <c r="U220" s="38"/>
    </row>
    <row r="221" spans="1:21" ht="24.95" customHeight="1">
      <c r="A221" s="15">
        <f t="shared" si="6"/>
        <v>213</v>
      </c>
      <c r="B221" s="46" t="s">
        <v>485</v>
      </c>
      <c r="C221" s="47" t="s">
        <v>478</v>
      </c>
      <c r="D221" s="47" t="s">
        <v>486</v>
      </c>
      <c r="E221" s="47" t="s">
        <v>274</v>
      </c>
      <c r="F221" s="48">
        <v>6404192.1100000003</v>
      </c>
      <c r="G221" s="48">
        <v>6404192.1100000003</v>
      </c>
      <c r="H221" s="48">
        <v>2859383.09</v>
      </c>
      <c r="I221" s="49">
        <f t="shared" si="7"/>
        <v>0.44648615170914974</v>
      </c>
      <c r="K221" s="38"/>
      <c r="L221" s="38"/>
      <c r="M221" s="38"/>
      <c r="N221" s="38"/>
      <c r="O221" s="38"/>
      <c r="P221" s="38"/>
      <c r="Q221" s="38"/>
      <c r="R221" s="38"/>
      <c r="S221" s="38"/>
      <c r="T221" s="38"/>
      <c r="U221" s="38"/>
    </row>
    <row r="222" spans="1:21" ht="16.7" customHeight="1">
      <c r="A222" s="15">
        <f t="shared" si="6"/>
        <v>214</v>
      </c>
      <c r="B222" s="46" t="s">
        <v>399</v>
      </c>
      <c r="C222" s="47" t="s">
        <v>478</v>
      </c>
      <c r="D222" s="47" t="s">
        <v>486</v>
      </c>
      <c r="E222" s="47" t="s">
        <v>400</v>
      </c>
      <c r="F222" s="48">
        <v>6404192.1100000003</v>
      </c>
      <c r="G222" s="48">
        <v>6404192.1100000003</v>
      </c>
      <c r="H222" s="48">
        <v>2859383.09</v>
      </c>
      <c r="I222" s="49">
        <f t="shared" si="7"/>
        <v>0.44648615170914974</v>
      </c>
      <c r="K222" s="38"/>
      <c r="L222" s="38"/>
      <c r="M222" s="38"/>
      <c r="N222" s="38"/>
      <c r="O222" s="38"/>
      <c r="P222" s="38"/>
      <c r="Q222" s="38"/>
      <c r="R222" s="38"/>
      <c r="S222" s="38"/>
      <c r="T222" s="38"/>
      <c r="U222" s="38"/>
    </row>
    <row r="223" spans="1:21" ht="16.7" customHeight="1">
      <c r="A223" s="15">
        <f t="shared" si="6"/>
        <v>215</v>
      </c>
      <c r="B223" s="46" t="s">
        <v>283</v>
      </c>
      <c r="C223" s="47" t="s">
        <v>478</v>
      </c>
      <c r="D223" s="47" t="s">
        <v>284</v>
      </c>
      <c r="E223" s="47" t="s">
        <v>274</v>
      </c>
      <c r="F223" s="48">
        <v>1105548.3400000001</v>
      </c>
      <c r="G223" s="48">
        <v>1105548.3400000001</v>
      </c>
      <c r="H223" s="48">
        <v>1105548.3400000001</v>
      </c>
      <c r="I223" s="49">
        <f t="shared" si="7"/>
        <v>1</v>
      </c>
      <c r="K223" s="38"/>
      <c r="L223" s="38"/>
      <c r="M223" s="38"/>
      <c r="N223" s="38"/>
      <c r="O223" s="38"/>
      <c r="P223" s="38"/>
      <c r="Q223" s="38"/>
      <c r="R223" s="38"/>
      <c r="S223" s="38"/>
      <c r="T223" s="38"/>
      <c r="U223" s="38"/>
    </row>
    <row r="224" spans="1:21" ht="103.15" customHeight="1">
      <c r="A224" s="15">
        <f t="shared" si="6"/>
        <v>216</v>
      </c>
      <c r="B224" s="46" t="s">
        <v>487</v>
      </c>
      <c r="C224" s="47" t="s">
        <v>478</v>
      </c>
      <c r="D224" s="47" t="s">
        <v>488</v>
      </c>
      <c r="E224" s="47" t="s">
        <v>274</v>
      </c>
      <c r="F224" s="48">
        <v>1105548.3400000001</v>
      </c>
      <c r="G224" s="48">
        <v>1105548.3400000001</v>
      </c>
      <c r="H224" s="48">
        <v>1105548.3400000001</v>
      </c>
      <c r="I224" s="49">
        <f t="shared" si="7"/>
        <v>1</v>
      </c>
      <c r="K224" s="38"/>
      <c r="L224" s="38"/>
      <c r="M224" s="38"/>
      <c r="N224" s="38"/>
      <c r="O224" s="38"/>
      <c r="P224" s="38"/>
      <c r="Q224" s="38"/>
      <c r="R224" s="38"/>
      <c r="S224" s="38"/>
      <c r="T224" s="38"/>
      <c r="U224" s="38"/>
    </row>
    <row r="225" spans="1:21" ht="16.7" customHeight="1">
      <c r="A225" s="15">
        <f t="shared" si="6"/>
        <v>217</v>
      </c>
      <c r="B225" s="46" t="s">
        <v>399</v>
      </c>
      <c r="C225" s="47" t="s">
        <v>478</v>
      </c>
      <c r="D225" s="47" t="s">
        <v>488</v>
      </c>
      <c r="E225" s="47" t="s">
        <v>400</v>
      </c>
      <c r="F225" s="48">
        <v>1105548.3400000001</v>
      </c>
      <c r="G225" s="48">
        <v>1105548.3400000001</v>
      </c>
      <c r="H225" s="48">
        <v>1105548.3400000001</v>
      </c>
      <c r="I225" s="49">
        <f t="shared" si="7"/>
        <v>1</v>
      </c>
      <c r="K225" s="38"/>
      <c r="L225" s="38"/>
      <c r="M225" s="38"/>
      <c r="N225" s="38"/>
      <c r="O225" s="38"/>
      <c r="P225" s="38"/>
      <c r="Q225" s="38"/>
      <c r="R225" s="38"/>
      <c r="S225" s="38"/>
      <c r="T225" s="38"/>
      <c r="U225" s="38"/>
    </row>
    <row r="226" spans="1:21" ht="16.7" customHeight="1">
      <c r="A226" s="15">
        <f t="shared" si="6"/>
        <v>218</v>
      </c>
      <c r="B226" s="46" t="s">
        <v>489</v>
      </c>
      <c r="C226" s="47" t="s">
        <v>490</v>
      </c>
      <c r="D226" s="47" t="s">
        <v>273</v>
      </c>
      <c r="E226" s="47" t="s">
        <v>274</v>
      </c>
      <c r="F226" s="48">
        <v>100000</v>
      </c>
      <c r="G226" s="48">
        <v>100000</v>
      </c>
      <c r="H226" s="48">
        <v>99995</v>
      </c>
      <c r="I226" s="49">
        <f t="shared" si="7"/>
        <v>0.99995000000000001</v>
      </c>
      <c r="K226" s="38"/>
      <c r="L226" s="38"/>
      <c r="M226" s="38"/>
      <c r="N226" s="38"/>
      <c r="O226" s="38"/>
      <c r="P226" s="38"/>
      <c r="Q226" s="38"/>
      <c r="R226" s="38"/>
      <c r="S226" s="38"/>
      <c r="T226" s="38"/>
      <c r="U226" s="38"/>
    </row>
    <row r="227" spans="1:21" ht="24.95" customHeight="1">
      <c r="A227" s="15">
        <f t="shared" si="6"/>
        <v>219</v>
      </c>
      <c r="B227" s="46" t="s">
        <v>491</v>
      </c>
      <c r="C227" s="47" t="s">
        <v>490</v>
      </c>
      <c r="D227" s="47" t="s">
        <v>492</v>
      </c>
      <c r="E227" s="47" t="s">
        <v>274</v>
      </c>
      <c r="F227" s="48">
        <v>100000</v>
      </c>
      <c r="G227" s="48">
        <v>100000</v>
      </c>
      <c r="H227" s="48">
        <v>99995</v>
      </c>
      <c r="I227" s="49">
        <f t="shared" si="7"/>
        <v>0.99995000000000001</v>
      </c>
      <c r="K227" s="38"/>
      <c r="L227" s="38"/>
      <c r="M227" s="38"/>
      <c r="N227" s="38"/>
      <c r="O227" s="38"/>
      <c r="P227" s="38"/>
      <c r="Q227" s="38"/>
      <c r="R227" s="38"/>
      <c r="S227" s="38"/>
      <c r="T227" s="38"/>
      <c r="U227" s="38"/>
    </row>
    <row r="228" spans="1:21" ht="24.95" customHeight="1">
      <c r="A228" s="15">
        <f t="shared" si="6"/>
        <v>220</v>
      </c>
      <c r="B228" s="46" t="s">
        <v>493</v>
      </c>
      <c r="C228" s="47" t="s">
        <v>490</v>
      </c>
      <c r="D228" s="47" t="s">
        <v>494</v>
      </c>
      <c r="E228" s="47" t="s">
        <v>274</v>
      </c>
      <c r="F228" s="48">
        <v>100000</v>
      </c>
      <c r="G228" s="48">
        <v>100000</v>
      </c>
      <c r="H228" s="48">
        <v>99995</v>
      </c>
      <c r="I228" s="49">
        <f t="shared" si="7"/>
        <v>0.99995000000000001</v>
      </c>
      <c r="K228" s="38"/>
      <c r="L228" s="38"/>
      <c r="M228" s="38"/>
      <c r="N228" s="38"/>
      <c r="O228" s="38"/>
      <c r="P228" s="38"/>
      <c r="Q228" s="38"/>
      <c r="R228" s="38"/>
      <c r="S228" s="38"/>
      <c r="T228" s="38"/>
      <c r="U228" s="38"/>
    </row>
    <row r="229" spans="1:21" ht="24.95" customHeight="1">
      <c r="A229" s="15">
        <f t="shared" si="6"/>
        <v>221</v>
      </c>
      <c r="B229" s="46" t="s">
        <v>495</v>
      </c>
      <c r="C229" s="47" t="s">
        <v>490</v>
      </c>
      <c r="D229" s="47" t="s">
        <v>496</v>
      </c>
      <c r="E229" s="47" t="s">
        <v>274</v>
      </c>
      <c r="F229" s="48">
        <v>100000</v>
      </c>
      <c r="G229" s="48">
        <v>100000</v>
      </c>
      <c r="H229" s="48">
        <v>99995</v>
      </c>
      <c r="I229" s="49">
        <f t="shared" si="7"/>
        <v>0.99995000000000001</v>
      </c>
      <c r="K229" s="38"/>
      <c r="L229" s="38"/>
      <c r="M229" s="38"/>
      <c r="N229" s="38"/>
      <c r="O229" s="38"/>
      <c r="P229" s="38"/>
      <c r="Q229" s="38"/>
      <c r="R229" s="38"/>
      <c r="S229" s="38"/>
      <c r="T229" s="38"/>
      <c r="U229" s="38"/>
    </row>
    <row r="230" spans="1:21" ht="24.95" customHeight="1">
      <c r="A230" s="15">
        <f t="shared" si="6"/>
        <v>222</v>
      </c>
      <c r="B230" s="46" t="s">
        <v>291</v>
      </c>
      <c r="C230" s="47" t="s">
        <v>490</v>
      </c>
      <c r="D230" s="47" t="s">
        <v>496</v>
      </c>
      <c r="E230" s="47" t="s">
        <v>292</v>
      </c>
      <c r="F230" s="48">
        <v>100000</v>
      </c>
      <c r="G230" s="48">
        <v>100000</v>
      </c>
      <c r="H230" s="48">
        <v>99995</v>
      </c>
      <c r="I230" s="49">
        <f t="shared" si="7"/>
        <v>0.99995000000000001</v>
      </c>
      <c r="K230" s="38"/>
      <c r="L230" s="38"/>
      <c r="M230" s="38"/>
      <c r="N230" s="38"/>
      <c r="O230" s="38"/>
      <c r="P230" s="38"/>
      <c r="Q230" s="38"/>
      <c r="R230" s="38"/>
      <c r="S230" s="38"/>
      <c r="T230" s="38"/>
      <c r="U230" s="38"/>
    </row>
    <row r="231" spans="1:21" ht="16.7" customHeight="1">
      <c r="A231" s="15">
        <f t="shared" si="6"/>
        <v>223</v>
      </c>
      <c r="B231" s="46" t="s">
        <v>497</v>
      </c>
      <c r="C231" s="47" t="s">
        <v>498</v>
      </c>
      <c r="D231" s="47" t="s">
        <v>273</v>
      </c>
      <c r="E231" s="47" t="s">
        <v>274</v>
      </c>
      <c r="F231" s="48">
        <v>40949967.719999999</v>
      </c>
      <c r="G231" s="48">
        <v>40949967.719999999</v>
      </c>
      <c r="H231" s="48">
        <v>29330722.68</v>
      </c>
      <c r="I231" s="49">
        <f t="shared" si="7"/>
        <v>0.71625752871289439</v>
      </c>
      <c r="K231" s="38"/>
      <c r="L231" s="38"/>
      <c r="M231" s="38"/>
      <c r="N231" s="38"/>
      <c r="O231" s="38"/>
      <c r="P231" s="38"/>
      <c r="Q231" s="38"/>
      <c r="R231" s="38"/>
      <c r="S231" s="38"/>
      <c r="T231" s="38"/>
      <c r="U231" s="38"/>
    </row>
    <row r="232" spans="1:21" ht="16.7" customHeight="1">
      <c r="A232" s="15">
        <f t="shared" si="6"/>
        <v>224</v>
      </c>
      <c r="B232" s="46" t="s">
        <v>499</v>
      </c>
      <c r="C232" s="47" t="s">
        <v>500</v>
      </c>
      <c r="D232" s="47" t="s">
        <v>273</v>
      </c>
      <c r="E232" s="47" t="s">
        <v>274</v>
      </c>
      <c r="F232" s="48">
        <v>29369567.719999999</v>
      </c>
      <c r="G232" s="48">
        <v>29369567.719999999</v>
      </c>
      <c r="H232" s="48">
        <v>21802819.399999999</v>
      </c>
      <c r="I232" s="49">
        <f t="shared" si="7"/>
        <v>0.74236092297513734</v>
      </c>
      <c r="K232" s="38"/>
      <c r="L232" s="38"/>
      <c r="M232" s="38"/>
      <c r="N232" s="38"/>
      <c r="O232" s="38"/>
      <c r="P232" s="38"/>
      <c r="Q232" s="38"/>
      <c r="R232" s="38"/>
      <c r="S232" s="38"/>
      <c r="T232" s="38"/>
      <c r="U232" s="38"/>
    </row>
    <row r="233" spans="1:21" ht="36" customHeight="1">
      <c r="A233" s="15">
        <f t="shared" si="6"/>
        <v>225</v>
      </c>
      <c r="B233" s="46" t="s">
        <v>435</v>
      </c>
      <c r="C233" s="47" t="s">
        <v>500</v>
      </c>
      <c r="D233" s="47" t="s">
        <v>436</v>
      </c>
      <c r="E233" s="47" t="s">
        <v>274</v>
      </c>
      <c r="F233" s="48">
        <v>29369567.719999999</v>
      </c>
      <c r="G233" s="48">
        <v>29369567.719999999</v>
      </c>
      <c r="H233" s="48">
        <v>21802819.399999999</v>
      </c>
      <c r="I233" s="49">
        <f t="shared" si="7"/>
        <v>0.74236092297513734</v>
      </c>
      <c r="K233" s="38"/>
      <c r="L233" s="38"/>
      <c r="M233" s="38"/>
      <c r="N233" s="38"/>
      <c r="O233" s="38"/>
      <c r="P233" s="38"/>
      <c r="Q233" s="38"/>
      <c r="R233" s="38"/>
      <c r="S233" s="38"/>
      <c r="T233" s="38"/>
      <c r="U233" s="38"/>
    </row>
    <row r="234" spans="1:21" ht="16.7" customHeight="1">
      <c r="A234" s="15">
        <f t="shared" si="6"/>
        <v>226</v>
      </c>
      <c r="B234" s="46" t="s">
        <v>501</v>
      </c>
      <c r="C234" s="47" t="s">
        <v>500</v>
      </c>
      <c r="D234" s="47" t="s">
        <v>502</v>
      </c>
      <c r="E234" s="47" t="s">
        <v>274</v>
      </c>
      <c r="F234" s="48">
        <v>29369567.719999999</v>
      </c>
      <c r="G234" s="48">
        <v>29369567.719999999</v>
      </c>
      <c r="H234" s="48">
        <v>21802819.399999999</v>
      </c>
      <c r="I234" s="49">
        <f t="shared" si="7"/>
        <v>0.74236092297513734</v>
      </c>
      <c r="K234" s="38"/>
      <c r="L234" s="38"/>
      <c r="M234" s="38"/>
      <c r="N234" s="38"/>
      <c r="O234" s="38"/>
      <c r="P234" s="38"/>
      <c r="Q234" s="38"/>
      <c r="R234" s="38"/>
      <c r="S234" s="38"/>
      <c r="T234" s="38"/>
      <c r="U234" s="38"/>
    </row>
    <row r="235" spans="1:21" ht="24.95" customHeight="1">
      <c r="A235" s="15">
        <f t="shared" si="6"/>
        <v>227</v>
      </c>
      <c r="B235" s="46" t="s">
        <v>503</v>
      </c>
      <c r="C235" s="47" t="s">
        <v>500</v>
      </c>
      <c r="D235" s="47" t="s">
        <v>504</v>
      </c>
      <c r="E235" s="47" t="s">
        <v>274</v>
      </c>
      <c r="F235" s="48">
        <v>10219054.550000001</v>
      </c>
      <c r="G235" s="48">
        <v>10219054.550000001</v>
      </c>
      <c r="H235" s="48">
        <v>3487400</v>
      </c>
      <c r="I235" s="49">
        <f t="shared" si="7"/>
        <v>0.34126444701285991</v>
      </c>
      <c r="K235" s="38"/>
      <c r="L235" s="38"/>
      <c r="M235" s="38"/>
      <c r="N235" s="38"/>
      <c r="O235" s="38"/>
      <c r="P235" s="38"/>
      <c r="Q235" s="38"/>
      <c r="R235" s="38"/>
      <c r="S235" s="38"/>
      <c r="T235" s="38"/>
      <c r="U235" s="38"/>
    </row>
    <row r="236" spans="1:21" ht="16.7" customHeight="1">
      <c r="A236" s="15">
        <f t="shared" si="6"/>
        <v>228</v>
      </c>
      <c r="B236" s="46" t="s">
        <v>505</v>
      </c>
      <c r="C236" s="47" t="s">
        <v>500</v>
      </c>
      <c r="D236" s="47" t="s">
        <v>504</v>
      </c>
      <c r="E236" s="47" t="s">
        <v>506</v>
      </c>
      <c r="F236" s="48">
        <v>6302524.7800000003</v>
      </c>
      <c r="G236" s="48">
        <v>6302524.7800000003</v>
      </c>
      <c r="H236" s="48">
        <v>3487400</v>
      </c>
      <c r="I236" s="49">
        <f t="shared" si="7"/>
        <v>0.55333380220363049</v>
      </c>
      <c r="K236" s="38"/>
      <c r="L236" s="38"/>
      <c r="M236" s="38"/>
      <c r="N236" s="38"/>
      <c r="O236" s="38"/>
      <c r="P236" s="38"/>
      <c r="Q236" s="38"/>
      <c r="R236" s="38"/>
      <c r="S236" s="38"/>
      <c r="T236" s="38"/>
      <c r="U236" s="38"/>
    </row>
    <row r="237" spans="1:21" ht="16.7" customHeight="1">
      <c r="A237" s="15">
        <f t="shared" si="6"/>
        <v>229</v>
      </c>
      <c r="B237" s="46" t="s">
        <v>399</v>
      </c>
      <c r="C237" s="47" t="s">
        <v>500</v>
      </c>
      <c r="D237" s="47" t="s">
        <v>504</v>
      </c>
      <c r="E237" s="47" t="s">
        <v>400</v>
      </c>
      <c r="F237" s="48">
        <v>3916529.77</v>
      </c>
      <c r="G237" s="48">
        <v>3916529.77</v>
      </c>
      <c r="H237" s="48">
        <v>0</v>
      </c>
      <c r="I237" s="49">
        <f t="shared" si="7"/>
        <v>0</v>
      </c>
      <c r="K237" s="38"/>
      <c r="L237" s="38"/>
      <c r="M237" s="38"/>
      <c r="N237" s="38"/>
      <c r="O237" s="38"/>
      <c r="P237" s="38"/>
      <c r="Q237" s="38"/>
      <c r="R237" s="38"/>
      <c r="S237" s="38"/>
      <c r="T237" s="38"/>
      <c r="U237" s="38"/>
    </row>
    <row r="238" spans="1:21" ht="24.95" customHeight="1">
      <c r="A238" s="15">
        <f t="shared" si="6"/>
        <v>230</v>
      </c>
      <c r="B238" s="46" t="s">
        <v>507</v>
      </c>
      <c r="C238" s="47" t="s">
        <v>500</v>
      </c>
      <c r="D238" s="47" t="s">
        <v>508</v>
      </c>
      <c r="E238" s="47" t="s">
        <v>274</v>
      </c>
      <c r="F238" s="48">
        <v>3108735.1</v>
      </c>
      <c r="G238" s="48">
        <v>3108735.1</v>
      </c>
      <c r="H238" s="48">
        <v>2754316.33</v>
      </c>
      <c r="I238" s="49">
        <f t="shared" si="7"/>
        <v>0.88599261159305598</v>
      </c>
      <c r="K238" s="38"/>
      <c r="L238" s="38"/>
      <c r="M238" s="38"/>
      <c r="N238" s="38"/>
      <c r="O238" s="38"/>
      <c r="P238" s="38"/>
      <c r="Q238" s="38"/>
      <c r="R238" s="38"/>
      <c r="S238" s="38"/>
      <c r="T238" s="38"/>
      <c r="U238" s="38"/>
    </row>
    <row r="239" spans="1:21" ht="16.7" customHeight="1">
      <c r="A239" s="15">
        <f t="shared" si="6"/>
        <v>231</v>
      </c>
      <c r="B239" s="46" t="s">
        <v>399</v>
      </c>
      <c r="C239" s="47" t="s">
        <v>500</v>
      </c>
      <c r="D239" s="47" t="s">
        <v>508</v>
      </c>
      <c r="E239" s="47" t="s">
        <v>400</v>
      </c>
      <c r="F239" s="48">
        <v>3108735.1</v>
      </c>
      <c r="G239" s="48">
        <v>3108735.1</v>
      </c>
      <c r="H239" s="48">
        <v>2754316.33</v>
      </c>
      <c r="I239" s="49">
        <f t="shared" si="7"/>
        <v>0.88599261159305598</v>
      </c>
      <c r="K239" s="38"/>
      <c r="L239" s="38"/>
      <c r="M239" s="38"/>
      <c r="N239" s="38"/>
      <c r="O239" s="38"/>
      <c r="P239" s="38"/>
      <c r="Q239" s="38"/>
      <c r="R239" s="38"/>
      <c r="S239" s="38"/>
      <c r="T239" s="38"/>
      <c r="U239" s="38"/>
    </row>
    <row r="240" spans="1:21" ht="58.35" customHeight="1">
      <c r="A240" s="15">
        <f t="shared" si="6"/>
        <v>232</v>
      </c>
      <c r="B240" s="46" t="s">
        <v>509</v>
      </c>
      <c r="C240" s="47" t="s">
        <v>500</v>
      </c>
      <c r="D240" s="47" t="s">
        <v>510</v>
      </c>
      <c r="E240" s="47" t="s">
        <v>274</v>
      </c>
      <c r="F240" s="48">
        <v>13005743.07</v>
      </c>
      <c r="G240" s="48">
        <v>13005743.07</v>
      </c>
      <c r="H240" s="48">
        <v>12585743.07</v>
      </c>
      <c r="I240" s="49">
        <f t="shared" si="7"/>
        <v>0.96770657410811056</v>
      </c>
      <c r="K240" s="38"/>
      <c r="L240" s="38"/>
      <c r="M240" s="38"/>
      <c r="N240" s="38"/>
      <c r="O240" s="38"/>
      <c r="P240" s="38"/>
      <c r="Q240" s="38"/>
      <c r="R240" s="38"/>
      <c r="S240" s="38"/>
      <c r="T240" s="38"/>
      <c r="U240" s="38"/>
    </row>
    <row r="241" spans="1:21" ht="16.7" customHeight="1">
      <c r="A241" s="15">
        <f t="shared" si="6"/>
        <v>233</v>
      </c>
      <c r="B241" s="46" t="s">
        <v>399</v>
      </c>
      <c r="C241" s="47" t="s">
        <v>500</v>
      </c>
      <c r="D241" s="47" t="s">
        <v>510</v>
      </c>
      <c r="E241" s="47" t="s">
        <v>400</v>
      </c>
      <c r="F241" s="48">
        <v>13005743.07</v>
      </c>
      <c r="G241" s="48">
        <v>13005743.07</v>
      </c>
      <c r="H241" s="48">
        <v>12585743.07</v>
      </c>
      <c r="I241" s="49">
        <f t="shared" si="7"/>
        <v>0.96770657410811056</v>
      </c>
      <c r="K241" s="38"/>
      <c r="L241" s="38"/>
      <c r="M241" s="38"/>
      <c r="N241" s="38"/>
      <c r="O241" s="38"/>
      <c r="P241" s="38"/>
      <c r="Q241" s="38"/>
      <c r="R241" s="38"/>
      <c r="S241" s="38"/>
      <c r="T241" s="38"/>
      <c r="U241" s="38"/>
    </row>
    <row r="242" spans="1:21" ht="58.35" customHeight="1">
      <c r="A242" s="15">
        <f t="shared" si="6"/>
        <v>234</v>
      </c>
      <c r="B242" s="46" t="s">
        <v>511</v>
      </c>
      <c r="C242" s="47" t="s">
        <v>500</v>
      </c>
      <c r="D242" s="47" t="s">
        <v>512</v>
      </c>
      <c r="E242" s="47" t="s">
        <v>274</v>
      </c>
      <c r="F242" s="48">
        <v>15600</v>
      </c>
      <c r="G242" s="48">
        <v>15600</v>
      </c>
      <c r="H242" s="48">
        <v>15360</v>
      </c>
      <c r="I242" s="49">
        <f t="shared" si="7"/>
        <v>0.98461538461538467</v>
      </c>
      <c r="K242" s="38"/>
      <c r="L242" s="38"/>
      <c r="M242" s="38"/>
      <c r="N242" s="38"/>
      <c r="O242" s="38"/>
      <c r="P242" s="38"/>
      <c r="Q242" s="38"/>
      <c r="R242" s="38"/>
      <c r="S242" s="38"/>
      <c r="T242" s="38"/>
      <c r="U242" s="38"/>
    </row>
    <row r="243" spans="1:21" ht="24.95" customHeight="1">
      <c r="A243" s="15">
        <f t="shared" si="6"/>
        <v>235</v>
      </c>
      <c r="B243" s="46" t="s">
        <v>291</v>
      </c>
      <c r="C243" s="47" t="s">
        <v>500</v>
      </c>
      <c r="D243" s="47" t="s">
        <v>512</v>
      </c>
      <c r="E243" s="47" t="s">
        <v>292</v>
      </c>
      <c r="F243" s="48">
        <v>15600</v>
      </c>
      <c r="G243" s="48">
        <v>15600</v>
      </c>
      <c r="H243" s="48">
        <v>15360</v>
      </c>
      <c r="I243" s="49">
        <f t="shared" si="7"/>
        <v>0.98461538461538467</v>
      </c>
      <c r="K243" s="38"/>
      <c r="L243" s="38"/>
      <c r="M243" s="38"/>
      <c r="N243" s="38"/>
      <c r="O243" s="38"/>
      <c r="P243" s="38"/>
      <c r="Q243" s="38"/>
      <c r="R243" s="38"/>
      <c r="S243" s="38"/>
      <c r="T243" s="38"/>
      <c r="U243" s="38"/>
    </row>
    <row r="244" spans="1:21" ht="36" customHeight="1">
      <c r="A244" s="15">
        <f t="shared" si="6"/>
        <v>236</v>
      </c>
      <c r="B244" s="46" t="s">
        <v>513</v>
      </c>
      <c r="C244" s="47" t="s">
        <v>500</v>
      </c>
      <c r="D244" s="47" t="s">
        <v>514</v>
      </c>
      <c r="E244" s="47" t="s">
        <v>274</v>
      </c>
      <c r="F244" s="48">
        <v>80000</v>
      </c>
      <c r="G244" s="48">
        <v>80000</v>
      </c>
      <c r="H244" s="48">
        <v>80000</v>
      </c>
      <c r="I244" s="49">
        <f t="shared" si="7"/>
        <v>1</v>
      </c>
      <c r="K244" s="38"/>
      <c r="L244" s="38"/>
      <c r="M244" s="38"/>
      <c r="N244" s="38"/>
      <c r="O244" s="38"/>
      <c r="P244" s="38"/>
      <c r="Q244" s="38"/>
      <c r="R244" s="38"/>
      <c r="S244" s="38"/>
      <c r="T244" s="38"/>
      <c r="U244" s="38"/>
    </row>
    <row r="245" spans="1:21" ht="16.7" customHeight="1">
      <c r="A245" s="15">
        <f t="shared" si="6"/>
        <v>237</v>
      </c>
      <c r="B245" s="46" t="s">
        <v>399</v>
      </c>
      <c r="C245" s="47" t="s">
        <v>500</v>
      </c>
      <c r="D245" s="47" t="s">
        <v>514</v>
      </c>
      <c r="E245" s="47" t="s">
        <v>400</v>
      </c>
      <c r="F245" s="48">
        <v>80000</v>
      </c>
      <c r="G245" s="48">
        <v>80000</v>
      </c>
      <c r="H245" s="48">
        <v>80000</v>
      </c>
      <c r="I245" s="49">
        <f t="shared" si="7"/>
        <v>1</v>
      </c>
      <c r="K245" s="38"/>
      <c r="L245" s="38"/>
      <c r="M245" s="38"/>
      <c r="N245" s="38"/>
      <c r="O245" s="38"/>
      <c r="P245" s="38"/>
      <c r="Q245" s="38"/>
      <c r="R245" s="38"/>
      <c r="S245" s="38"/>
      <c r="T245" s="38"/>
      <c r="U245" s="38"/>
    </row>
    <row r="246" spans="1:21" ht="24.95" customHeight="1">
      <c r="A246" s="15">
        <f t="shared" si="6"/>
        <v>238</v>
      </c>
      <c r="B246" s="46" t="s">
        <v>515</v>
      </c>
      <c r="C246" s="47" t="s">
        <v>500</v>
      </c>
      <c r="D246" s="47" t="s">
        <v>516</v>
      </c>
      <c r="E246" s="47" t="s">
        <v>274</v>
      </c>
      <c r="F246" s="48">
        <v>60435</v>
      </c>
      <c r="G246" s="48">
        <v>60435</v>
      </c>
      <c r="H246" s="48">
        <v>0</v>
      </c>
      <c r="I246" s="49">
        <f t="shared" si="7"/>
        <v>0</v>
      </c>
      <c r="K246" s="38"/>
      <c r="L246" s="38"/>
      <c r="M246" s="38"/>
      <c r="N246" s="38"/>
      <c r="O246" s="38"/>
      <c r="P246" s="38"/>
      <c r="Q246" s="38"/>
      <c r="R246" s="38"/>
      <c r="S246" s="38"/>
      <c r="T246" s="38"/>
      <c r="U246" s="38"/>
    </row>
    <row r="247" spans="1:21" ht="16.7" customHeight="1">
      <c r="A247" s="15">
        <f t="shared" si="6"/>
        <v>239</v>
      </c>
      <c r="B247" s="46" t="s">
        <v>399</v>
      </c>
      <c r="C247" s="47" t="s">
        <v>500</v>
      </c>
      <c r="D247" s="47" t="s">
        <v>516</v>
      </c>
      <c r="E247" s="47" t="s">
        <v>400</v>
      </c>
      <c r="F247" s="48">
        <v>60435</v>
      </c>
      <c r="G247" s="48">
        <v>60435</v>
      </c>
      <c r="H247" s="48">
        <v>0</v>
      </c>
      <c r="I247" s="49">
        <f t="shared" si="7"/>
        <v>0</v>
      </c>
      <c r="K247" s="38"/>
      <c r="L247" s="38"/>
      <c r="M247" s="38"/>
      <c r="N247" s="38"/>
      <c r="O247" s="38"/>
      <c r="P247" s="38"/>
      <c r="Q247" s="38"/>
      <c r="R247" s="38"/>
      <c r="S247" s="38"/>
      <c r="T247" s="38"/>
      <c r="U247" s="38"/>
    </row>
    <row r="248" spans="1:21" ht="47.25" customHeight="1">
      <c r="A248" s="15">
        <f t="shared" si="6"/>
        <v>240</v>
      </c>
      <c r="B248" s="46" t="s">
        <v>517</v>
      </c>
      <c r="C248" s="47" t="s">
        <v>500</v>
      </c>
      <c r="D248" s="47" t="s">
        <v>518</v>
      </c>
      <c r="E248" s="47" t="s">
        <v>274</v>
      </c>
      <c r="F248" s="48">
        <v>2880000</v>
      </c>
      <c r="G248" s="48">
        <v>2880000</v>
      </c>
      <c r="H248" s="48">
        <v>2880000</v>
      </c>
      <c r="I248" s="49">
        <f t="shared" si="7"/>
        <v>1</v>
      </c>
      <c r="K248" s="38"/>
      <c r="L248" s="38"/>
      <c r="M248" s="38"/>
      <c r="N248" s="38"/>
      <c r="O248" s="38"/>
      <c r="P248" s="38"/>
      <c r="Q248" s="38"/>
      <c r="R248" s="38"/>
      <c r="S248" s="38"/>
      <c r="T248" s="38"/>
      <c r="U248" s="38"/>
    </row>
    <row r="249" spans="1:21" ht="16.7" customHeight="1">
      <c r="A249" s="15">
        <f t="shared" si="6"/>
        <v>241</v>
      </c>
      <c r="B249" s="46" t="s">
        <v>399</v>
      </c>
      <c r="C249" s="47" t="s">
        <v>500</v>
      </c>
      <c r="D249" s="47" t="s">
        <v>518</v>
      </c>
      <c r="E249" s="47" t="s">
        <v>400</v>
      </c>
      <c r="F249" s="48">
        <v>2880000</v>
      </c>
      <c r="G249" s="48">
        <v>2880000</v>
      </c>
      <c r="H249" s="48">
        <v>2880000</v>
      </c>
      <c r="I249" s="49">
        <f t="shared" si="7"/>
        <v>1</v>
      </c>
      <c r="K249" s="38"/>
      <c r="L249" s="38"/>
      <c r="M249" s="38"/>
      <c r="N249" s="38"/>
      <c r="O249" s="38"/>
      <c r="P249" s="38"/>
      <c r="Q249" s="38"/>
      <c r="R249" s="38"/>
      <c r="S249" s="38"/>
      <c r="T249" s="38"/>
      <c r="U249" s="38"/>
    </row>
    <row r="250" spans="1:21" ht="16.7" customHeight="1">
      <c r="A250" s="15">
        <f t="shared" si="6"/>
        <v>242</v>
      </c>
      <c r="B250" s="46" t="s">
        <v>519</v>
      </c>
      <c r="C250" s="47" t="s">
        <v>520</v>
      </c>
      <c r="D250" s="47" t="s">
        <v>273</v>
      </c>
      <c r="E250" s="47" t="s">
        <v>274</v>
      </c>
      <c r="F250" s="48">
        <v>11580400</v>
      </c>
      <c r="G250" s="48">
        <v>11580400</v>
      </c>
      <c r="H250" s="48">
        <v>7527903.2800000003</v>
      </c>
      <c r="I250" s="49">
        <f t="shared" si="7"/>
        <v>0.65005554903112162</v>
      </c>
      <c r="K250" s="38"/>
      <c r="L250" s="38"/>
      <c r="M250" s="38"/>
      <c r="N250" s="38"/>
      <c r="O250" s="38"/>
      <c r="P250" s="38"/>
      <c r="Q250" s="38"/>
      <c r="R250" s="38"/>
      <c r="S250" s="38"/>
      <c r="T250" s="38"/>
      <c r="U250" s="38"/>
    </row>
    <row r="251" spans="1:21" ht="24.95" customHeight="1">
      <c r="A251" s="15">
        <f t="shared" si="6"/>
        <v>243</v>
      </c>
      <c r="B251" s="46" t="s">
        <v>491</v>
      </c>
      <c r="C251" s="47" t="s">
        <v>520</v>
      </c>
      <c r="D251" s="47" t="s">
        <v>492</v>
      </c>
      <c r="E251" s="47" t="s">
        <v>274</v>
      </c>
      <c r="F251" s="48">
        <v>230000</v>
      </c>
      <c r="G251" s="48">
        <v>230000</v>
      </c>
      <c r="H251" s="48">
        <v>0</v>
      </c>
      <c r="I251" s="49">
        <f t="shared" si="7"/>
        <v>0</v>
      </c>
      <c r="K251" s="38"/>
      <c r="L251" s="38"/>
      <c r="M251" s="38"/>
      <c r="N251" s="38"/>
      <c r="O251" s="38"/>
      <c r="P251" s="38"/>
      <c r="Q251" s="38"/>
      <c r="R251" s="38"/>
      <c r="S251" s="38"/>
      <c r="T251" s="38"/>
      <c r="U251" s="38"/>
    </row>
    <row r="252" spans="1:21" ht="16.7" customHeight="1">
      <c r="A252" s="15">
        <f t="shared" si="6"/>
        <v>244</v>
      </c>
      <c r="B252" s="46" t="s">
        <v>521</v>
      </c>
      <c r="C252" s="47" t="s">
        <v>520</v>
      </c>
      <c r="D252" s="47" t="s">
        <v>522</v>
      </c>
      <c r="E252" s="47" t="s">
        <v>274</v>
      </c>
      <c r="F252" s="48">
        <v>230000</v>
      </c>
      <c r="G252" s="48">
        <v>230000</v>
      </c>
      <c r="H252" s="48">
        <v>0</v>
      </c>
      <c r="I252" s="49">
        <f t="shared" si="7"/>
        <v>0</v>
      </c>
      <c r="K252" s="38"/>
      <c r="L252" s="38"/>
      <c r="M252" s="38"/>
      <c r="N252" s="38"/>
      <c r="O252" s="38"/>
      <c r="P252" s="38"/>
      <c r="Q252" s="38"/>
      <c r="R252" s="38"/>
      <c r="S252" s="38"/>
      <c r="T252" s="38"/>
      <c r="U252" s="38"/>
    </row>
    <row r="253" spans="1:21" ht="36" customHeight="1">
      <c r="A253" s="15">
        <f t="shared" si="6"/>
        <v>245</v>
      </c>
      <c r="B253" s="46" t="s">
        <v>523</v>
      </c>
      <c r="C253" s="47" t="s">
        <v>520</v>
      </c>
      <c r="D253" s="47" t="s">
        <v>524</v>
      </c>
      <c r="E253" s="47" t="s">
        <v>274</v>
      </c>
      <c r="F253" s="48">
        <v>230000</v>
      </c>
      <c r="G253" s="48">
        <v>230000</v>
      </c>
      <c r="H253" s="48">
        <v>0</v>
      </c>
      <c r="I253" s="49">
        <f t="shared" si="7"/>
        <v>0</v>
      </c>
      <c r="K253" s="38"/>
      <c r="L253" s="38"/>
      <c r="M253" s="38"/>
      <c r="N253" s="38"/>
      <c r="O253" s="38"/>
      <c r="P253" s="38"/>
      <c r="Q253" s="38"/>
      <c r="R253" s="38"/>
      <c r="S253" s="38"/>
      <c r="T253" s="38"/>
      <c r="U253" s="38"/>
    </row>
    <row r="254" spans="1:21" ht="24.95" customHeight="1">
      <c r="A254" s="15">
        <f t="shared" si="6"/>
        <v>246</v>
      </c>
      <c r="B254" s="46" t="s">
        <v>291</v>
      </c>
      <c r="C254" s="47" t="s">
        <v>520</v>
      </c>
      <c r="D254" s="47" t="s">
        <v>524</v>
      </c>
      <c r="E254" s="47" t="s">
        <v>292</v>
      </c>
      <c r="F254" s="48">
        <v>230000</v>
      </c>
      <c r="G254" s="48">
        <v>230000</v>
      </c>
      <c r="H254" s="48">
        <v>0</v>
      </c>
      <c r="I254" s="49">
        <f t="shared" si="7"/>
        <v>0</v>
      </c>
      <c r="K254" s="38"/>
      <c r="L254" s="38"/>
      <c r="M254" s="38"/>
      <c r="N254" s="38"/>
      <c r="O254" s="38"/>
      <c r="P254" s="38"/>
      <c r="Q254" s="38"/>
      <c r="R254" s="38"/>
      <c r="S254" s="38"/>
      <c r="T254" s="38"/>
      <c r="U254" s="38"/>
    </row>
    <row r="255" spans="1:21" ht="36" customHeight="1">
      <c r="A255" s="15">
        <f t="shared" si="6"/>
        <v>247</v>
      </c>
      <c r="B255" s="46" t="s">
        <v>435</v>
      </c>
      <c r="C255" s="47" t="s">
        <v>520</v>
      </c>
      <c r="D255" s="47" t="s">
        <v>436</v>
      </c>
      <c r="E255" s="47" t="s">
        <v>274</v>
      </c>
      <c r="F255" s="48">
        <v>11350400</v>
      </c>
      <c r="G255" s="48">
        <v>11350400</v>
      </c>
      <c r="H255" s="48">
        <v>7527903.2800000003</v>
      </c>
      <c r="I255" s="49">
        <f t="shared" si="7"/>
        <v>0.66322801663377506</v>
      </c>
      <c r="K255" s="38"/>
      <c r="L255" s="38"/>
      <c r="M255" s="38"/>
      <c r="N255" s="38"/>
      <c r="O255" s="38"/>
      <c r="P255" s="38"/>
      <c r="Q255" s="38"/>
      <c r="R255" s="38"/>
      <c r="S255" s="38"/>
      <c r="T255" s="38"/>
      <c r="U255" s="38"/>
    </row>
    <row r="256" spans="1:21" ht="16.7" customHeight="1">
      <c r="A256" s="15">
        <f t="shared" si="6"/>
        <v>248</v>
      </c>
      <c r="B256" s="46" t="s">
        <v>501</v>
      </c>
      <c r="C256" s="47" t="s">
        <v>520</v>
      </c>
      <c r="D256" s="47" t="s">
        <v>502</v>
      </c>
      <c r="E256" s="47" t="s">
        <v>274</v>
      </c>
      <c r="F256" s="48">
        <v>750400</v>
      </c>
      <c r="G256" s="48">
        <v>750400</v>
      </c>
      <c r="H256" s="48">
        <v>725508.48</v>
      </c>
      <c r="I256" s="49">
        <f t="shared" si="7"/>
        <v>0.96682899786780385</v>
      </c>
      <c r="K256" s="38"/>
      <c r="L256" s="38"/>
      <c r="M256" s="38"/>
      <c r="N256" s="38"/>
      <c r="O256" s="38"/>
      <c r="P256" s="38"/>
      <c r="Q256" s="38"/>
      <c r="R256" s="38"/>
      <c r="S256" s="38"/>
      <c r="T256" s="38"/>
      <c r="U256" s="38"/>
    </row>
    <row r="257" spans="1:21" ht="24.95" customHeight="1">
      <c r="A257" s="15">
        <f t="shared" si="6"/>
        <v>249</v>
      </c>
      <c r="B257" s="46" t="s">
        <v>525</v>
      </c>
      <c r="C257" s="47" t="s">
        <v>520</v>
      </c>
      <c r="D257" s="47" t="s">
        <v>526</v>
      </c>
      <c r="E257" s="47" t="s">
        <v>274</v>
      </c>
      <c r="F257" s="48">
        <v>750400</v>
      </c>
      <c r="G257" s="48">
        <v>750400</v>
      </c>
      <c r="H257" s="48">
        <v>725508.48</v>
      </c>
      <c r="I257" s="49">
        <f t="shared" si="7"/>
        <v>0.96682899786780385</v>
      </c>
      <c r="K257" s="38"/>
      <c r="L257" s="38"/>
      <c r="M257" s="38"/>
      <c r="N257" s="38"/>
      <c r="O257" s="38"/>
      <c r="P257" s="38"/>
      <c r="Q257" s="38"/>
      <c r="R257" s="38"/>
      <c r="S257" s="38"/>
      <c r="T257" s="38"/>
      <c r="U257" s="38"/>
    </row>
    <row r="258" spans="1:21" ht="16.7" customHeight="1">
      <c r="A258" s="15">
        <f t="shared" si="6"/>
        <v>250</v>
      </c>
      <c r="B258" s="46" t="s">
        <v>399</v>
      </c>
      <c r="C258" s="47" t="s">
        <v>520</v>
      </c>
      <c r="D258" s="47" t="s">
        <v>526</v>
      </c>
      <c r="E258" s="47" t="s">
        <v>400</v>
      </c>
      <c r="F258" s="48">
        <v>750400</v>
      </c>
      <c r="G258" s="48">
        <v>750400</v>
      </c>
      <c r="H258" s="48">
        <v>725508.48</v>
      </c>
      <c r="I258" s="49">
        <f t="shared" si="7"/>
        <v>0.96682899786780385</v>
      </c>
      <c r="K258" s="38"/>
      <c r="L258" s="38"/>
      <c r="M258" s="38"/>
      <c r="N258" s="38"/>
      <c r="O258" s="38"/>
      <c r="P258" s="38"/>
      <c r="Q258" s="38"/>
      <c r="R258" s="38"/>
      <c r="S258" s="38"/>
      <c r="T258" s="38"/>
      <c r="U258" s="38"/>
    </row>
    <row r="259" spans="1:21" ht="16.7" customHeight="1">
      <c r="A259" s="15">
        <f t="shared" si="6"/>
        <v>251</v>
      </c>
      <c r="B259" s="46" t="s">
        <v>527</v>
      </c>
      <c r="C259" s="47" t="s">
        <v>520</v>
      </c>
      <c r="D259" s="47" t="s">
        <v>528</v>
      </c>
      <c r="E259" s="47" t="s">
        <v>274</v>
      </c>
      <c r="F259" s="48">
        <v>10600000</v>
      </c>
      <c r="G259" s="48">
        <v>10600000</v>
      </c>
      <c r="H259" s="48">
        <v>6802394.7999999998</v>
      </c>
      <c r="I259" s="49">
        <f t="shared" si="7"/>
        <v>0.64173535849056607</v>
      </c>
      <c r="K259" s="38"/>
      <c r="L259" s="38"/>
      <c r="M259" s="38"/>
      <c r="N259" s="38"/>
      <c r="O259" s="38"/>
      <c r="P259" s="38"/>
      <c r="Q259" s="38"/>
      <c r="R259" s="38"/>
      <c r="S259" s="38"/>
      <c r="T259" s="38"/>
      <c r="U259" s="38"/>
    </row>
    <row r="260" spans="1:21" ht="47.25" customHeight="1">
      <c r="A260" s="15">
        <f t="shared" si="6"/>
        <v>252</v>
      </c>
      <c r="B260" s="46" t="s">
        <v>529</v>
      </c>
      <c r="C260" s="47" t="s">
        <v>520</v>
      </c>
      <c r="D260" s="47" t="s">
        <v>530</v>
      </c>
      <c r="E260" s="47" t="s">
        <v>274</v>
      </c>
      <c r="F260" s="48">
        <v>5727000</v>
      </c>
      <c r="G260" s="48">
        <v>5727000</v>
      </c>
      <c r="H260" s="48">
        <v>4672500</v>
      </c>
      <c r="I260" s="49">
        <f t="shared" si="7"/>
        <v>0.81587218438973286</v>
      </c>
      <c r="K260" s="38"/>
      <c r="L260" s="38"/>
      <c r="M260" s="38"/>
      <c r="N260" s="38"/>
      <c r="O260" s="38"/>
      <c r="P260" s="38"/>
      <c r="Q260" s="38"/>
      <c r="R260" s="38"/>
      <c r="S260" s="38"/>
      <c r="T260" s="38"/>
      <c r="U260" s="38"/>
    </row>
    <row r="261" spans="1:21" ht="16.7" customHeight="1">
      <c r="A261" s="15">
        <f t="shared" si="6"/>
        <v>253</v>
      </c>
      <c r="B261" s="46" t="s">
        <v>399</v>
      </c>
      <c r="C261" s="47" t="s">
        <v>520</v>
      </c>
      <c r="D261" s="47" t="s">
        <v>530</v>
      </c>
      <c r="E261" s="47" t="s">
        <v>400</v>
      </c>
      <c r="F261" s="48">
        <v>5727000</v>
      </c>
      <c r="G261" s="48">
        <v>5727000</v>
      </c>
      <c r="H261" s="48">
        <v>4672500</v>
      </c>
      <c r="I261" s="49">
        <f t="shared" si="7"/>
        <v>0.81587218438973286</v>
      </c>
      <c r="K261" s="38"/>
      <c r="L261" s="38"/>
      <c r="M261" s="38"/>
      <c r="N261" s="38"/>
      <c r="O261" s="38"/>
      <c r="P261" s="38"/>
      <c r="Q261" s="38"/>
      <c r="R261" s="38"/>
      <c r="S261" s="38"/>
      <c r="T261" s="38"/>
      <c r="U261" s="38"/>
    </row>
    <row r="262" spans="1:21" ht="24.95" customHeight="1">
      <c r="A262" s="15">
        <f t="shared" si="6"/>
        <v>254</v>
      </c>
      <c r="B262" s="46" t="s">
        <v>531</v>
      </c>
      <c r="C262" s="47" t="s">
        <v>520</v>
      </c>
      <c r="D262" s="47" t="s">
        <v>532</v>
      </c>
      <c r="E262" s="47" t="s">
        <v>274</v>
      </c>
      <c r="F262" s="48">
        <v>4873000</v>
      </c>
      <c r="G262" s="48">
        <v>4873000</v>
      </c>
      <c r="H262" s="48">
        <v>2129894.7999999998</v>
      </c>
      <c r="I262" s="49">
        <f t="shared" si="7"/>
        <v>0.4370808126410835</v>
      </c>
      <c r="K262" s="38"/>
      <c r="L262" s="38"/>
      <c r="M262" s="38"/>
      <c r="N262" s="38"/>
      <c r="O262" s="38"/>
      <c r="P262" s="38"/>
      <c r="Q262" s="38"/>
      <c r="R262" s="38"/>
      <c r="S262" s="38"/>
      <c r="T262" s="38"/>
      <c r="U262" s="38"/>
    </row>
    <row r="263" spans="1:21" ht="24.95" customHeight="1">
      <c r="A263" s="15">
        <f t="shared" si="6"/>
        <v>255</v>
      </c>
      <c r="B263" s="46" t="s">
        <v>291</v>
      </c>
      <c r="C263" s="47" t="s">
        <v>520</v>
      </c>
      <c r="D263" s="47" t="s">
        <v>532</v>
      </c>
      <c r="E263" s="47" t="s">
        <v>292</v>
      </c>
      <c r="F263" s="48">
        <v>4873000</v>
      </c>
      <c r="G263" s="48">
        <v>4873000</v>
      </c>
      <c r="H263" s="48">
        <v>2129894.7999999998</v>
      </c>
      <c r="I263" s="49">
        <f t="shared" si="7"/>
        <v>0.4370808126410835</v>
      </c>
      <c r="K263" s="38"/>
      <c r="L263" s="38"/>
      <c r="M263" s="38"/>
      <c r="N263" s="38"/>
      <c r="O263" s="38"/>
      <c r="P263" s="38"/>
      <c r="Q263" s="38"/>
      <c r="R263" s="38"/>
      <c r="S263" s="38"/>
      <c r="T263" s="38"/>
      <c r="U263" s="38"/>
    </row>
    <row r="264" spans="1:21" ht="16.7" customHeight="1">
      <c r="A264" s="15">
        <f t="shared" si="6"/>
        <v>256</v>
      </c>
      <c r="B264" s="46" t="s">
        <v>533</v>
      </c>
      <c r="C264" s="47" t="s">
        <v>534</v>
      </c>
      <c r="D264" s="47" t="s">
        <v>273</v>
      </c>
      <c r="E264" s="47" t="s">
        <v>274</v>
      </c>
      <c r="F264" s="48">
        <v>8787119.3399999999</v>
      </c>
      <c r="G264" s="48">
        <v>8787119.3399999999</v>
      </c>
      <c r="H264" s="48">
        <v>4097500</v>
      </c>
      <c r="I264" s="49">
        <f t="shared" si="7"/>
        <v>0.46630753964472732</v>
      </c>
      <c r="K264" s="38"/>
      <c r="L264" s="38"/>
      <c r="M264" s="38"/>
      <c r="N264" s="38"/>
      <c r="O264" s="38"/>
      <c r="P264" s="38"/>
      <c r="Q264" s="38"/>
      <c r="R264" s="38"/>
      <c r="S264" s="38"/>
      <c r="T264" s="38"/>
      <c r="U264" s="38"/>
    </row>
    <row r="265" spans="1:21" ht="16.7" customHeight="1">
      <c r="A265" s="15">
        <f t="shared" si="6"/>
        <v>257</v>
      </c>
      <c r="B265" s="46" t="s">
        <v>535</v>
      </c>
      <c r="C265" s="47" t="s">
        <v>536</v>
      </c>
      <c r="D265" s="47" t="s">
        <v>273</v>
      </c>
      <c r="E265" s="47" t="s">
        <v>274</v>
      </c>
      <c r="F265" s="48">
        <v>8787119.3399999999</v>
      </c>
      <c r="G265" s="48">
        <v>8787119.3399999999</v>
      </c>
      <c r="H265" s="48">
        <v>4097500</v>
      </c>
      <c r="I265" s="49">
        <f t="shared" si="7"/>
        <v>0.46630753964472732</v>
      </c>
      <c r="K265" s="38"/>
      <c r="L265" s="38"/>
      <c r="M265" s="38"/>
      <c r="N265" s="38"/>
      <c r="O265" s="38"/>
      <c r="P265" s="38"/>
      <c r="Q265" s="38"/>
      <c r="R265" s="38"/>
      <c r="S265" s="38"/>
      <c r="T265" s="38"/>
      <c r="U265" s="38"/>
    </row>
    <row r="266" spans="1:21" ht="36" customHeight="1">
      <c r="A266" s="15">
        <f t="shared" ref="A266:A329" si="8">A265+1</f>
        <v>258</v>
      </c>
      <c r="B266" s="46" t="s">
        <v>435</v>
      </c>
      <c r="C266" s="47" t="s">
        <v>536</v>
      </c>
      <c r="D266" s="47" t="s">
        <v>436</v>
      </c>
      <c r="E266" s="47" t="s">
        <v>274</v>
      </c>
      <c r="F266" s="48">
        <v>8787119.3399999999</v>
      </c>
      <c r="G266" s="48">
        <v>8787119.3399999999</v>
      </c>
      <c r="H266" s="48">
        <v>4097500</v>
      </c>
      <c r="I266" s="49">
        <f t="shared" ref="I266:I329" si="9">H266/G266</f>
        <v>0.46630753964472732</v>
      </c>
      <c r="K266" s="38"/>
      <c r="L266" s="38"/>
      <c r="M266" s="38"/>
      <c r="N266" s="38"/>
      <c r="O266" s="38"/>
      <c r="P266" s="38"/>
      <c r="Q266" s="38"/>
      <c r="R266" s="38"/>
      <c r="S266" s="38"/>
      <c r="T266" s="38"/>
      <c r="U266" s="38"/>
    </row>
    <row r="267" spans="1:21" ht="16.7" customHeight="1">
      <c r="A267" s="15">
        <f t="shared" si="8"/>
        <v>259</v>
      </c>
      <c r="B267" s="46" t="s">
        <v>527</v>
      </c>
      <c r="C267" s="47" t="s">
        <v>536</v>
      </c>
      <c r="D267" s="47" t="s">
        <v>528</v>
      </c>
      <c r="E267" s="47" t="s">
        <v>274</v>
      </c>
      <c r="F267" s="48">
        <v>8787119.3399999999</v>
      </c>
      <c r="G267" s="48">
        <v>8787119.3399999999</v>
      </c>
      <c r="H267" s="48">
        <v>4097500</v>
      </c>
      <c r="I267" s="49">
        <f t="shared" si="9"/>
        <v>0.46630753964472732</v>
      </c>
      <c r="K267" s="38"/>
      <c r="L267" s="38"/>
      <c r="M267" s="38"/>
      <c r="N267" s="38"/>
      <c r="O267" s="38"/>
      <c r="P267" s="38"/>
      <c r="Q267" s="38"/>
      <c r="R267" s="38"/>
      <c r="S267" s="38"/>
      <c r="T267" s="38"/>
      <c r="U267" s="38"/>
    </row>
    <row r="268" spans="1:21" ht="24.95" customHeight="1">
      <c r="A268" s="15">
        <f t="shared" si="8"/>
        <v>260</v>
      </c>
      <c r="B268" s="46" t="s">
        <v>537</v>
      </c>
      <c r="C268" s="47" t="s">
        <v>536</v>
      </c>
      <c r="D268" s="47" t="s">
        <v>538</v>
      </c>
      <c r="E268" s="47" t="s">
        <v>274</v>
      </c>
      <c r="F268" s="48">
        <v>100000</v>
      </c>
      <c r="G268" s="48">
        <v>100000</v>
      </c>
      <c r="H268" s="48">
        <v>77500</v>
      </c>
      <c r="I268" s="49">
        <f t="shared" si="9"/>
        <v>0.77500000000000002</v>
      </c>
      <c r="K268" s="38"/>
      <c r="L268" s="38"/>
      <c r="M268" s="38"/>
      <c r="N268" s="38"/>
      <c r="O268" s="38"/>
      <c r="P268" s="38"/>
      <c r="Q268" s="38"/>
      <c r="R268" s="38"/>
      <c r="S268" s="38"/>
      <c r="T268" s="38"/>
      <c r="U268" s="38"/>
    </row>
    <row r="269" spans="1:21" ht="24.95" customHeight="1">
      <c r="A269" s="15">
        <f t="shared" si="8"/>
        <v>261</v>
      </c>
      <c r="B269" s="46" t="s">
        <v>291</v>
      </c>
      <c r="C269" s="47" t="s">
        <v>536</v>
      </c>
      <c r="D269" s="47" t="s">
        <v>538</v>
      </c>
      <c r="E269" s="47" t="s">
        <v>292</v>
      </c>
      <c r="F269" s="48">
        <v>100000</v>
      </c>
      <c r="G269" s="48">
        <v>100000</v>
      </c>
      <c r="H269" s="48">
        <v>77500</v>
      </c>
      <c r="I269" s="49">
        <f t="shared" si="9"/>
        <v>0.77500000000000002</v>
      </c>
      <c r="K269" s="38"/>
      <c r="L269" s="38"/>
      <c r="M269" s="38"/>
      <c r="N269" s="38"/>
      <c r="O269" s="38"/>
      <c r="P269" s="38"/>
      <c r="Q269" s="38"/>
      <c r="R269" s="38"/>
      <c r="S269" s="38"/>
      <c r="T269" s="38"/>
      <c r="U269" s="38"/>
    </row>
    <row r="270" spans="1:21" ht="16.7" customHeight="1">
      <c r="A270" s="15">
        <f t="shared" si="8"/>
        <v>262</v>
      </c>
      <c r="B270" s="46" t="s">
        <v>539</v>
      </c>
      <c r="C270" s="47" t="s">
        <v>536</v>
      </c>
      <c r="D270" s="47" t="s">
        <v>540</v>
      </c>
      <c r="E270" s="47" t="s">
        <v>274</v>
      </c>
      <c r="F270" s="48">
        <v>8587119.3399999999</v>
      </c>
      <c r="G270" s="48">
        <v>8587119.3399999999</v>
      </c>
      <c r="H270" s="48">
        <v>4020000</v>
      </c>
      <c r="I270" s="49">
        <f t="shared" si="9"/>
        <v>0.46814302222100013</v>
      </c>
      <c r="K270" s="38"/>
      <c r="L270" s="38"/>
      <c r="M270" s="38"/>
      <c r="N270" s="38"/>
      <c r="O270" s="38"/>
      <c r="P270" s="38"/>
      <c r="Q270" s="38"/>
      <c r="R270" s="38"/>
      <c r="S270" s="38"/>
      <c r="T270" s="38"/>
      <c r="U270" s="38"/>
    </row>
    <row r="271" spans="1:21" ht="24.95" customHeight="1">
      <c r="A271" s="15">
        <f t="shared" si="8"/>
        <v>263</v>
      </c>
      <c r="B271" s="46" t="s">
        <v>291</v>
      </c>
      <c r="C271" s="47" t="s">
        <v>536</v>
      </c>
      <c r="D271" s="47" t="s">
        <v>540</v>
      </c>
      <c r="E271" s="47" t="s">
        <v>292</v>
      </c>
      <c r="F271" s="48">
        <v>8587119.3399999999</v>
      </c>
      <c r="G271" s="48">
        <v>8587119.3399999999</v>
      </c>
      <c r="H271" s="48">
        <v>4020000</v>
      </c>
      <c r="I271" s="49">
        <f t="shared" si="9"/>
        <v>0.46814302222100013</v>
      </c>
      <c r="K271" s="38"/>
      <c r="L271" s="38"/>
      <c r="M271" s="38"/>
      <c r="N271" s="38"/>
      <c r="O271" s="38"/>
      <c r="P271" s="38"/>
      <c r="Q271" s="38"/>
      <c r="R271" s="38"/>
      <c r="S271" s="38"/>
      <c r="T271" s="38"/>
      <c r="U271" s="38"/>
    </row>
    <row r="272" spans="1:21" ht="24.95" customHeight="1">
      <c r="A272" s="15">
        <f t="shared" si="8"/>
        <v>264</v>
      </c>
      <c r="B272" s="46" t="s">
        <v>541</v>
      </c>
      <c r="C272" s="47" t="s">
        <v>536</v>
      </c>
      <c r="D272" s="47" t="s">
        <v>542</v>
      </c>
      <c r="E272" s="47" t="s">
        <v>274</v>
      </c>
      <c r="F272" s="48">
        <v>100000</v>
      </c>
      <c r="G272" s="48">
        <v>100000</v>
      </c>
      <c r="H272" s="48">
        <v>0</v>
      </c>
      <c r="I272" s="49">
        <f t="shared" si="9"/>
        <v>0</v>
      </c>
      <c r="K272" s="38"/>
      <c r="L272" s="38"/>
      <c r="M272" s="38"/>
      <c r="N272" s="38"/>
      <c r="O272" s="38"/>
      <c r="P272" s="38"/>
      <c r="Q272" s="38"/>
      <c r="R272" s="38"/>
      <c r="S272" s="38"/>
      <c r="T272" s="38"/>
      <c r="U272" s="38"/>
    </row>
    <row r="273" spans="1:21" ht="24.95" customHeight="1">
      <c r="A273" s="15">
        <f t="shared" si="8"/>
        <v>265</v>
      </c>
      <c r="B273" s="46" t="s">
        <v>291</v>
      </c>
      <c r="C273" s="47" t="s">
        <v>536</v>
      </c>
      <c r="D273" s="47" t="s">
        <v>542</v>
      </c>
      <c r="E273" s="47" t="s">
        <v>292</v>
      </c>
      <c r="F273" s="48">
        <v>100000</v>
      </c>
      <c r="G273" s="48">
        <v>100000</v>
      </c>
      <c r="H273" s="48">
        <v>0</v>
      </c>
      <c r="I273" s="49">
        <f t="shared" si="9"/>
        <v>0</v>
      </c>
      <c r="K273" s="38"/>
      <c r="L273" s="38"/>
      <c r="M273" s="38"/>
      <c r="N273" s="38"/>
      <c r="O273" s="38"/>
      <c r="P273" s="38"/>
      <c r="Q273" s="38"/>
      <c r="R273" s="38"/>
      <c r="S273" s="38"/>
      <c r="T273" s="38"/>
      <c r="U273" s="38"/>
    </row>
    <row r="274" spans="1:21" ht="16.7" customHeight="1">
      <c r="A274" s="15">
        <f t="shared" si="8"/>
        <v>266</v>
      </c>
      <c r="B274" s="46" t="s">
        <v>543</v>
      </c>
      <c r="C274" s="47" t="s">
        <v>544</v>
      </c>
      <c r="D274" s="47" t="s">
        <v>273</v>
      </c>
      <c r="E274" s="47" t="s">
        <v>274</v>
      </c>
      <c r="F274" s="48">
        <v>1747033914.78</v>
      </c>
      <c r="G274" s="48">
        <v>1747244651.0699999</v>
      </c>
      <c r="H274" s="48">
        <v>1125365642.8199999</v>
      </c>
      <c r="I274" s="49">
        <f t="shared" si="9"/>
        <v>0.64408017625398606</v>
      </c>
      <c r="K274" s="38"/>
      <c r="L274" s="38"/>
      <c r="M274" s="38"/>
      <c r="N274" s="38"/>
      <c r="O274" s="38"/>
      <c r="P274" s="38"/>
      <c r="Q274" s="38"/>
      <c r="R274" s="38"/>
      <c r="S274" s="38"/>
      <c r="T274" s="38"/>
      <c r="U274" s="38"/>
    </row>
    <row r="275" spans="1:21" ht="16.7" customHeight="1">
      <c r="A275" s="15">
        <f t="shared" si="8"/>
        <v>267</v>
      </c>
      <c r="B275" s="46" t="s">
        <v>545</v>
      </c>
      <c r="C275" s="47" t="s">
        <v>546</v>
      </c>
      <c r="D275" s="47" t="s">
        <v>273</v>
      </c>
      <c r="E275" s="47" t="s">
        <v>274</v>
      </c>
      <c r="F275" s="48">
        <v>691639726.33000004</v>
      </c>
      <c r="G275" s="48">
        <v>691839726.33000004</v>
      </c>
      <c r="H275" s="48">
        <v>424973388.80000001</v>
      </c>
      <c r="I275" s="49">
        <f t="shared" si="9"/>
        <v>0.61426566389061665</v>
      </c>
      <c r="K275" s="38"/>
      <c r="L275" s="38"/>
      <c r="M275" s="38"/>
      <c r="N275" s="38"/>
      <c r="O275" s="38"/>
      <c r="P275" s="38"/>
      <c r="Q275" s="38"/>
      <c r="R275" s="38"/>
      <c r="S275" s="38"/>
      <c r="T275" s="38"/>
      <c r="U275" s="38"/>
    </row>
    <row r="276" spans="1:21" ht="24.95" customHeight="1">
      <c r="A276" s="15">
        <f t="shared" si="8"/>
        <v>268</v>
      </c>
      <c r="B276" s="46" t="s">
        <v>547</v>
      </c>
      <c r="C276" s="47" t="s">
        <v>546</v>
      </c>
      <c r="D276" s="47" t="s">
        <v>548</v>
      </c>
      <c r="E276" s="47" t="s">
        <v>274</v>
      </c>
      <c r="F276" s="48">
        <v>691639726.33000004</v>
      </c>
      <c r="G276" s="48">
        <v>691839726.33000004</v>
      </c>
      <c r="H276" s="48">
        <v>424973388.80000001</v>
      </c>
      <c r="I276" s="49">
        <f t="shared" si="9"/>
        <v>0.61426566389061665</v>
      </c>
      <c r="K276" s="38"/>
      <c r="L276" s="38"/>
      <c r="M276" s="38"/>
      <c r="N276" s="38"/>
      <c r="O276" s="38"/>
      <c r="P276" s="38"/>
      <c r="Q276" s="38"/>
      <c r="R276" s="38"/>
      <c r="S276" s="38"/>
      <c r="T276" s="38"/>
      <c r="U276" s="38"/>
    </row>
    <row r="277" spans="1:21" ht="24.95" customHeight="1">
      <c r="A277" s="15">
        <f t="shared" si="8"/>
        <v>269</v>
      </c>
      <c r="B277" s="46" t="s">
        <v>549</v>
      </c>
      <c r="C277" s="47" t="s">
        <v>546</v>
      </c>
      <c r="D277" s="47" t="s">
        <v>550</v>
      </c>
      <c r="E277" s="47" t="s">
        <v>274</v>
      </c>
      <c r="F277" s="48">
        <v>690846926.33000004</v>
      </c>
      <c r="G277" s="48">
        <v>691046926.33000004</v>
      </c>
      <c r="H277" s="48">
        <v>424811908.30000001</v>
      </c>
      <c r="I277" s="49">
        <f t="shared" si="9"/>
        <v>0.61473670182730378</v>
      </c>
      <c r="K277" s="38"/>
      <c r="L277" s="38"/>
      <c r="M277" s="38"/>
      <c r="N277" s="38"/>
      <c r="O277" s="38"/>
      <c r="P277" s="38"/>
      <c r="Q277" s="38"/>
      <c r="R277" s="38"/>
      <c r="S277" s="38"/>
      <c r="T277" s="38"/>
      <c r="U277" s="38"/>
    </row>
    <row r="278" spans="1:21" ht="58.35" customHeight="1">
      <c r="A278" s="15">
        <f t="shared" si="8"/>
        <v>270</v>
      </c>
      <c r="B278" s="46" t="s">
        <v>551</v>
      </c>
      <c r="C278" s="47" t="s">
        <v>546</v>
      </c>
      <c r="D278" s="47" t="s">
        <v>552</v>
      </c>
      <c r="E278" s="47" t="s">
        <v>274</v>
      </c>
      <c r="F278" s="48">
        <v>163886631.02000001</v>
      </c>
      <c r="G278" s="48">
        <v>163886631.02000001</v>
      </c>
      <c r="H278" s="48">
        <v>123363027.45</v>
      </c>
      <c r="I278" s="49">
        <f t="shared" si="9"/>
        <v>0.7527339276072208</v>
      </c>
      <c r="K278" s="38"/>
      <c r="L278" s="38"/>
      <c r="M278" s="38"/>
      <c r="N278" s="38"/>
      <c r="O278" s="38"/>
      <c r="P278" s="38"/>
      <c r="Q278" s="38"/>
      <c r="R278" s="38"/>
      <c r="S278" s="38"/>
      <c r="T278" s="38"/>
      <c r="U278" s="38"/>
    </row>
    <row r="279" spans="1:21" ht="16.7" customHeight="1">
      <c r="A279" s="15">
        <f t="shared" si="8"/>
        <v>271</v>
      </c>
      <c r="B279" s="46" t="s">
        <v>319</v>
      </c>
      <c r="C279" s="47" t="s">
        <v>546</v>
      </c>
      <c r="D279" s="47" t="s">
        <v>552</v>
      </c>
      <c r="E279" s="47" t="s">
        <v>320</v>
      </c>
      <c r="F279" s="48">
        <v>163886631.02000001</v>
      </c>
      <c r="G279" s="48">
        <v>163886631.02000001</v>
      </c>
      <c r="H279" s="48">
        <v>123363027.45</v>
      </c>
      <c r="I279" s="49">
        <f t="shared" si="9"/>
        <v>0.7527339276072208</v>
      </c>
      <c r="K279" s="38"/>
      <c r="L279" s="38"/>
      <c r="M279" s="38"/>
      <c r="N279" s="38"/>
      <c r="O279" s="38"/>
      <c r="P279" s="38"/>
      <c r="Q279" s="38"/>
      <c r="R279" s="38"/>
      <c r="S279" s="38"/>
      <c r="T279" s="38"/>
      <c r="U279" s="38"/>
    </row>
    <row r="280" spans="1:21" ht="80.849999999999994" customHeight="1">
      <c r="A280" s="15">
        <f t="shared" si="8"/>
        <v>272</v>
      </c>
      <c r="B280" s="46" t="s">
        <v>553</v>
      </c>
      <c r="C280" s="47" t="s">
        <v>546</v>
      </c>
      <c r="D280" s="47" t="s">
        <v>554</v>
      </c>
      <c r="E280" s="47" t="s">
        <v>274</v>
      </c>
      <c r="F280" s="48">
        <v>15843235.199999999</v>
      </c>
      <c r="G280" s="48">
        <v>16043235.199999999</v>
      </c>
      <c r="H280" s="48">
        <v>5676363.2400000002</v>
      </c>
      <c r="I280" s="49">
        <f t="shared" si="9"/>
        <v>0.35381661923151264</v>
      </c>
      <c r="K280" s="38"/>
      <c r="L280" s="38"/>
      <c r="M280" s="38"/>
      <c r="N280" s="38"/>
      <c r="O280" s="38"/>
      <c r="P280" s="38"/>
      <c r="Q280" s="38"/>
      <c r="R280" s="38"/>
      <c r="S280" s="38"/>
      <c r="T280" s="38"/>
      <c r="U280" s="38"/>
    </row>
    <row r="281" spans="1:21" ht="24.95" customHeight="1">
      <c r="A281" s="15">
        <f t="shared" si="8"/>
        <v>273</v>
      </c>
      <c r="B281" s="46" t="s">
        <v>291</v>
      </c>
      <c r="C281" s="47" t="s">
        <v>546</v>
      </c>
      <c r="D281" s="47" t="s">
        <v>554</v>
      </c>
      <c r="E281" s="47" t="s">
        <v>292</v>
      </c>
      <c r="F281" s="48">
        <v>15843235.199999999</v>
      </c>
      <c r="G281" s="48">
        <v>16043235.199999999</v>
      </c>
      <c r="H281" s="48">
        <v>5676363.2400000002</v>
      </c>
      <c r="I281" s="49">
        <f t="shared" si="9"/>
        <v>0.35381661923151264</v>
      </c>
      <c r="K281" s="38"/>
      <c r="L281" s="38"/>
      <c r="M281" s="38"/>
      <c r="N281" s="38"/>
      <c r="O281" s="38"/>
      <c r="P281" s="38"/>
      <c r="Q281" s="38"/>
      <c r="R281" s="38"/>
      <c r="S281" s="38"/>
      <c r="T281" s="38"/>
      <c r="U281" s="38"/>
    </row>
    <row r="282" spans="1:21" ht="36" customHeight="1">
      <c r="A282" s="15">
        <f t="shared" si="8"/>
        <v>274</v>
      </c>
      <c r="B282" s="46" t="s">
        <v>555</v>
      </c>
      <c r="C282" s="47" t="s">
        <v>546</v>
      </c>
      <c r="D282" s="47" t="s">
        <v>556</v>
      </c>
      <c r="E282" s="47" t="s">
        <v>274</v>
      </c>
      <c r="F282" s="48">
        <v>60228326.189999998</v>
      </c>
      <c r="G282" s="48">
        <v>60228326.189999998</v>
      </c>
      <c r="H282" s="48">
        <v>31642570.18</v>
      </c>
      <c r="I282" s="49">
        <f t="shared" si="9"/>
        <v>0.52537688130628757</v>
      </c>
      <c r="K282" s="38"/>
      <c r="L282" s="38"/>
      <c r="M282" s="38"/>
      <c r="N282" s="38"/>
      <c r="O282" s="38"/>
      <c r="P282" s="38"/>
      <c r="Q282" s="38"/>
      <c r="R282" s="38"/>
      <c r="S282" s="38"/>
      <c r="T282" s="38"/>
      <c r="U282" s="38"/>
    </row>
    <row r="283" spans="1:21" ht="24.95" customHeight="1">
      <c r="A283" s="15">
        <f t="shared" si="8"/>
        <v>275</v>
      </c>
      <c r="B283" s="46" t="s">
        <v>291</v>
      </c>
      <c r="C283" s="47" t="s">
        <v>546</v>
      </c>
      <c r="D283" s="47" t="s">
        <v>556</v>
      </c>
      <c r="E283" s="47" t="s">
        <v>292</v>
      </c>
      <c r="F283" s="48">
        <v>54896574.130000003</v>
      </c>
      <c r="G283" s="48">
        <v>54896574.130000003</v>
      </c>
      <c r="H283" s="48">
        <v>27524647.379999999</v>
      </c>
      <c r="I283" s="49">
        <f t="shared" si="9"/>
        <v>0.50139098506983637</v>
      </c>
      <c r="K283" s="38"/>
      <c r="L283" s="38"/>
      <c r="M283" s="38"/>
      <c r="N283" s="38"/>
      <c r="O283" s="38"/>
      <c r="P283" s="38"/>
      <c r="Q283" s="38"/>
      <c r="R283" s="38"/>
      <c r="S283" s="38"/>
      <c r="T283" s="38"/>
      <c r="U283" s="38"/>
    </row>
    <row r="284" spans="1:21" ht="16.7" customHeight="1">
      <c r="A284" s="15">
        <f t="shared" si="8"/>
        <v>276</v>
      </c>
      <c r="B284" s="46" t="s">
        <v>369</v>
      </c>
      <c r="C284" s="47" t="s">
        <v>546</v>
      </c>
      <c r="D284" s="47" t="s">
        <v>556</v>
      </c>
      <c r="E284" s="47" t="s">
        <v>370</v>
      </c>
      <c r="F284" s="48">
        <v>40000</v>
      </c>
      <c r="G284" s="48">
        <v>40000</v>
      </c>
      <c r="H284" s="48">
        <v>40000</v>
      </c>
      <c r="I284" s="49">
        <f t="shared" si="9"/>
        <v>1</v>
      </c>
      <c r="K284" s="38"/>
      <c r="L284" s="38"/>
      <c r="M284" s="38"/>
      <c r="N284" s="38"/>
      <c r="O284" s="38"/>
      <c r="P284" s="38"/>
      <c r="Q284" s="38"/>
      <c r="R284" s="38"/>
      <c r="S284" s="38"/>
      <c r="T284" s="38"/>
      <c r="U284" s="38"/>
    </row>
    <row r="285" spans="1:21" ht="16.7" customHeight="1">
      <c r="A285" s="15">
        <f t="shared" si="8"/>
        <v>277</v>
      </c>
      <c r="B285" s="46" t="s">
        <v>301</v>
      </c>
      <c r="C285" s="47" t="s">
        <v>546</v>
      </c>
      <c r="D285" s="47" t="s">
        <v>556</v>
      </c>
      <c r="E285" s="47" t="s">
        <v>302</v>
      </c>
      <c r="F285" s="48">
        <v>5291752.0599999996</v>
      </c>
      <c r="G285" s="48">
        <v>5291752.0599999996</v>
      </c>
      <c r="H285" s="48">
        <v>4077922.8</v>
      </c>
      <c r="I285" s="49">
        <f t="shared" si="9"/>
        <v>0.77061864459311047</v>
      </c>
      <c r="K285" s="38"/>
      <c r="L285" s="38"/>
      <c r="M285" s="38"/>
      <c r="N285" s="38"/>
      <c r="O285" s="38"/>
      <c r="P285" s="38"/>
      <c r="Q285" s="38"/>
      <c r="R285" s="38"/>
      <c r="S285" s="38"/>
      <c r="T285" s="38"/>
      <c r="U285" s="38"/>
    </row>
    <row r="286" spans="1:21" ht="36" customHeight="1">
      <c r="A286" s="15">
        <f t="shared" si="8"/>
        <v>278</v>
      </c>
      <c r="B286" s="46" t="s">
        <v>557</v>
      </c>
      <c r="C286" s="47" t="s">
        <v>546</v>
      </c>
      <c r="D286" s="47" t="s">
        <v>558</v>
      </c>
      <c r="E286" s="47" t="s">
        <v>274</v>
      </c>
      <c r="F286" s="48">
        <v>43461598.310000002</v>
      </c>
      <c r="G286" s="48">
        <v>43461598.310000002</v>
      </c>
      <c r="H286" s="48">
        <v>20341633.370000001</v>
      </c>
      <c r="I286" s="49">
        <f t="shared" si="9"/>
        <v>0.46803693745702929</v>
      </c>
      <c r="K286" s="38"/>
      <c r="L286" s="38"/>
      <c r="M286" s="38"/>
      <c r="N286" s="38"/>
      <c r="O286" s="38"/>
      <c r="P286" s="38"/>
      <c r="Q286" s="38"/>
      <c r="R286" s="38"/>
      <c r="S286" s="38"/>
      <c r="T286" s="38"/>
      <c r="U286" s="38"/>
    </row>
    <row r="287" spans="1:21" ht="24.95" customHeight="1">
      <c r="A287" s="15">
        <f t="shared" si="8"/>
        <v>279</v>
      </c>
      <c r="B287" s="46" t="s">
        <v>291</v>
      </c>
      <c r="C287" s="47" t="s">
        <v>546</v>
      </c>
      <c r="D287" s="47" t="s">
        <v>558</v>
      </c>
      <c r="E287" s="47" t="s">
        <v>292</v>
      </c>
      <c r="F287" s="48">
        <v>43461598.310000002</v>
      </c>
      <c r="G287" s="48">
        <v>43461598.310000002</v>
      </c>
      <c r="H287" s="48">
        <v>20341633.370000001</v>
      </c>
      <c r="I287" s="49">
        <f t="shared" si="9"/>
        <v>0.46803693745702929</v>
      </c>
      <c r="K287" s="38"/>
      <c r="L287" s="38"/>
      <c r="M287" s="38"/>
      <c r="N287" s="38"/>
      <c r="O287" s="38"/>
      <c r="P287" s="38"/>
      <c r="Q287" s="38"/>
      <c r="R287" s="38"/>
      <c r="S287" s="38"/>
      <c r="T287" s="38"/>
      <c r="U287" s="38"/>
    </row>
    <row r="288" spans="1:21" ht="58.35" customHeight="1">
      <c r="A288" s="15">
        <f t="shared" si="8"/>
        <v>280</v>
      </c>
      <c r="B288" s="46" t="s">
        <v>559</v>
      </c>
      <c r="C288" s="47" t="s">
        <v>546</v>
      </c>
      <c r="D288" s="47" t="s">
        <v>560</v>
      </c>
      <c r="E288" s="47" t="s">
        <v>274</v>
      </c>
      <c r="F288" s="48">
        <v>55201263.920000002</v>
      </c>
      <c r="G288" s="48">
        <v>55201263.920000002</v>
      </c>
      <c r="H288" s="48">
        <v>7368190.9299999997</v>
      </c>
      <c r="I288" s="49">
        <f t="shared" si="9"/>
        <v>0.13347866347187798</v>
      </c>
      <c r="K288" s="38"/>
      <c r="L288" s="38"/>
      <c r="M288" s="38"/>
      <c r="N288" s="38"/>
      <c r="O288" s="38"/>
      <c r="P288" s="38"/>
      <c r="Q288" s="38"/>
      <c r="R288" s="38"/>
      <c r="S288" s="38"/>
      <c r="T288" s="38"/>
      <c r="U288" s="38"/>
    </row>
    <row r="289" spans="1:21" ht="24.95" customHeight="1">
      <c r="A289" s="15">
        <f t="shared" si="8"/>
        <v>281</v>
      </c>
      <c r="B289" s="46" t="s">
        <v>291</v>
      </c>
      <c r="C289" s="47" t="s">
        <v>546</v>
      </c>
      <c r="D289" s="47" t="s">
        <v>560</v>
      </c>
      <c r="E289" s="47" t="s">
        <v>292</v>
      </c>
      <c r="F289" s="48">
        <v>55201263.920000002</v>
      </c>
      <c r="G289" s="48">
        <v>55201263.920000002</v>
      </c>
      <c r="H289" s="48">
        <v>7368190.9299999997</v>
      </c>
      <c r="I289" s="49">
        <f t="shared" si="9"/>
        <v>0.13347866347187798</v>
      </c>
      <c r="K289" s="38"/>
      <c r="L289" s="38"/>
      <c r="M289" s="38"/>
      <c r="N289" s="38"/>
      <c r="O289" s="38"/>
      <c r="P289" s="38"/>
      <c r="Q289" s="38"/>
      <c r="R289" s="38"/>
      <c r="S289" s="38"/>
      <c r="T289" s="38"/>
      <c r="U289" s="38"/>
    </row>
    <row r="290" spans="1:21" ht="24.95" customHeight="1">
      <c r="A290" s="15">
        <f t="shared" si="8"/>
        <v>282</v>
      </c>
      <c r="B290" s="46" t="s">
        <v>561</v>
      </c>
      <c r="C290" s="47" t="s">
        <v>546</v>
      </c>
      <c r="D290" s="47" t="s">
        <v>562</v>
      </c>
      <c r="E290" s="47" t="s">
        <v>274</v>
      </c>
      <c r="F290" s="48">
        <v>8932541.6899999995</v>
      </c>
      <c r="G290" s="48">
        <v>8932541.6899999995</v>
      </c>
      <c r="H290" s="48">
        <v>4323338.32</v>
      </c>
      <c r="I290" s="49">
        <f t="shared" si="9"/>
        <v>0.48399867249877909</v>
      </c>
      <c r="K290" s="38"/>
      <c r="L290" s="38"/>
      <c r="M290" s="38"/>
      <c r="N290" s="38"/>
      <c r="O290" s="38"/>
      <c r="P290" s="38"/>
      <c r="Q290" s="38"/>
      <c r="R290" s="38"/>
      <c r="S290" s="38"/>
      <c r="T290" s="38"/>
      <c r="U290" s="38"/>
    </row>
    <row r="291" spans="1:21" ht="24.95" customHeight="1">
      <c r="A291" s="15">
        <f t="shared" si="8"/>
        <v>283</v>
      </c>
      <c r="B291" s="46" t="s">
        <v>291</v>
      </c>
      <c r="C291" s="47" t="s">
        <v>546</v>
      </c>
      <c r="D291" s="47" t="s">
        <v>562</v>
      </c>
      <c r="E291" s="47" t="s">
        <v>292</v>
      </c>
      <c r="F291" s="48">
        <v>8932541.6899999995</v>
      </c>
      <c r="G291" s="48">
        <v>8932541.6899999995</v>
      </c>
      <c r="H291" s="48">
        <v>4323338.32</v>
      </c>
      <c r="I291" s="49">
        <f t="shared" si="9"/>
        <v>0.48399867249877909</v>
      </c>
      <c r="K291" s="38"/>
      <c r="L291" s="38"/>
      <c r="M291" s="38"/>
      <c r="N291" s="38"/>
      <c r="O291" s="38"/>
      <c r="P291" s="38"/>
      <c r="Q291" s="38"/>
      <c r="R291" s="38"/>
      <c r="S291" s="38"/>
      <c r="T291" s="38"/>
      <c r="U291" s="38"/>
    </row>
    <row r="292" spans="1:21" ht="69.599999999999994" customHeight="1">
      <c r="A292" s="15">
        <f t="shared" si="8"/>
        <v>284</v>
      </c>
      <c r="B292" s="46" t="s">
        <v>563</v>
      </c>
      <c r="C292" s="47" t="s">
        <v>546</v>
      </c>
      <c r="D292" s="47" t="s">
        <v>564</v>
      </c>
      <c r="E292" s="47" t="s">
        <v>274</v>
      </c>
      <c r="F292" s="48">
        <v>335552000</v>
      </c>
      <c r="G292" s="48">
        <v>335552000</v>
      </c>
      <c r="H292" s="48">
        <v>225913362.97999999</v>
      </c>
      <c r="I292" s="49">
        <f t="shared" si="9"/>
        <v>0.67325887784903682</v>
      </c>
      <c r="K292" s="38"/>
      <c r="L292" s="38"/>
      <c r="M292" s="38"/>
      <c r="N292" s="38"/>
      <c r="O292" s="38"/>
      <c r="P292" s="38"/>
      <c r="Q292" s="38"/>
      <c r="R292" s="38"/>
      <c r="S292" s="38"/>
      <c r="T292" s="38"/>
      <c r="U292" s="38"/>
    </row>
    <row r="293" spans="1:21" ht="16.7" customHeight="1">
      <c r="A293" s="15">
        <f t="shared" si="8"/>
        <v>285</v>
      </c>
      <c r="B293" s="46" t="s">
        <v>319</v>
      </c>
      <c r="C293" s="47" t="s">
        <v>546</v>
      </c>
      <c r="D293" s="47" t="s">
        <v>564</v>
      </c>
      <c r="E293" s="47" t="s">
        <v>320</v>
      </c>
      <c r="F293" s="48">
        <v>335552000</v>
      </c>
      <c r="G293" s="48">
        <v>335552000</v>
      </c>
      <c r="H293" s="48">
        <v>225913362.97999999</v>
      </c>
      <c r="I293" s="49">
        <f t="shared" si="9"/>
        <v>0.67325887784903682</v>
      </c>
      <c r="K293" s="38"/>
      <c r="L293" s="38"/>
      <c r="M293" s="38"/>
      <c r="N293" s="38"/>
      <c r="O293" s="38"/>
      <c r="P293" s="38"/>
      <c r="Q293" s="38"/>
      <c r="R293" s="38"/>
      <c r="S293" s="38"/>
      <c r="T293" s="38"/>
      <c r="U293" s="38"/>
    </row>
    <row r="294" spans="1:21" ht="69.599999999999994" customHeight="1">
      <c r="A294" s="15">
        <f t="shared" si="8"/>
        <v>286</v>
      </c>
      <c r="B294" s="46" t="s">
        <v>565</v>
      </c>
      <c r="C294" s="47" t="s">
        <v>546</v>
      </c>
      <c r="D294" s="47" t="s">
        <v>566</v>
      </c>
      <c r="E294" s="47" t="s">
        <v>274</v>
      </c>
      <c r="F294" s="48">
        <v>1753000</v>
      </c>
      <c r="G294" s="48">
        <v>1753000</v>
      </c>
      <c r="H294" s="48">
        <v>195091.83</v>
      </c>
      <c r="I294" s="49">
        <f t="shared" si="9"/>
        <v>0.11129026240730176</v>
      </c>
      <c r="K294" s="38"/>
      <c r="L294" s="38"/>
      <c r="M294" s="38"/>
      <c r="N294" s="38"/>
      <c r="O294" s="38"/>
      <c r="P294" s="38"/>
      <c r="Q294" s="38"/>
      <c r="R294" s="38"/>
      <c r="S294" s="38"/>
      <c r="T294" s="38"/>
      <c r="U294" s="38"/>
    </row>
    <row r="295" spans="1:21" ht="24.95" customHeight="1">
      <c r="A295" s="15">
        <f t="shared" si="8"/>
        <v>287</v>
      </c>
      <c r="B295" s="46" t="s">
        <v>291</v>
      </c>
      <c r="C295" s="47" t="s">
        <v>546</v>
      </c>
      <c r="D295" s="47" t="s">
        <v>566</v>
      </c>
      <c r="E295" s="47" t="s">
        <v>292</v>
      </c>
      <c r="F295" s="48">
        <v>1753000</v>
      </c>
      <c r="G295" s="48">
        <v>1753000</v>
      </c>
      <c r="H295" s="48">
        <v>195091.83</v>
      </c>
      <c r="I295" s="49">
        <f t="shared" si="9"/>
        <v>0.11129026240730176</v>
      </c>
      <c r="K295" s="38"/>
      <c r="L295" s="38"/>
      <c r="M295" s="38"/>
      <c r="N295" s="38"/>
      <c r="O295" s="38"/>
      <c r="P295" s="38"/>
      <c r="Q295" s="38"/>
      <c r="R295" s="38"/>
      <c r="S295" s="38"/>
      <c r="T295" s="38"/>
      <c r="U295" s="38"/>
    </row>
    <row r="296" spans="1:21" ht="24.95" customHeight="1">
      <c r="A296" s="15">
        <f t="shared" si="8"/>
        <v>288</v>
      </c>
      <c r="B296" s="46" t="s">
        <v>567</v>
      </c>
      <c r="C296" s="47" t="s">
        <v>546</v>
      </c>
      <c r="D296" s="47" t="s">
        <v>568</v>
      </c>
      <c r="E296" s="47" t="s">
        <v>274</v>
      </c>
      <c r="F296" s="48">
        <v>5988330</v>
      </c>
      <c r="G296" s="48">
        <v>5988330</v>
      </c>
      <c r="H296" s="48">
        <v>5988330</v>
      </c>
      <c r="I296" s="49">
        <f t="shared" si="9"/>
        <v>1</v>
      </c>
      <c r="K296" s="38"/>
      <c r="L296" s="38"/>
      <c r="M296" s="38"/>
      <c r="N296" s="38"/>
      <c r="O296" s="38"/>
      <c r="P296" s="38"/>
      <c r="Q296" s="38"/>
      <c r="R296" s="38"/>
      <c r="S296" s="38"/>
      <c r="T296" s="38"/>
      <c r="U296" s="38"/>
    </row>
    <row r="297" spans="1:21" ht="16.7" customHeight="1">
      <c r="A297" s="15">
        <f t="shared" si="8"/>
        <v>289</v>
      </c>
      <c r="B297" s="46" t="s">
        <v>569</v>
      </c>
      <c r="C297" s="47" t="s">
        <v>546</v>
      </c>
      <c r="D297" s="47" t="s">
        <v>568</v>
      </c>
      <c r="E297" s="47" t="s">
        <v>570</v>
      </c>
      <c r="F297" s="48">
        <v>5988330</v>
      </c>
      <c r="G297" s="48">
        <v>5988330</v>
      </c>
      <c r="H297" s="48">
        <v>5988330</v>
      </c>
      <c r="I297" s="49">
        <f t="shared" si="9"/>
        <v>1</v>
      </c>
      <c r="K297" s="38"/>
      <c r="L297" s="38"/>
      <c r="M297" s="38"/>
      <c r="N297" s="38"/>
      <c r="O297" s="38"/>
      <c r="P297" s="38"/>
      <c r="Q297" s="38"/>
      <c r="R297" s="38"/>
      <c r="S297" s="38"/>
      <c r="T297" s="38"/>
      <c r="U297" s="38"/>
    </row>
    <row r="298" spans="1:21" ht="16.7" customHeight="1">
      <c r="A298" s="15">
        <f t="shared" si="8"/>
        <v>290</v>
      </c>
      <c r="B298" s="46" t="s">
        <v>571</v>
      </c>
      <c r="C298" s="47" t="s">
        <v>546</v>
      </c>
      <c r="D298" s="47" t="s">
        <v>572</v>
      </c>
      <c r="E298" s="47" t="s">
        <v>274</v>
      </c>
      <c r="F298" s="48">
        <v>792800</v>
      </c>
      <c r="G298" s="48">
        <v>792800</v>
      </c>
      <c r="H298" s="48">
        <v>161480.5</v>
      </c>
      <c r="I298" s="49">
        <f t="shared" si="9"/>
        <v>0.20368377901109991</v>
      </c>
      <c r="K298" s="38"/>
      <c r="L298" s="38"/>
      <c r="M298" s="38"/>
      <c r="N298" s="38"/>
      <c r="O298" s="38"/>
      <c r="P298" s="38"/>
      <c r="Q298" s="38"/>
      <c r="R298" s="38"/>
      <c r="S298" s="38"/>
      <c r="T298" s="38"/>
      <c r="U298" s="38"/>
    </row>
    <row r="299" spans="1:21" ht="69.599999999999994" customHeight="1">
      <c r="A299" s="15">
        <f t="shared" si="8"/>
        <v>291</v>
      </c>
      <c r="B299" s="46" t="s">
        <v>573</v>
      </c>
      <c r="C299" s="47" t="s">
        <v>546</v>
      </c>
      <c r="D299" s="47" t="s">
        <v>574</v>
      </c>
      <c r="E299" s="47" t="s">
        <v>274</v>
      </c>
      <c r="F299" s="48">
        <v>792800</v>
      </c>
      <c r="G299" s="48">
        <v>792800</v>
      </c>
      <c r="H299" s="48">
        <v>161480.5</v>
      </c>
      <c r="I299" s="49">
        <f t="shared" si="9"/>
        <v>0.20368377901109991</v>
      </c>
      <c r="K299" s="38"/>
      <c r="L299" s="38"/>
      <c r="M299" s="38"/>
      <c r="N299" s="38"/>
      <c r="O299" s="38"/>
      <c r="P299" s="38"/>
      <c r="Q299" s="38"/>
      <c r="R299" s="38"/>
      <c r="S299" s="38"/>
      <c r="T299" s="38"/>
      <c r="U299" s="38"/>
    </row>
    <row r="300" spans="1:21" ht="24.95" customHeight="1">
      <c r="A300" s="15">
        <f t="shared" si="8"/>
        <v>292</v>
      </c>
      <c r="B300" s="46" t="s">
        <v>291</v>
      </c>
      <c r="C300" s="47" t="s">
        <v>546</v>
      </c>
      <c r="D300" s="47" t="s">
        <v>574</v>
      </c>
      <c r="E300" s="47" t="s">
        <v>292</v>
      </c>
      <c r="F300" s="48">
        <v>792800</v>
      </c>
      <c r="G300" s="48">
        <v>792800</v>
      </c>
      <c r="H300" s="48">
        <v>161480.5</v>
      </c>
      <c r="I300" s="49">
        <f t="shared" si="9"/>
        <v>0.20368377901109991</v>
      </c>
      <c r="K300" s="38"/>
      <c r="L300" s="38"/>
      <c r="M300" s="38"/>
      <c r="N300" s="38"/>
      <c r="O300" s="38"/>
      <c r="P300" s="38"/>
      <c r="Q300" s="38"/>
      <c r="R300" s="38"/>
      <c r="S300" s="38"/>
      <c r="T300" s="38"/>
      <c r="U300" s="38"/>
    </row>
    <row r="301" spans="1:21" ht="16.7" customHeight="1">
      <c r="A301" s="15">
        <f t="shared" si="8"/>
        <v>293</v>
      </c>
      <c r="B301" s="46" t="s">
        <v>575</v>
      </c>
      <c r="C301" s="47" t="s">
        <v>576</v>
      </c>
      <c r="D301" s="47" t="s">
        <v>273</v>
      </c>
      <c r="E301" s="47" t="s">
        <v>274</v>
      </c>
      <c r="F301" s="48">
        <v>876125221.15999997</v>
      </c>
      <c r="G301" s="48">
        <v>876125221.15999997</v>
      </c>
      <c r="H301" s="48">
        <v>580649523.98000002</v>
      </c>
      <c r="I301" s="49">
        <f t="shared" si="9"/>
        <v>0.66274718494145546</v>
      </c>
      <c r="K301" s="38"/>
      <c r="L301" s="38"/>
      <c r="M301" s="38"/>
      <c r="N301" s="38"/>
      <c r="O301" s="38"/>
      <c r="P301" s="38"/>
      <c r="Q301" s="38"/>
      <c r="R301" s="38"/>
      <c r="S301" s="38"/>
      <c r="T301" s="38"/>
      <c r="U301" s="38"/>
    </row>
    <row r="302" spans="1:21" ht="24.95" customHeight="1">
      <c r="A302" s="15">
        <f t="shared" si="8"/>
        <v>294</v>
      </c>
      <c r="B302" s="46" t="s">
        <v>547</v>
      </c>
      <c r="C302" s="47" t="s">
        <v>576</v>
      </c>
      <c r="D302" s="47" t="s">
        <v>548</v>
      </c>
      <c r="E302" s="47" t="s">
        <v>274</v>
      </c>
      <c r="F302" s="48">
        <v>876125221.15999997</v>
      </c>
      <c r="G302" s="48">
        <v>876125221.15999997</v>
      </c>
      <c r="H302" s="48">
        <v>580649523.98000002</v>
      </c>
      <c r="I302" s="49">
        <f t="shared" si="9"/>
        <v>0.66274718494145546</v>
      </c>
      <c r="K302" s="38"/>
      <c r="L302" s="38"/>
      <c r="M302" s="38"/>
      <c r="N302" s="38"/>
      <c r="O302" s="38"/>
      <c r="P302" s="38"/>
      <c r="Q302" s="38"/>
      <c r="R302" s="38"/>
      <c r="S302" s="38"/>
      <c r="T302" s="38"/>
      <c r="U302" s="38"/>
    </row>
    <row r="303" spans="1:21" ht="24.95" customHeight="1">
      <c r="A303" s="15">
        <f t="shared" si="8"/>
        <v>295</v>
      </c>
      <c r="B303" s="46" t="s">
        <v>577</v>
      </c>
      <c r="C303" s="47" t="s">
        <v>576</v>
      </c>
      <c r="D303" s="47" t="s">
        <v>578</v>
      </c>
      <c r="E303" s="47" t="s">
        <v>274</v>
      </c>
      <c r="F303" s="48">
        <v>875212121.15999997</v>
      </c>
      <c r="G303" s="48">
        <v>875212121.15999997</v>
      </c>
      <c r="H303" s="48">
        <v>580418203.98000002</v>
      </c>
      <c r="I303" s="49">
        <f t="shared" si="9"/>
        <v>0.66317432077005267</v>
      </c>
      <c r="K303" s="38"/>
      <c r="L303" s="38"/>
      <c r="M303" s="38"/>
      <c r="N303" s="38"/>
      <c r="O303" s="38"/>
      <c r="P303" s="38"/>
      <c r="Q303" s="38"/>
      <c r="R303" s="38"/>
      <c r="S303" s="38"/>
      <c r="T303" s="38"/>
      <c r="U303" s="38"/>
    </row>
    <row r="304" spans="1:21" ht="58.35" customHeight="1">
      <c r="A304" s="15">
        <f t="shared" si="8"/>
        <v>296</v>
      </c>
      <c r="B304" s="46" t="s">
        <v>579</v>
      </c>
      <c r="C304" s="47" t="s">
        <v>576</v>
      </c>
      <c r="D304" s="47" t="s">
        <v>580</v>
      </c>
      <c r="E304" s="47" t="s">
        <v>274</v>
      </c>
      <c r="F304" s="48">
        <v>200713969.81</v>
      </c>
      <c r="G304" s="48">
        <v>200713969.81</v>
      </c>
      <c r="H304" s="48">
        <v>140171694.88999999</v>
      </c>
      <c r="I304" s="49">
        <f t="shared" si="9"/>
        <v>0.69836541533551155</v>
      </c>
      <c r="K304" s="38"/>
      <c r="L304" s="38"/>
      <c r="M304" s="38"/>
      <c r="N304" s="38"/>
      <c r="O304" s="38"/>
      <c r="P304" s="38"/>
      <c r="Q304" s="38"/>
      <c r="R304" s="38"/>
      <c r="S304" s="38"/>
      <c r="T304" s="38"/>
      <c r="U304" s="38"/>
    </row>
    <row r="305" spans="1:21" ht="16.7" customHeight="1">
      <c r="A305" s="15">
        <f t="shared" si="8"/>
        <v>297</v>
      </c>
      <c r="B305" s="46" t="s">
        <v>319</v>
      </c>
      <c r="C305" s="47" t="s">
        <v>576</v>
      </c>
      <c r="D305" s="47" t="s">
        <v>580</v>
      </c>
      <c r="E305" s="47" t="s">
        <v>320</v>
      </c>
      <c r="F305" s="48">
        <v>200713969.81</v>
      </c>
      <c r="G305" s="48">
        <v>200713969.81</v>
      </c>
      <c r="H305" s="48">
        <v>140171694.88999999</v>
      </c>
      <c r="I305" s="49">
        <f t="shared" si="9"/>
        <v>0.69836541533551155</v>
      </c>
      <c r="K305" s="38"/>
      <c r="L305" s="38"/>
      <c r="M305" s="38"/>
      <c r="N305" s="38"/>
      <c r="O305" s="38"/>
      <c r="P305" s="38"/>
      <c r="Q305" s="38"/>
      <c r="R305" s="38"/>
      <c r="S305" s="38"/>
      <c r="T305" s="38"/>
      <c r="U305" s="38"/>
    </row>
    <row r="306" spans="1:21" ht="80.849999999999994" customHeight="1">
      <c r="A306" s="15">
        <f t="shared" si="8"/>
        <v>298</v>
      </c>
      <c r="B306" s="46" t="s">
        <v>581</v>
      </c>
      <c r="C306" s="47" t="s">
        <v>576</v>
      </c>
      <c r="D306" s="47" t="s">
        <v>582</v>
      </c>
      <c r="E306" s="47" t="s">
        <v>274</v>
      </c>
      <c r="F306" s="48">
        <v>22551535.920000002</v>
      </c>
      <c r="G306" s="48">
        <v>22551535.920000002</v>
      </c>
      <c r="H306" s="48">
        <v>10528167.27</v>
      </c>
      <c r="I306" s="49">
        <f t="shared" si="9"/>
        <v>0.46684923400995559</v>
      </c>
      <c r="K306" s="38"/>
      <c r="L306" s="38"/>
      <c r="M306" s="38"/>
      <c r="N306" s="38"/>
      <c r="O306" s="38"/>
      <c r="P306" s="38"/>
      <c r="Q306" s="38"/>
      <c r="R306" s="38"/>
      <c r="S306" s="38"/>
      <c r="T306" s="38"/>
      <c r="U306" s="38"/>
    </row>
    <row r="307" spans="1:21" ht="24.95" customHeight="1">
      <c r="A307" s="15">
        <f t="shared" si="8"/>
        <v>299</v>
      </c>
      <c r="B307" s="46" t="s">
        <v>291</v>
      </c>
      <c r="C307" s="47" t="s">
        <v>576</v>
      </c>
      <c r="D307" s="47" t="s">
        <v>582</v>
      </c>
      <c r="E307" s="47" t="s">
        <v>292</v>
      </c>
      <c r="F307" s="48">
        <v>22551535.920000002</v>
      </c>
      <c r="G307" s="48">
        <v>22551535.920000002</v>
      </c>
      <c r="H307" s="48">
        <v>10528167.27</v>
      </c>
      <c r="I307" s="49">
        <f t="shared" si="9"/>
        <v>0.46684923400995559</v>
      </c>
      <c r="K307" s="38"/>
      <c r="L307" s="38"/>
      <c r="M307" s="38"/>
      <c r="N307" s="38"/>
      <c r="O307" s="38"/>
      <c r="P307" s="38"/>
      <c r="Q307" s="38"/>
      <c r="R307" s="38"/>
      <c r="S307" s="38"/>
      <c r="T307" s="38"/>
      <c r="U307" s="38"/>
    </row>
    <row r="308" spans="1:21" ht="36" customHeight="1">
      <c r="A308" s="15">
        <f t="shared" si="8"/>
        <v>300</v>
      </c>
      <c r="B308" s="46" t="s">
        <v>583</v>
      </c>
      <c r="C308" s="47" t="s">
        <v>576</v>
      </c>
      <c r="D308" s="47" t="s">
        <v>584</v>
      </c>
      <c r="E308" s="47" t="s">
        <v>274</v>
      </c>
      <c r="F308" s="48">
        <v>80308106.129999995</v>
      </c>
      <c r="G308" s="48">
        <v>80308106.129999995</v>
      </c>
      <c r="H308" s="48">
        <v>43902038.869999997</v>
      </c>
      <c r="I308" s="49">
        <f t="shared" si="9"/>
        <v>0.54667008083757929</v>
      </c>
      <c r="K308" s="38"/>
      <c r="L308" s="38"/>
      <c r="M308" s="38"/>
      <c r="N308" s="38"/>
      <c r="O308" s="38"/>
      <c r="P308" s="38"/>
      <c r="Q308" s="38"/>
      <c r="R308" s="38"/>
      <c r="S308" s="38"/>
      <c r="T308" s="38"/>
      <c r="U308" s="38"/>
    </row>
    <row r="309" spans="1:21" ht="16.7" customHeight="1">
      <c r="A309" s="15">
        <f t="shared" si="8"/>
        <v>301</v>
      </c>
      <c r="B309" s="46" t="s">
        <v>319</v>
      </c>
      <c r="C309" s="47" t="s">
        <v>576</v>
      </c>
      <c r="D309" s="47" t="s">
        <v>584</v>
      </c>
      <c r="E309" s="47" t="s">
        <v>320</v>
      </c>
      <c r="F309" s="48">
        <v>159400</v>
      </c>
      <c r="G309" s="48">
        <v>159400</v>
      </c>
      <c r="H309" s="48">
        <v>37907.4</v>
      </c>
      <c r="I309" s="49">
        <f t="shared" si="9"/>
        <v>0.23781304893350064</v>
      </c>
      <c r="K309" s="38"/>
      <c r="L309" s="38"/>
      <c r="M309" s="38"/>
      <c r="N309" s="38"/>
      <c r="O309" s="38"/>
      <c r="P309" s="38"/>
      <c r="Q309" s="38"/>
      <c r="R309" s="38"/>
      <c r="S309" s="38"/>
      <c r="T309" s="38"/>
      <c r="U309" s="38"/>
    </row>
    <row r="310" spans="1:21" ht="24.95" customHeight="1">
      <c r="A310" s="15">
        <f t="shared" si="8"/>
        <v>302</v>
      </c>
      <c r="B310" s="46" t="s">
        <v>291</v>
      </c>
      <c r="C310" s="47" t="s">
        <v>576</v>
      </c>
      <c r="D310" s="47" t="s">
        <v>584</v>
      </c>
      <c r="E310" s="47" t="s">
        <v>292</v>
      </c>
      <c r="F310" s="48">
        <v>76418088.329999998</v>
      </c>
      <c r="G310" s="48">
        <v>76418088.329999998</v>
      </c>
      <c r="H310" s="48">
        <v>42036736.469999999</v>
      </c>
      <c r="I310" s="49">
        <f t="shared" si="9"/>
        <v>0.55008882567790351</v>
      </c>
      <c r="K310" s="38"/>
      <c r="L310" s="38"/>
      <c r="M310" s="38"/>
      <c r="N310" s="38"/>
      <c r="O310" s="38"/>
      <c r="P310" s="38"/>
      <c r="Q310" s="38"/>
      <c r="R310" s="38"/>
      <c r="S310" s="38"/>
      <c r="T310" s="38"/>
      <c r="U310" s="38"/>
    </row>
    <row r="311" spans="1:21" ht="16.7" customHeight="1">
      <c r="A311" s="15">
        <f t="shared" si="8"/>
        <v>303</v>
      </c>
      <c r="B311" s="46" t="s">
        <v>301</v>
      </c>
      <c r="C311" s="47" t="s">
        <v>576</v>
      </c>
      <c r="D311" s="47" t="s">
        <v>584</v>
      </c>
      <c r="E311" s="47" t="s">
        <v>302</v>
      </c>
      <c r="F311" s="48">
        <v>3730617.8</v>
      </c>
      <c r="G311" s="48">
        <v>3730617.8</v>
      </c>
      <c r="H311" s="48">
        <v>1827395</v>
      </c>
      <c r="I311" s="49">
        <f t="shared" si="9"/>
        <v>0.48983709883119092</v>
      </c>
      <c r="K311" s="38"/>
      <c r="L311" s="38"/>
      <c r="M311" s="38"/>
      <c r="N311" s="38"/>
      <c r="O311" s="38"/>
      <c r="P311" s="38"/>
      <c r="Q311" s="38"/>
      <c r="R311" s="38"/>
      <c r="S311" s="38"/>
      <c r="T311" s="38"/>
      <c r="U311" s="38"/>
    </row>
    <row r="312" spans="1:21" ht="24.95" customHeight="1">
      <c r="A312" s="15">
        <f t="shared" si="8"/>
        <v>304</v>
      </c>
      <c r="B312" s="46" t="s">
        <v>585</v>
      </c>
      <c r="C312" s="47" t="s">
        <v>576</v>
      </c>
      <c r="D312" s="47" t="s">
        <v>586</v>
      </c>
      <c r="E312" s="47" t="s">
        <v>274</v>
      </c>
      <c r="F312" s="48">
        <v>10508668.5</v>
      </c>
      <c r="G312" s="48">
        <v>10508668.5</v>
      </c>
      <c r="H312" s="48">
        <v>4458515.16</v>
      </c>
      <c r="I312" s="49">
        <f t="shared" si="9"/>
        <v>0.42427022605194942</v>
      </c>
      <c r="K312" s="38"/>
      <c r="L312" s="38"/>
      <c r="M312" s="38"/>
      <c r="N312" s="38"/>
      <c r="O312" s="38"/>
      <c r="P312" s="38"/>
      <c r="Q312" s="38"/>
      <c r="R312" s="38"/>
      <c r="S312" s="38"/>
      <c r="T312" s="38"/>
      <c r="U312" s="38"/>
    </row>
    <row r="313" spans="1:21" ht="24.95" customHeight="1">
      <c r="A313" s="15">
        <f t="shared" si="8"/>
        <v>305</v>
      </c>
      <c r="B313" s="46" t="s">
        <v>291</v>
      </c>
      <c r="C313" s="47" t="s">
        <v>576</v>
      </c>
      <c r="D313" s="47" t="s">
        <v>586</v>
      </c>
      <c r="E313" s="47" t="s">
        <v>292</v>
      </c>
      <c r="F313" s="48">
        <v>10508668.5</v>
      </c>
      <c r="G313" s="48">
        <v>10508668.5</v>
      </c>
      <c r="H313" s="48">
        <v>4458515.16</v>
      </c>
      <c r="I313" s="49">
        <f t="shared" si="9"/>
        <v>0.42427022605194942</v>
      </c>
      <c r="K313" s="38"/>
      <c r="L313" s="38"/>
      <c r="M313" s="38"/>
      <c r="N313" s="38"/>
      <c r="O313" s="38"/>
      <c r="P313" s="38"/>
      <c r="Q313" s="38"/>
      <c r="R313" s="38"/>
      <c r="S313" s="38"/>
      <c r="T313" s="38"/>
      <c r="U313" s="38"/>
    </row>
    <row r="314" spans="1:21" ht="47.25" customHeight="1">
      <c r="A314" s="15">
        <f t="shared" si="8"/>
        <v>306</v>
      </c>
      <c r="B314" s="46" t="s">
        <v>587</v>
      </c>
      <c r="C314" s="47" t="s">
        <v>576</v>
      </c>
      <c r="D314" s="47" t="s">
        <v>588</v>
      </c>
      <c r="E314" s="47" t="s">
        <v>274</v>
      </c>
      <c r="F314" s="48">
        <v>9454736.9600000009</v>
      </c>
      <c r="G314" s="48">
        <v>9454736.9600000009</v>
      </c>
      <c r="H314" s="48">
        <v>4554846.9800000004</v>
      </c>
      <c r="I314" s="49">
        <f t="shared" si="9"/>
        <v>0.48175290325580883</v>
      </c>
      <c r="K314" s="38"/>
      <c r="L314" s="38"/>
      <c r="M314" s="38"/>
      <c r="N314" s="38"/>
      <c r="O314" s="38"/>
      <c r="P314" s="38"/>
      <c r="Q314" s="38"/>
      <c r="R314" s="38"/>
      <c r="S314" s="38"/>
      <c r="T314" s="38"/>
      <c r="U314" s="38"/>
    </row>
    <row r="315" spans="1:21" ht="24.95" customHeight="1">
      <c r="A315" s="15">
        <f t="shared" si="8"/>
        <v>307</v>
      </c>
      <c r="B315" s="46" t="s">
        <v>291</v>
      </c>
      <c r="C315" s="47" t="s">
        <v>576</v>
      </c>
      <c r="D315" s="47" t="s">
        <v>588</v>
      </c>
      <c r="E315" s="47" t="s">
        <v>292</v>
      </c>
      <c r="F315" s="48">
        <v>9454736.9600000009</v>
      </c>
      <c r="G315" s="48">
        <v>9454736.9600000009</v>
      </c>
      <c r="H315" s="48">
        <v>4554846.9800000004</v>
      </c>
      <c r="I315" s="49">
        <f t="shared" si="9"/>
        <v>0.48175290325580883</v>
      </c>
      <c r="K315" s="38"/>
      <c r="L315" s="38"/>
      <c r="M315" s="38"/>
      <c r="N315" s="38"/>
      <c r="O315" s="38"/>
      <c r="P315" s="38"/>
      <c r="Q315" s="38"/>
      <c r="R315" s="38"/>
      <c r="S315" s="38"/>
      <c r="T315" s="38"/>
      <c r="U315" s="38"/>
    </row>
    <row r="316" spans="1:21" ht="58.35" customHeight="1">
      <c r="A316" s="15">
        <f t="shared" si="8"/>
        <v>308</v>
      </c>
      <c r="B316" s="46" t="s">
        <v>589</v>
      </c>
      <c r="C316" s="47" t="s">
        <v>576</v>
      </c>
      <c r="D316" s="47" t="s">
        <v>590</v>
      </c>
      <c r="E316" s="47" t="s">
        <v>274</v>
      </c>
      <c r="F316" s="48">
        <v>31564560.16</v>
      </c>
      <c r="G316" s="48">
        <v>31564560.16</v>
      </c>
      <c r="H316" s="48">
        <v>23768597.129999999</v>
      </c>
      <c r="I316" s="49">
        <f t="shared" si="9"/>
        <v>0.7530153124110569</v>
      </c>
      <c r="K316" s="38"/>
      <c r="L316" s="38"/>
      <c r="M316" s="38"/>
      <c r="N316" s="38"/>
      <c r="O316" s="38"/>
      <c r="P316" s="38"/>
      <c r="Q316" s="38"/>
      <c r="R316" s="38"/>
      <c r="S316" s="38"/>
      <c r="T316" s="38"/>
      <c r="U316" s="38"/>
    </row>
    <row r="317" spans="1:21" ht="24.95" customHeight="1">
      <c r="A317" s="15">
        <f t="shared" si="8"/>
        <v>309</v>
      </c>
      <c r="B317" s="46" t="s">
        <v>291</v>
      </c>
      <c r="C317" s="47" t="s">
        <v>576</v>
      </c>
      <c r="D317" s="47" t="s">
        <v>590</v>
      </c>
      <c r="E317" s="47" t="s">
        <v>292</v>
      </c>
      <c r="F317" s="48">
        <v>31564560.16</v>
      </c>
      <c r="G317" s="48">
        <v>31564560.16</v>
      </c>
      <c r="H317" s="48">
        <v>23768597.129999999</v>
      </c>
      <c r="I317" s="49">
        <f t="shared" si="9"/>
        <v>0.7530153124110569</v>
      </c>
      <c r="K317" s="38"/>
      <c r="L317" s="38"/>
      <c r="M317" s="38"/>
      <c r="N317" s="38"/>
      <c r="O317" s="38"/>
      <c r="P317" s="38"/>
      <c r="Q317" s="38"/>
      <c r="R317" s="38"/>
      <c r="S317" s="38"/>
      <c r="T317" s="38"/>
      <c r="U317" s="38"/>
    </row>
    <row r="318" spans="1:21" ht="58.35" customHeight="1">
      <c r="A318" s="15">
        <f t="shared" si="8"/>
        <v>310</v>
      </c>
      <c r="B318" s="46" t="s">
        <v>591</v>
      </c>
      <c r="C318" s="47" t="s">
        <v>576</v>
      </c>
      <c r="D318" s="47" t="s">
        <v>592</v>
      </c>
      <c r="E318" s="47" t="s">
        <v>274</v>
      </c>
      <c r="F318" s="48">
        <v>844700</v>
      </c>
      <c r="G318" s="48">
        <v>844700</v>
      </c>
      <c r="H318" s="48">
        <v>294900</v>
      </c>
      <c r="I318" s="49">
        <f t="shared" si="9"/>
        <v>0.34911803006984726</v>
      </c>
      <c r="K318" s="38"/>
      <c r="L318" s="38"/>
      <c r="M318" s="38"/>
      <c r="N318" s="38"/>
      <c r="O318" s="38"/>
      <c r="P318" s="38"/>
      <c r="Q318" s="38"/>
      <c r="R318" s="38"/>
      <c r="S318" s="38"/>
      <c r="T318" s="38"/>
      <c r="U318" s="38"/>
    </row>
    <row r="319" spans="1:21" ht="24.95" customHeight="1">
      <c r="A319" s="15">
        <f t="shared" si="8"/>
        <v>311</v>
      </c>
      <c r="B319" s="46" t="s">
        <v>291</v>
      </c>
      <c r="C319" s="47" t="s">
        <v>576</v>
      </c>
      <c r="D319" s="47" t="s">
        <v>592</v>
      </c>
      <c r="E319" s="47" t="s">
        <v>292</v>
      </c>
      <c r="F319" s="48">
        <v>844700</v>
      </c>
      <c r="G319" s="48">
        <v>844700</v>
      </c>
      <c r="H319" s="48">
        <v>294900</v>
      </c>
      <c r="I319" s="49">
        <f t="shared" si="9"/>
        <v>0.34911803006984726</v>
      </c>
      <c r="K319" s="38"/>
      <c r="L319" s="38"/>
      <c r="M319" s="38"/>
      <c r="N319" s="38"/>
      <c r="O319" s="38"/>
      <c r="P319" s="38"/>
      <c r="Q319" s="38"/>
      <c r="R319" s="38"/>
      <c r="S319" s="38"/>
      <c r="T319" s="38"/>
      <c r="U319" s="38"/>
    </row>
    <row r="320" spans="1:21" ht="92.1" customHeight="1">
      <c r="A320" s="15">
        <f t="shared" si="8"/>
        <v>312</v>
      </c>
      <c r="B320" s="46" t="s">
        <v>593</v>
      </c>
      <c r="C320" s="47" t="s">
        <v>576</v>
      </c>
      <c r="D320" s="47" t="s">
        <v>594</v>
      </c>
      <c r="E320" s="47" t="s">
        <v>274</v>
      </c>
      <c r="F320" s="48">
        <v>410313317</v>
      </c>
      <c r="G320" s="48">
        <v>410313317</v>
      </c>
      <c r="H320" s="48">
        <v>290859551.79000002</v>
      </c>
      <c r="I320" s="49">
        <f t="shared" si="9"/>
        <v>0.70887182974370788</v>
      </c>
      <c r="K320" s="38"/>
      <c r="L320" s="38"/>
      <c r="M320" s="38"/>
      <c r="N320" s="38"/>
      <c r="O320" s="38"/>
      <c r="P320" s="38"/>
      <c r="Q320" s="38"/>
      <c r="R320" s="38"/>
      <c r="S320" s="38"/>
      <c r="T320" s="38"/>
      <c r="U320" s="38"/>
    </row>
    <row r="321" spans="1:21" ht="16.7" customHeight="1">
      <c r="A321" s="15">
        <f t="shared" si="8"/>
        <v>313</v>
      </c>
      <c r="B321" s="46" t="s">
        <v>319</v>
      </c>
      <c r="C321" s="47" t="s">
        <v>576</v>
      </c>
      <c r="D321" s="47" t="s">
        <v>594</v>
      </c>
      <c r="E321" s="47" t="s">
        <v>320</v>
      </c>
      <c r="F321" s="48">
        <v>410313317</v>
      </c>
      <c r="G321" s="48">
        <v>410313317</v>
      </c>
      <c r="H321" s="48">
        <v>290859551.79000002</v>
      </c>
      <c r="I321" s="49">
        <f t="shared" si="9"/>
        <v>0.70887182974370788</v>
      </c>
      <c r="K321" s="38"/>
      <c r="L321" s="38"/>
      <c r="M321" s="38"/>
      <c r="N321" s="38"/>
      <c r="O321" s="38"/>
      <c r="P321" s="38"/>
      <c r="Q321" s="38"/>
      <c r="R321" s="38"/>
      <c r="S321" s="38"/>
      <c r="T321" s="38"/>
      <c r="U321" s="38"/>
    </row>
    <row r="322" spans="1:21" ht="92.1" customHeight="1">
      <c r="A322" s="15">
        <f t="shared" si="8"/>
        <v>314</v>
      </c>
      <c r="B322" s="46" t="s">
        <v>595</v>
      </c>
      <c r="C322" s="47" t="s">
        <v>576</v>
      </c>
      <c r="D322" s="47" t="s">
        <v>596</v>
      </c>
      <c r="E322" s="47" t="s">
        <v>274</v>
      </c>
      <c r="F322" s="48">
        <v>10092500</v>
      </c>
      <c r="G322" s="48">
        <v>10092500</v>
      </c>
      <c r="H322" s="48">
        <v>6399459.9500000002</v>
      </c>
      <c r="I322" s="49">
        <f t="shared" si="9"/>
        <v>0.63408074808025761</v>
      </c>
      <c r="K322" s="38"/>
      <c r="L322" s="38"/>
      <c r="M322" s="38"/>
      <c r="N322" s="38"/>
      <c r="O322" s="38"/>
      <c r="P322" s="38"/>
      <c r="Q322" s="38"/>
      <c r="R322" s="38"/>
      <c r="S322" s="38"/>
      <c r="T322" s="38"/>
      <c r="U322" s="38"/>
    </row>
    <row r="323" spans="1:21" ht="24.95" customHeight="1">
      <c r="A323" s="15">
        <f t="shared" si="8"/>
        <v>315</v>
      </c>
      <c r="B323" s="46" t="s">
        <v>291</v>
      </c>
      <c r="C323" s="47" t="s">
        <v>576</v>
      </c>
      <c r="D323" s="47" t="s">
        <v>596</v>
      </c>
      <c r="E323" s="47" t="s">
        <v>292</v>
      </c>
      <c r="F323" s="48">
        <v>10092500</v>
      </c>
      <c r="G323" s="48">
        <v>10092500</v>
      </c>
      <c r="H323" s="48">
        <v>6399459.9500000002</v>
      </c>
      <c r="I323" s="49">
        <f t="shared" si="9"/>
        <v>0.63408074808025761</v>
      </c>
      <c r="K323" s="38"/>
      <c r="L323" s="38"/>
      <c r="M323" s="38"/>
      <c r="N323" s="38"/>
      <c r="O323" s="38"/>
      <c r="P323" s="38"/>
      <c r="Q323" s="38"/>
      <c r="R323" s="38"/>
      <c r="S323" s="38"/>
      <c r="T323" s="38"/>
      <c r="U323" s="38"/>
    </row>
    <row r="324" spans="1:21" ht="24.95" customHeight="1">
      <c r="A324" s="15">
        <f t="shared" si="8"/>
        <v>316</v>
      </c>
      <c r="B324" s="46" t="s">
        <v>597</v>
      </c>
      <c r="C324" s="47" t="s">
        <v>576</v>
      </c>
      <c r="D324" s="47" t="s">
        <v>598</v>
      </c>
      <c r="E324" s="47" t="s">
        <v>274</v>
      </c>
      <c r="F324" s="48">
        <v>31535775.899999999</v>
      </c>
      <c r="G324" s="48">
        <v>31535775.899999999</v>
      </c>
      <c r="H324" s="48">
        <v>14887098.18</v>
      </c>
      <c r="I324" s="49">
        <f t="shared" si="9"/>
        <v>0.47207014113770385</v>
      </c>
      <c r="K324" s="38"/>
      <c r="L324" s="38"/>
      <c r="M324" s="38"/>
      <c r="N324" s="38"/>
      <c r="O324" s="38"/>
      <c r="P324" s="38"/>
      <c r="Q324" s="38"/>
      <c r="R324" s="38"/>
      <c r="S324" s="38"/>
      <c r="T324" s="38"/>
      <c r="U324" s="38"/>
    </row>
    <row r="325" spans="1:21" ht="24.95" customHeight="1">
      <c r="A325" s="15">
        <f t="shared" si="8"/>
        <v>317</v>
      </c>
      <c r="B325" s="46" t="s">
        <v>291</v>
      </c>
      <c r="C325" s="47" t="s">
        <v>576</v>
      </c>
      <c r="D325" s="47" t="s">
        <v>598</v>
      </c>
      <c r="E325" s="47" t="s">
        <v>292</v>
      </c>
      <c r="F325" s="48">
        <v>31535775.899999999</v>
      </c>
      <c r="G325" s="48">
        <v>31535775.899999999</v>
      </c>
      <c r="H325" s="48">
        <v>14887098.18</v>
      </c>
      <c r="I325" s="49">
        <f t="shared" si="9"/>
        <v>0.47207014113770385</v>
      </c>
      <c r="K325" s="38"/>
      <c r="L325" s="38"/>
      <c r="M325" s="38"/>
      <c r="N325" s="38"/>
      <c r="O325" s="38"/>
      <c r="P325" s="38"/>
      <c r="Q325" s="38"/>
      <c r="R325" s="38"/>
      <c r="S325" s="38"/>
      <c r="T325" s="38"/>
      <c r="U325" s="38"/>
    </row>
    <row r="326" spans="1:21" ht="47.25" customHeight="1">
      <c r="A326" s="15">
        <f t="shared" si="8"/>
        <v>318</v>
      </c>
      <c r="B326" s="46" t="s">
        <v>599</v>
      </c>
      <c r="C326" s="47" t="s">
        <v>576</v>
      </c>
      <c r="D326" s="47" t="s">
        <v>600</v>
      </c>
      <c r="E326" s="47" t="s">
        <v>274</v>
      </c>
      <c r="F326" s="48">
        <v>15667900</v>
      </c>
      <c r="G326" s="48">
        <v>15667900</v>
      </c>
      <c r="H326" s="48">
        <v>6646467.6299999999</v>
      </c>
      <c r="I326" s="49">
        <f t="shared" si="9"/>
        <v>0.42420921948697654</v>
      </c>
      <c r="K326" s="38"/>
      <c r="L326" s="38"/>
      <c r="M326" s="38"/>
      <c r="N326" s="38"/>
      <c r="O326" s="38"/>
      <c r="P326" s="38"/>
      <c r="Q326" s="38"/>
      <c r="R326" s="38"/>
      <c r="S326" s="38"/>
      <c r="T326" s="38"/>
      <c r="U326" s="38"/>
    </row>
    <row r="327" spans="1:21" ht="24.95" customHeight="1">
      <c r="A327" s="15">
        <f t="shared" si="8"/>
        <v>319</v>
      </c>
      <c r="B327" s="46" t="s">
        <v>291</v>
      </c>
      <c r="C327" s="47" t="s">
        <v>576</v>
      </c>
      <c r="D327" s="47" t="s">
        <v>600</v>
      </c>
      <c r="E327" s="47" t="s">
        <v>292</v>
      </c>
      <c r="F327" s="48">
        <v>15667900</v>
      </c>
      <c r="G327" s="48">
        <v>15667900</v>
      </c>
      <c r="H327" s="48">
        <v>6646467.6299999999</v>
      </c>
      <c r="I327" s="49">
        <f t="shared" si="9"/>
        <v>0.42420921948697654</v>
      </c>
      <c r="K327" s="38"/>
      <c r="L327" s="38"/>
      <c r="M327" s="38"/>
      <c r="N327" s="38"/>
      <c r="O327" s="38"/>
      <c r="P327" s="38"/>
      <c r="Q327" s="38"/>
      <c r="R327" s="38"/>
      <c r="S327" s="38"/>
      <c r="T327" s="38"/>
      <c r="U327" s="38"/>
    </row>
    <row r="328" spans="1:21" ht="24.95" customHeight="1">
      <c r="A328" s="15">
        <f t="shared" si="8"/>
        <v>320</v>
      </c>
      <c r="B328" s="46" t="s">
        <v>601</v>
      </c>
      <c r="C328" s="47" t="s">
        <v>576</v>
      </c>
      <c r="D328" s="47" t="s">
        <v>602</v>
      </c>
      <c r="E328" s="47" t="s">
        <v>274</v>
      </c>
      <c r="F328" s="48">
        <v>16863350.780000001</v>
      </c>
      <c r="G328" s="48">
        <v>16863350.780000001</v>
      </c>
      <c r="H328" s="48">
        <v>9195502.7699999996</v>
      </c>
      <c r="I328" s="49">
        <f t="shared" si="9"/>
        <v>0.54529511305107292</v>
      </c>
      <c r="K328" s="38"/>
      <c r="L328" s="38"/>
      <c r="M328" s="38"/>
      <c r="N328" s="38"/>
      <c r="O328" s="38"/>
      <c r="P328" s="38"/>
      <c r="Q328" s="38"/>
      <c r="R328" s="38"/>
      <c r="S328" s="38"/>
      <c r="T328" s="38"/>
      <c r="U328" s="38"/>
    </row>
    <row r="329" spans="1:21" ht="24.95" customHeight="1">
      <c r="A329" s="15">
        <f t="shared" si="8"/>
        <v>321</v>
      </c>
      <c r="B329" s="46" t="s">
        <v>291</v>
      </c>
      <c r="C329" s="47" t="s">
        <v>576</v>
      </c>
      <c r="D329" s="47" t="s">
        <v>602</v>
      </c>
      <c r="E329" s="47" t="s">
        <v>292</v>
      </c>
      <c r="F329" s="48">
        <v>16863350.780000001</v>
      </c>
      <c r="G329" s="48">
        <v>16863350.780000001</v>
      </c>
      <c r="H329" s="48">
        <v>9195502.7699999996</v>
      </c>
      <c r="I329" s="49">
        <f t="shared" si="9"/>
        <v>0.54529511305107292</v>
      </c>
      <c r="K329" s="38"/>
      <c r="L329" s="38"/>
      <c r="M329" s="38"/>
      <c r="N329" s="38"/>
      <c r="O329" s="38"/>
      <c r="P329" s="38"/>
      <c r="Q329" s="38"/>
      <c r="R329" s="38"/>
      <c r="S329" s="38"/>
      <c r="T329" s="38"/>
      <c r="U329" s="38"/>
    </row>
    <row r="330" spans="1:21" ht="24.95" customHeight="1">
      <c r="A330" s="15">
        <f t="shared" ref="A330:A393" si="10">A329+1</f>
        <v>322</v>
      </c>
      <c r="B330" s="46" t="s">
        <v>603</v>
      </c>
      <c r="C330" s="47" t="s">
        <v>576</v>
      </c>
      <c r="D330" s="47" t="s">
        <v>604</v>
      </c>
      <c r="E330" s="47" t="s">
        <v>274</v>
      </c>
      <c r="F330" s="48">
        <v>327100</v>
      </c>
      <c r="G330" s="48">
        <v>327100</v>
      </c>
      <c r="H330" s="48">
        <v>326592.98</v>
      </c>
      <c r="I330" s="49">
        <f t="shared" ref="I330:I393" si="11">H330/G330</f>
        <v>0.99844995414246407</v>
      </c>
      <c r="K330" s="38"/>
      <c r="L330" s="38"/>
      <c r="M330" s="38"/>
      <c r="N330" s="38"/>
      <c r="O330" s="38"/>
      <c r="P330" s="38"/>
      <c r="Q330" s="38"/>
      <c r="R330" s="38"/>
      <c r="S330" s="38"/>
      <c r="T330" s="38"/>
      <c r="U330" s="38"/>
    </row>
    <row r="331" spans="1:21" ht="24.95" customHeight="1">
      <c r="A331" s="15">
        <f t="shared" si="10"/>
        <v>323</v>
      </c>
      <c r="B331" s="46" t="s">
        <v>291</v>
      </c>
      <c r="C331" s="47" t="s">
        <v>576</v>
      </c>
      <c r="D331" s="47" t="s">
        <v>604</v>
      </c>
      <c r="E331" s="47" t="s">
        <v>292</v>
      </c>
      <c r="F331" s="48">
        <v>327100</v>
      </c>
      <c r="G331" s="48">
        <v>327100</v>
      </c>
      <c r="H331" s="48">
        <v>326592.98</v>
      </c>
      <c r="I331" s="49">
        <f t="shared" si="11"/>
        <v>0.99844995414246407</v>
      </c>
      <c r="K331" s="38"/>
      <c r="L331" s="38"/>
      <c r="M331" s="38"/>
      <c r="N331" s="38"/>
      <c r="O331" s="38"/>
      <c r="P331" s="38"/>
      <c r="Q331" s="38"/>
      <c r="R331" s="38"/>
      <c r="S331" s="38"/>
      <c r="T331" s="38"/>
      <c r="U331" s="38"/>
    </row>
    <row r="332" spans="1:21" ht="36" customHeight="1">
      <c r="A332" s="15">
        <f t="shared" si="10"/>
        <v>324</v>
      </c>
      <c r="B332" s="46" t="s">
        <v>605</v>
      </c>
      <c r="C332" s="47" t="s">
        <v>576</v>
      </c>
      <c r="D332" s="47" t="s">
        <v>606</v>
      </c>
      <c r="E332" s="47" t="s">
        <v>274</v>
      </c>
      <c r="F332" s="48">
        <v>327100</v>
      </c>
      <c r="G332" s="48">
        <v>327100</v>
      </c>
      <c r="H332" s="48">
        <v>319348.02</v>
      </c>
      <c r="I332" s="49">
        <f t="shared" si="11"/>
        <v>0.97630088657902792</v>
      </c>
      <c r="K332" s="38"/>
      <c r="L332" s="38"/>
      <c r="M332" s="38"/>
      <c r="N332" s="38"/>
      <c r="O332" s="38"/>
      <c r="P332" s="38"/>
      <c r="Q332" s="38"/>
      <c r="R332" s="38"/>
      <c r="S332" s="38"/>
      <c r="T332" s="38"/>
      <c r="U332" s="38"/>
    </row>
    <row r="333" spans="1:21" ht="24.95" customHeight="1">
      <c r="A333" s="15">
        <f t="shared" si="10"/>
        <v>325</v>
      </c>
      <c r="B333" s="46" t="s">
        <v>291</v>
      </c>
      <c r="C333" s="47" t="s">
        <v>576</v>
      </c>
      <c r="D333" s="47" t="s">
        <v>606</v>
      </c>
      <c r="E333" s="47" t="s">
        <v>292</v>
      </c>
      <c r="F333" s="48">
        <v>327100</v>
      </c>
      <c r="G333" s="48">
        <v>327100</v>
      </c>
      <c r="H333" s="48">
        <v>319348.02</v>
      </c>
      <c r="I333" s="49">
        <f t="shared" si="11"/>
        <v>0.97630088657902792</v>
      </c>
      <c r="K333" s="38"/>
      <c r="L333" s="38"/>
      <c r="M333" s="38"/>
      <c r="N333" s="38"/>
      <c r="O333" s="38"/>
      <c r="P333" s="38"/>
      <c r="Q333" s="38"/>
      <c r="R333" s="38"/>
      <c r="S333" s="38"/>
      <c r="T333" s="38"/>
      <c r="U333" s="38"/>
    </row>
    <row r="334" spans="1:21" ht="69.599999999999994" customHeight="1">
      <c r="A334" s="15">
        <f t="shared" si="10"/>
        <v>326</v>
      </c>
      <c r="B334" s="46" t="s">
        <v>607</v>
      </c>
      <c r="C334" s="47" t="s">
        <v>576</v>
      </c>
      <c r="D334" s="47" t="s">
        <v>608</v>
      </c>
      <c r="E334" s="47" t="s">
        <v>274</v>
      </c>
      <c r="F334" s="48">
        <v>1258000</v>
      </c>
      <c r="G334" s="48">
        <v>1258000</v>
      </c>
      <c r="H334" s="48">
        <v>815364.95</v>
      </c>
      <c r="I334" s="49">
        <f t="shared" si="11"/>
        <v>0.64814383942766296</v>
      </c>
      <c r="K334" s="38"/>
      <c r="L334" s="38"/>
      <c r="M334" s="38"/>
      <c r="N334" s="38"/>
      <c r="O334" s="38"/>
      <c r="P334" s="38"/>
      <c r="Q334" s="38"/>
      <c r="R334" s="38"/>
      <c r="S334" s="38"/>
      <c r="T334" s="38"/>
      <c r="U334" s="38"/>
    </row>
    <row r="335" spans="1:21" ht="16.7" customHeight="1">
      <c r="A335" s="15">
        <f t="shared" si="10"/>
        <v>327</v>
      </c>
      <c r="B335" s="46" t="s">
        <v>319</v>
      </c>
      <c r="C335" s="47" t="s">
        <v>576</v>
      </c>
      <c r="D335" s="47" t="s">
        <v>608</v>
      </c>
      <c r="E335" s="47" t="s">
        <v>320</v>
      </c>
      <c r="F335" s="48">
        <v>1258000</v>
      </c>
      <c r="G335" s="48">
        <v>1258000</v>
      </c>
      <c r="H335" s="48">
        <v>815364.95</v>
      </c>
      <c r="I335" s="49">
        <f t="shared" si="11"/>
        <v>0.64814383942766296</v>
      </c>
      <c r="K335" s="38"/>
      <c r="L335" s="38"/>
      <c r="M335" s="38"/>
      <c r="N335" s="38"/>
      <c r="O335" s="38"/>
      <c r="P335" s="38"/>
      <c r="Q335" s="38"/>
      <c r="R335" s="38"/>
      <c r="S335" s="38"/>
      <c r="T335" s="38"/>
      <c r="U335" s="38"/>
    </row>
    <row r="336" spans="1:21" ht="69.599999999999994" customHeight="1">
      <c r="A336" s="15">
        <f t="shared" si="10"/>
        <v>328</v>
      </c>
      <c r="B336" s="46" t="s">
        <v>609</v>
      </c>
      <c r="C336" s="47" t="s">
        <v>576</v>
      </c>
      <c r="D336" s="47" t="s">
        <v>610</v>
      </c>
      <c r="E336" s="47" t="s">
        <v>274</v>
      </c>
      <c r="F336" s="48">
        <v>32880800</v>
      </c>
      <c r="G336" s="48">
        <v>32880800</v>
      </c>
      <c r="H336" s="48">
        <v>23290057.41</v>
      </c>
      <c r="I336" s="49">
        <f t="shared" si="11"/>
        <v>0.70831784536872577</v>
      </c>
      <c r="K336" s="38"/>
      <c r="L336" s="38"/>
      <c r="M336" s="38"/>
      <c r="N336" s="38"/>
      <c r="O336" s="38"/>
      <c r="P336" s="38"/>
      <c r="Q336" s="38"/>
      <c r="R336" s="38"/>
      <c r="S336" s="38"/>
      <c r="T336" s="38"/>
      <c r="U336" s="38"/>
    </row>
    <row r="337" spans="1:21" ht="16.7" customHeight="1">
      <c r="A337" s="15">
        <f t="shared" si="10"/>
        <v>329</v>
      </c>
      <c r="B337" s="46" t="s">
        <v>319</v>
      </c>
      <c r="C337" s="47" t="s">
        <v>576</v>
      </c>
      <c r="D337" s="47" t="s">
        <v>610</v>
      </c>
      <c r="E337" s="47" t="s">
        <v>320</v>
      </c>
      <c r="F337" s="48">
        <v>32880800</v>
      </c>
      <c r="G337" s="48">
        <v>32880800</v>
      </c>
      <c r="H337" s="48">
        <v>23290057.41</v>
      </c>
      <c r="I337" s="49">
        <f t="shared" si="11"/>
        <v>0.70831784536872577</v>
      </c>
      <c r="K337" s="38"/>
      <c r="L337" s="38"/>
      <c r="M337" s="38"/>
      <c r="N337" s="38"/>
      <c r="O337" s="38"/>
      <c r="P337" s="38"/>
      <c r="Q337" s="38"/>
      <c r="R337" s="38"/>
      <c r="S337" s="38"/>
      <c r="T337" s="38"/>
      <c r="U337" s="38"/>
    </row>
    <row r="338" spans="1:21" ht="16.7" customHeight="1">
      <c r="A338" s="15">
        <f t="shared" si="10"/>
        <v>330</v>
      </c>
      <c r="B338" s="46" t="s">
        <v>571</v>
      </c>
      <c r="C338" s="47" t="s">
        <v>576</v>
      </c>
      <c r="D338" s="47" t="s">
        <v>572</v>
      </c>
      <c r="E338" s="47" t="s">
        <v>274</v>
      </c>
      <c r="F338" s="48">
        <v>913100</v>
      </c>
      <c r="G338" s="48">
        <v>913100</v>
      </c>
      <c r="H338" s="48">
        <v>231320</v>
      </c>
      <c r="I338" s="49">
        <f t="shared" si="11"/>
        <v>0.25333479356039862</v>
      </c>
      <c r="K338" s="38"/>
      <c r="L338" s="38"/>
      <c r="M338" s="38"/>
      <c r="N338" s="38"/>
      <c r="O338" s="38"/>
      <c r="P338" s="38"/>
      <c r="Q338" s="38"/>
      <c r="R338" s="38"/>
      <c r="S338" s="38"/>
      <c r="T338" s="38"/>
      <c r="U338" s="38"/>
    </row>
    <row r="339" spans="1:21" ht="69.599999999999994" customHeight="1">
      <c r="A339" s="15">
        <f t="shared" si="10"/>
        <v>331</v>
      </c>
      <c r="B339" s="46" t="s">
        <v>611</v>
      </c>
      <c r="C339" s="47" t="s">
        <v>576</v>
      </c>
      <c r="D339" s="47" t="s">
        <v>612</v>
      </c>
      <c r="E339" s="47" t="s">
        <v>274</v>
      </c>
      <c r="F339" s="48">
        <v>913100</v>
      </c>
      <c r="G339" s="48">
        <v>913100</v>
      </c>
      <c r="H339" s="48">
        <v>231320</v>
      </c>
      <c r="I339" s="49">
        <f t="shared" si="11"/>
        <v>0.25333479356039862</v>
      </c>
      <c r="K339" s="38"/>
      <c r="L339" s="38"/>
      <c r="M339" s="38"/>
      <c r="N339" s="38"/>
      <c r="O339" s="38"/>
      <c r="P339" s="38"/>
      <c r="Q339" s="38"/>
      <c r="R339" s="38"/>
      <c r="S339" s="38"/>
      <c r="T339" s="38"/>
      <c r="U339" s="38"/>
    </row>
    <row r="340" spans="1:21" ht="24.95" customHeight="1">
      <c r="A340" s="15">
        <f t="shared" si="10"/>
        <v>332</v>
      </c>
      <c r="B340" s="46" t="s">
        <v>291</v>
      </c>
      <c r="C340" s="47" t="s">
        <v>576</v>
      </c>
      <c r="D340" s="47" t="s">
        <v>612</v>
      </c>
      <c r="E340" s="47" t="s">
        <v>292</v>
      </c>
      <c r="F340" s="48">
        <v>913100</v>
      </c>
      <c r="G340" s="48">
        <v>913100</v>
      </c>
      <c r="H340" s="48">
        <v>231320</v>
      </c>
      <c r="I340" s="49">
        <f t="shared" si="11"/>
        <v>0.25333479356039862</v>
      </c>
      <c r="K340" s="38"/>
      <c r="L340" s="38"/>
      <c r="M340" s="38"/>
      <c r="N340" s="38"/>
      <c r="O340" s="38"/>
      <c r="P340" s="38"/>
      <c r="Q340" s="38"/>
      <c r="R340" s="38"/>
      <c r="S340" s="38"/>
      <c r="T340" s="38"/>
      <c r="U340" s="38"/>
    </row>
    <row r="341" spans="1:21" ht="16.7" customHeight="1">
      <c r="A341" s="15">
        <f t="shared" si="10"/>
        <v>333</v>
      </c>
      <c r="B341" s="46" t="s">
        <v>613</v>
      </c>
      <c r="C341" s="47" t="s">
        <v>614</v>
      </c>
      <c r="D341" s="47" t="s">
        <v>273</v>
      </c>
      <c r="E341" s="47" t="s">
        <v>274</v>
      </c>
      <c r="F341" s="48">
        <v>79583452.900000006</v>
      </c>
      <c r="G341" s="48">
        <v>79583452.900000006</v>
      </c>
      <c r="H341" s="48">
        <v>51994830.659999996</v>
      </c>
      <c r="I341" s="49">
        <f t="shared" si="11"/>
        <v>0.65333720472437551</v>
      </c>
      <c r="K341" s="38"/>
      <c r="L341" s="38"/>
      <c r="M341" s="38"/>
      <c r="N341" s="38"/>
      <c r="O341" s="38"/>
      <c r="P341" s="38"/>
      <c r="Q341" s="38"/>
      <c r="R341" s="38"/>
      <c r="S341" s="38"/>
      <c r="T341" s="38"/>
      <c r="U341" s="38"/>
    </row>
    <row r="342" spans="1:21" ht="24.95" customHeight="1">
      <c r="A342" s="15">
        <f t="shared" si="10"/>
        <v>334</v>
      </c>
      <c r="B342" s="46" t="s">
        <v>547</v>
      </c>
      <c r="C342" s="47" t="s">
        <v>614</v>
      </c>
      <c r="D342" s="47" t="s">
        <v>548</v>
      </c>
      <c r="E342" s="47" t="s">
        <v>274</v>
      </c>
      <c r="F342" s="48">
        <v>25749217.210000001</v>
      </c>
      <c r="G342" s="48">
        <v>25749217.210000001</v>
      </c>
      <c r="H342" s="48">
        <v>15519438.119999999</v>
      </c>
      <c r="I342" s="49">
        <f t="shared" si="11"/>
        <v>0.60271494831978234</v>
      </c>
      <c r="K342" s="38"/>
      <c r="L342" s="38"/>
      <c r="M342" s="38"/>
      <c r="N342" s="38"/>
      <c r="O342" s="38"/>
      <c r="P342" s="38"/>
      <c r="Q342" s="38"/>
      <c r="R342" s="38"/>
      <c r="S342" s="38"/>
      <c r="T342" s="38"/>
      <c r="U342" s="38"/>
    </row>
    <row r="343" spans="1:21" ht="24.95" customHeight="1">
      <c r="A343" s="15">
        <f t="shared" si="10"/>
        <v>335</v>
      </c>
      <c r="B343" s="46" t="s">
        <v>549</v>
      </c>
      <c r="C343" s="47" t="s">
        <v>614</v>
      </c>
      <c r="D343" s="47" t="s">
        <v>550</v>
      </c>
      <c r="E343" s="47" t="s">
        <v>274</v>
      </c>
      <c r="F343" s="48">
        <v>9471534.2100000009</v>
      </c>
      <c r="G343" s="48">
        <v>9471534.2100000009</v>
      </c>
      <c r="H343" s="48">
        <v>5461781.3399999999</v>
      </c>
      <c r="I343" s="49">
        <f t="shared" si="11"/>
        <v>0.57665223171906799</v>
      </c>
      <c r="K343" s="38"/>
      <c r="L343" s="38"/>
      <c r="M343" s="38"/>
      <c r="N343" s="38"/>
      <c r="O343" s="38"/>
      <c r="P343" s="38"/>
      <c r="Q343" s="38"/>
      <c r="R343" s="38"/>
      <c r="S343" s="38"/>
      <c r="T343" s="38"/>
      <c r="U343" s="38"/>
    </row>
    <row r="344" spans="1:21" ht="58.35" customHeight="1">
      <c r="A344" s="15">
        <f t="shared" si="10"/>
        <v>336</v>
      </c>
      <c r="B344" s="46" t="s">
        <v>551</v>
      </c>
      <c r="C344" s="47" t="s">
        <v>614</v>
      </c>
      <c r="D344" s="47" t="s">
        <v>552</v>
      </c>
      <c r="E344" s="47" t="s">
        <v>274</v>
      </c>
      <c r="F344" s="48">
        <v>9471534.2100000009</v>
      </c>
      <c r="G344" s="48">
        <v>9471534.2100000009</v>
      </c>
      <c r="H344" s="48">
        <v>5461781.3399999999</v>
      </c>
      <c r="I344" s="49">
        <f t="shared" si="11"/>
        <v>0.57665223171906799</v>
      </c>
      <c r="K344" s="38"/>
      <c r="L344" s="38"/>
      <c r="M344" s="38"/>
      <c r="N344" s="38"/>
      <c r="O344" s="38"/>
      <c r="P344" s="38"/>
      <c r="Q344" s="38"/>
      <c r="R344" s="38"/>
      <c r="S344" s="38"/>
      <c r="T344" s="38"/>
      <c r="U344" s="38"/>
    </row>
    <row r="345" spans="1:21" ht="16.7" customHeight="1">
      <c r="A345" s="15">
        <f t="shared" si="10"/>
        <v>337</v>
      </c>
      <c r="B345" s="46" t="s">
        <v>319</v>
      </c>
      <c r="C345" s="47" t="s">
        <v>614</v>
      </c>
      <c r="D345" s="47" t="s">
        <v>552</v>
      </c>
      <c r="E345" s="47" t="s">
        <v>320</v>
      </c>
      <c r="F345" s="48">
        <v>9471534.2100000009</v>
      </c>
      <c r="G345" s="48">
        <v>9471534.2100000009</v>
      </c>
      <c r="H345" s="48">
        <v>5461781.3399999999</v>
      </c>
      <c r="I345" s="49">
        <f t="shared" si="11"/>
        <v>0.57665223171906799</v>
      </c>
      <c r="K345" s="38"/>
      <c r="L345" s="38"/>
      <c r="M345" s="38"/>
      <c r="N345" s="38"/>
      <c r="O345" s="38"/>
      <c r="P345" s="38"/>
      <c r="Q345" s="38"/>
      <c r="R345" s="38"/>
      <c r="S345" s="38"/>
      <c r="T345" s="38"/>
      <c r="U345" s="38"/>
    </row>
    <row r="346" spans="1:21" ht="24.95" customHeight="1">
      <c r="A346" s="15">
        <f t="shared" si="10"/>
        <v>338</v>
      </c>
      <c r="B346" s="46" t="s">
        <v>577</v>
      </c>
      <c r="C346" s="47" t="s">
        <v>614</v>
      </c>
      <c r="D346" s="47" t="s">
        <v>578</v>
      </c>
      <c r="E346" s="47" t="s">
        <v>274</v>
      </c>
      <c r="F346" s="48">
        <v>16277683</v>
      </c>
      <c r="G346" s="48">
        <v>16277683</v>
      </c>
      <c r="H346" s="48">
        <v>10057656.779999999</v>
      </c>
      <c r="I346" s="49">
        <f t="shared" si="11"/>
        <v>0.61788012335662268</v>
      </c>
      <c r="K346" s="38"/>
      <c r="L346" s="38"/>
      <c r="M346" s="38"/>
      <c r="N346" s="38"/>
      <c r="O346" s="38"/>
      <c r="P346" s="38"/>
      <c r="Q346" s="38"/>
      <c r="R346" s="38"/>
      <c r="S346" s="38"/>
      <c r="T346" s="38"/>
      <c r="U346" s="38"/>
    </row>
    <row r="347" spans="1:21" ht="92.1" customHeight="1">
      <c r="A347" s="15">
        <f t="shared" si="10"/>
        <v>339</v>
      </c>
      <c r="B347" s="46" t="s">
        <v>593</v>
      </c>
      <c r="C347" s="47" t="s">
        <v>614</v>
      </c>
      <c r="D347" s="47" t="s">
        <v>594</v>
      </c>
      <c r="E347" s="47" t="s">
        <v>274</v>
      </c>
      <c r="F347" s="48">
        <v>16277683</v>
      </c>
      <c r="G347" s="48">
        <v>16277683</v>
      </c>
      <c r="H347" s="48">
        <v>10057656.779999999</v>
      </c>
      <c r="I347" s="49">
        <f t="shared" si="11"/>
        <v>0.61788012335662268</v>
      </c>
      <c r="K347" s="38"/>
      <c r="L347" s="38"/>
      <c r="M347" s="38"/>
      <c r="N347" s="38"/>
      <c r="O347" s="38"/>
      <c r="P347" s="38"/>
      <c r="Q347" s="38"/>
      <c r="R347" s="38"/>
      <c r="S347" s="38"/>
      <c r="T347" s="38"/>
      <c r="U347" s="38"/>
    </row>
    <row r="348" spans="1:21" ht="16.7" customHeight="1">
      <c r="A348" s="15">
        <f t="shared" si="10"/>
        <v>340</v>
      </c>
      <c r="B348" s="46" t="s">
        <v>319</v>
      </c>
      <c r="C348" s="47" t="s">
        <v>614</v>
      </c>
      <c r="D348" s="47" t="s">
        <v>594</v>
      </c>
      <c r="E348" s="47" t="s">
        <v>320</v>
      </c>
      <c r="F348" s="48">
        <v>16277683</v>
      </c>
      <c r="G348" s="48">
        <v>16277683</v>
      </c>
      <c r="H348" s="48">
        <v>10057656.779999999</v>
      </c>
      <c r="I348" s="49">
        <f t="shared" si="11"/>
        <v>0.61788012335662268</v>
      </c>
      <c r="K348" s="38"/>
      <c r="L348" s="38"/>
      <c r="M348" s="38"/>
      <c r="N348" s="38"/>
      <c r="O348" s="38"/>
      <c r="P348" s="38"/>
      <c r="Q348" s="38"/>
      <c r="R348" s="38"/>
      <c r="S348" s="38"/>
      <c r="T348" s="38"/>
      <c r="U348" s="38"/>
    </row>
    <row r="349" spans="1:21" ht="36" customHeight="1">
      <c r="A349" s="15">
        <f t="shared" si="10"/>
        <v>341</v>
      </c>
      <c r="B349" s="46" t="s">
        <v>615</v>
      </c>
      <c r="C349" s="47" t="s">
        <v>614</v>
      </c>
      <c r="D349" s="47" t="s">
        <v>616</v>
      </c>
      <c r="E349" s="47" t="s">
        <v>274</v>
      </c>
      <c r="F349" s="48">
        <v>53834235.689999998</v>
      </c>
      <c r="G349" s="48">
        <v>53834235.689999998</v>
      </c>
      <c r="H349" s="48">
        <v>36475392.539999999</v>
      </c>
      <c r="I349" s="49">
        <f t="shared" si="11"/>
        <v>0.67755011420688749</v>
      </c>
      <c r="K349" s="38"/>
      <c r="L349" s="38"/>
      <c r="M349" s="38"/>
      <c r="N349" s="38"/>
      <c r="O349" s="38"/>
      <c r="P349" s="38"/>
      <c r="Q349" s="38"/>
      <c r="R349" s="38"/>
      <c r="S349" s="38"/>
      <c r="T349" s="38"/>
      <c r="U349" s="38"/>
    </row>
    <row r="350" spans="1:21" ht="16.7" customHeight="1">
      <c r="A350" s="15">
        <f t="shared" si="10"/>
        <v>342</v>
      </c>
      <c r="B350" s="46" t="s">
        <v>617</v>
      </c>
      <c r="C350" s="47" t="s">
        <v>614</v>
      </c>
      <c r="D350" s="47" t="s">
        <v>618</v>
      </c>
      <c r="E350" s="47" t="s">
        <v>274</v>
      </c>
      <c r="F350" s="48">
        <v>53834235.689999998</v>
      </c>
      <c r="G350" s="48">
        <v>53834235.689999998</v>
      </c>
      <c r="H350" s="48">
        <v>36475392.539999999</v>
      </c>
      <c r="I350" s="49">
        <f t="shared" si="11"/>
        <v>0.67755011420688749</v>
      </c>
      <c r="K350" s="38"/>
      <c r="L350" s="38"/>
      <c r="M350" s="38"/>
      <c r="N350" s="38"/>
      <c r="O350" s="38"/>
      <c r="P350" s="38"/>
      <c r="Q350" s="38"/>
      <c r="R350" s="38"/>
      <c r="S350" s="38"/>
      <c r="T350" s="38"/>
      <c r="U350" s="38"/>
    </row>
    <row r="351" spans="1:21" ht="24.95" customHeight="1">
      <c r="A351" s="15">
        <f t="shared" si="10"/>
        <v>343</v>
      </c>
      <c r="B351" s="46" t="s">
        <v>619</v>
      </c>
      <c r="C351" s="47" t="s">
        <v>614</v>
      </c>
      <c r="D351" s="47" t="s">
        <v>620</v>
      </c>
      <c r="E351" s="47" t="s">
        <v>274</v>
      </c>
      <c r="F351" s="48">
        <v>49987825.219999999</v>
      </c>
      <c r="G351" s="48">
        <v>49987825.219999999</v>
      </c>
      <c r="H351" s="48">
        <v>33751725.710000001</v>
      </c>
      <c r="I351" s="49">
        <f t="shared" si="11"/>
        <v>0.67519892216667232</v>
      </c>
      <c r="K351" s="38"/>
      <c r="L351" s="38"/>
      <c r="M351" s="38"/>
      <c r="N351" s="38"/>
      <c r="O351" s="38"/>
      <c r="P351" s="38"/>
      <c r="Q351" s="38"/>
      <c r="R351" s="38"/>
      <c r="S351" s="38"/>
      <c r="T351" s="38"/>
      <c r="U351" s="38"/>
    </row>
    <row r="352" spans="1:21" ht="16.7" customHeight="1">
      <c r="A352" s="15">
        <f t="shared" si="10"/>
        <v>344</v>
      </c>
      <c r="B352" s="46" t="s">
        <v>319</v>
      </c>
      <c r="C352" s="47" t="s">
        <v>614</v>
      </c>
      <c r="D352" s="47" t="s">
        <v>620</v>
      </c>
      <c r="E352" s="47" t="s">
        <v>320</v>
      </c>
      <c r="F352" s="48">
        <v>46634800.859999999</v>
      </c>
      <c r="G352" s="48">
        <v>46634800.859999999</v>
      </c>
      <c r="H352" s="48">
        <v>31561284.890000001</v>
      </c>
      <c r="I352" s="49">
        <f t="shared" si="11"/>
        <v>0.67677537607051341</v>
      </c>
      <c r="K352" s="38"/>
      <c r="L352" s="38"/>
      <c r="M352" s="38"/>
      <c r="N352" s="38"/>
      <c r="O352" s="38"/>
      <c r="P352" s="38"/>
      <c r="Q352" s="38"/>
      <c r="R352" s="38"/>
      <c r="S352" s="38"/>
      <c r="T352" s="38"/>
      <c r="U352" s="38"/>
    </row>
    <row r="353" spans="1:21" ht="24.95" customHeight="1">
      <c r="A353" s="15">
        <f t="shared" si="10"/>
        <v>345</v>
      </c>
      <c r="B353" s="46" t="s">
        <v>291</v>
      </c>
      <c r="C353" s="47" t="s">
        <v>614</v>
      </c>
      <c r="D353" s="47" t="s">
        <v>620</v>
      </c>
      <c r="E353" s="47" t="s">
        <v>292</v>
      </c>
      <c r="F353" s="48">
        <v>3351107.36</v>
      </c>
      <c r="G353" s="48">
        <v>3351107.36</v>
      </c>
      <c r="H353" s="48">
        <v>2189440.8199999998</v>
      </c>
      <c r="I353" s="49">
        <f t="shared" si="11"/>
        <v>0.65334845613540715</v>
      </c>
      <c r="K353" s="38"/>
      <c r="L353" s="38"/>
      <c r="M353" s="38"/>
      <c r="N353" s="38"/>
      <c r="O353" s="38"/>
      <c r="P353" s="38"/>
      <c r="Q353" s="38"/>
      <c r="R353" s="38"/>
      <c r="S353" s="38"/>
      <c r="T353" s="38"/>
      <c r="U353" s="38"/>
    </row>
    <row r="354" spans="1:21" ht="16.7" customHeight="1">
      <c r="A354" s="15">
        <f t="shared" si="10"/>
        <v>346</v>
      </c>
      <c r="B354" s="46" t="s">
        <v>301</v>
      </c>
      <c r="C354" s="47" t="s">
        <v>614</v>
      </c>
      <c r="D354" s="47" t="s">
        <v>620</v>
      </c>
      <c r="E354" s="47" t="s">
        <v>302</v>
      </c>
      <c r="F354" s="48">
        <v>1917</v>
      </c>
      <c r="G354" s="48">
        <v>1917</v>
      </c>
      <c r="H354" s="48">
        <v>1000</v>
      </c>
      <c r="I354" s="49">
        <f t="shared" si="11"/>
        <v>0.52164840897235265</v>
      </c>
      <c r="K354" s="38"/>
      <c r="L354" s="38"/>
      <c r="M354" s="38"/>
      <c r="N354" s="38"/>
      <c r="O354" s="38"/>
      <c r="P354" s="38"/>
      <c r="Q354" s="38"/>
      <c r="R354" s="38"/>
      <c r="S354" s="38"/>
      <c r="T354" s="38"/>
      <c r="U354" s="38"/>
    </row>
    <row r="355" spans="1:21" ht="24.95" customHeight="1">
      <c r="A355" s="15">
        <f t="shared" si="10"/>
        <v>347</v>
      </c>
      <c r="B355" s="46" t="s">
        <v>621</v>
      </c>
      <c r="C355" s="47" t="s">
        <v>614</v>
      </c>
      <c r="D355" s="47" t="s">
        <v>622</v>
      </c>
      <c r="E355" s="47" t="s">
        <v>274</v>
      </c>
      <c r="F355" s="48">
        <v>1946158.88</v>
      </c>
      <c r="G355" s="48">
        <v>1946158.88</v>
      </c>
      <c r="H355" s="48">
        <v>1082923.46</v>
      </c>
      <c r="I355" s="49">
        <f t="shared" si="11"/>
        <v>0.55644144531509165</v>
      </c>
      <c r="K355" s="38"/>
      <c r="L355" s="38"/>
      <c r="M355" s="38"/>
      <c r="N355" s="38"/>
      <c r="O355" s="38"/>
      <c r="P355" s="38"/>
      <c r="Q355" s="38"/>
      <c r="R355" s="38"/>
      <c r="S355" s="38"/>
      <c r="T355" s="38"/>
      <c r="U355" s="38"/>
    </row>
    <row r="356" spans="1:21" ht="24.95" customHeight="1">
      <c r="A356" s="15">
        <f t="shared" si="10"/>
        <v>348</v>
      </c>
      <c r="B356" s="46" t="s">
        <v>291</v>
      </c>
      <c r="C356" s="47" t="s">
        <v>614</v>
      </c>
      <c r="D356" s="47" t="s">
        <v>622</v>
      </c>
      <c r="E356" s="47" t="s">
        <v>292</v>
      </c>
      <c r="F356" s="48">
        <v>1946158.88</v>
      </c>
      <c r="G356" s="48">
        <v>1946158.88</v>
      </c>
      <c r="H356" s="48">
        <v>1082923.46</v>
      </c>
      <c r="I356" s="49">
        <f t="shared" si="11"/>
        <v>0.55644144531509165</v>
      </c>
      <c r="K356" s="38"/>
      <c r="L356" s="38"/>
      <c r="M356" s="38"/>
      <c r="N356" s="38"/>
      <c r="O356" s="38"/>
      <c r="P356" s="38"/>
      <c r="Q356" s="38"/>
      <c r="R356" s="38"/>
      <c r="S356" s="38"/>
      <c r="T356" s="38"/>
      <c r="U356" s="38"/>
    </row>
    <row r="357" spans="1:21" ht="24.95" customHeight="1">
      <c r="A357" s="15">
        <f t="shared" si="10"/>
        <v>349</v>
      </c>
      <c r="B357" s="46" t="s">
        <v>623</v>
      </c>
      <c r="C357" s="47" t="s">
        <v>614</v>
      </c>
      <c r="D357" s="47" t="s">
        <v>624</v>
      </c>
      <c r="E357" s="47" t="s">
        <v>274</v>
      </c>
      <c r="F357" s="48">
        <v>1803251.59</v>
      </c>
      <c r="G357" s="48">
        <v>1803251.59</v>
      </c>
      <c r="H357" s="48">
        <v>1613743.37</v>
      </c>
      <c r="I357" s="49">
        <f t="shared" si="11"/>
        <v>0.89490749873676811</v>
      </c>
      <c r="K357" s="38"/>
      <c r="L357" s="38"/>
      <c r="M357" s="38"/>
      <c r="N357" s="38"/>
      <c r="O357" s="38"/>
      <c r="P357" s="38"/>
      <c r="Q357" s="38"/>
      <c r="R357" s="38"/>
      <c r="S357" s="38"/>
      <c r="T357" s="38"/>
      <c r="U357" s="38"/>
    </row>
    <row r="358" spans="1:21" ht="24.95" customHeight="1">
      <c r="A358" s="15">
        <f t="shared" si="10"/>
        <v>350</v>
      </c>
      <c r="B358" s="46" t="s">
        <v>291</v>
      </c>
      <c r="C358" s="47" t="s">
        <v>614</v>
      </c>
      <c r="D358" s="47" t="s">
        <v>624</v>
      </c>
      <c r="E358" s="47" t="s">
        <v>292</v>
      </c>
      <c r="F358" s="48">
        <v>1803251.59</v>
      </c>
      <c r="G358" s="48">
        <v>1803251.59</v>
      </c>
      <c r="H358" s="48">
        <v>1613743.37</v>
      </c>
      <c r="I358" s="49">
        <f t="shared" si="11"/>
        <v>0.89490749873676811</v>
      </c>
      <c r="K358" s="38"/>
      <c r="L358" s="38"/>
      <c r="M358" s="38"/>
      <c r="N358" s="38"/>
      <c r="O358" s="38"/>
      <c r="P358" s="38"/>
      <c r="Q358" s="38"/>
      <c r="R358" s="38"/>
      <c r="S358" s="38"/>
      <c r="T358" s="38"/>
      <c r="U358" s="38"/>
    </row>
    <row r="359" spans="1:21" ht="16.7" customHeight="1">
      <c r="A359" s="15">
        <f t="shared" si="10"/>
        <v>351</v>
      </c>
      <c r="B359" s="46" t="s">
        <v>625</v>
      </c>
      <c r="C359" s="47" t="s">
        <v>614</v>
      </c>
      <c r="D359" s="47" t="s">
        <v>626</v>
      </c>
      <c r="E359" s="47" t="s">
        <v>274</v>
      </c>
      <c r="F359" s="48">
        <v>97000</v>
      </c>
      <c r="G359" s="48">
        <v>97000</v>
      </c>
      <c r="H359" s="48">
        <v>27000</v>
      </c>
      <c r="I359" s="49">
        <f t="shared" si="11"/>
        <v>0.27835051546391754</v>
      </c>
      <c r="K359" s="38"/>
      <c r="L359" s="38"/>
      <c r="M359" s="38"/>
      <c r="N359" s="38"/>
      <c r="O359" s="38"/>
      <c r="P359" s="38"/>
      <c r="Q359" s="38"/>
      <c r="R359" s="38"/>
      <c r="S359" s="38"/>
      <c r="T359" s="38"/>
      <c r="U359" s="38"/>
    </row>
    <row r="360" spans="1:21" ht="24.95" customHeight="1">
      <c r="A360" s="15">
        <f t="shared" si="10"/>
        <v>352</v>
      </c>
      <c r="B360" s="46" t="s">
        <v>291</v>
      </c>
      <c r="C360" s="47" t="s">
        <v>614</v>
      </c>
      <c r="D360" s="47" t="s">
        <v>626</v>
      </c>
      <c r="E360" s="47" t="s">
        <v>292</v>
      </c>
      <c r="F360" s="48">
        <v>97000</v>
      </c>
      <c r="G360" s="48">
        <v>97000</v>
      </c>
      <c r="H360" s="48">
        <v>27000</v>
      </c>
      <c r="I360" s="49">
        <f t="shared" si="11"/>
        <v>0.27835051546391754</v>
      </c>
      <c r="K360" s="38"/>
      <c r="L360" s="38"/>
      <c r="M360" s="38"/>
      <c r="N360" s="38"/>
      <c r="O360" s="38"/>
      <c r="P360" s="38"/>
      <c r="Q360" s="38"/>
      <c r="R360" s="38"/>
      <c r="S360" s="38"/>
      <c r="T360" s="38"/>
      <c r="U360" s="38"/>
    </row>
    <row r="361" spans="1:21" ht="16.7" customHeight="1">
      <c r="A361" s="15">
        <f t="shared" si="10"/>
        <v>353</v>
      </c>
      <c r="B361" s="46" t="s">
        <v>627</v>
      </c>
      <c r="C361" s="47" t="s">
        <v>628</v>
      </c>
      <c r="D361" s="47" t="s">
        <v>273</v>
      </c>
      <c r="E361" s="47" t="s">
        <v>274</v>
      </c>
      <c r="F361" s="48">
        <v>33687138.549999997</v>
      </c>
      <c r="G361" s="48">
        <v>33687138.549999997</v>
      </c>
      <c r="H361" s="48">
        <v>22485454.82</v>
      </c>
      <c r="I361" s="49">
        <f t="shared" si="11"/>
        <v>0.66747891889440403</v>
      </c>
      <c r="K361" s="38"/>
      <c r="L361" s="38"/>
      <c r="M361" s="38"/>
      <c r="N361" s="38"/>
      <c r="O361" s="38"/>
      <c r="P361" s="38"/>
      <c r="Q361" s="38"/>
      <c r="R361" s="38"/>
      <c r="S361" s="38"/>
      <c r="T361" s="38"/>
      <c r="U361" s="38"/>
    </row>
    <row r="362" spans="1:21" ht="24.95" customHeight="1">
      <c r="A362" s="15">
        <f t="shared" si="10"/>
        <v>354</v>
      </c>
      <c r="B362" s="46" t="s">
        <v>547</v>
      </c>
      <c r="C362" s="47" t="s">
        <v>628</v>
      </c>
      <c r="D362" s="47" t="s">
        <v>548</v>
      </c>
      <c r="E362" s="47" t="s">
        <v>274</v>
      </c>
      <c r="F362" s="48">
        <v>4893497.5</v>
      </c>
      <c r="G362" s="48">
        <v>4893497.5</v>
      </c>
      <c r="H362" s="48">
        <v>3532037.84</v>
      </c>
      <c r="I362" s="49">
        <f t="shared" si="11"/>
        <v>0.72178188299881629</v>
      </c>
      <c r="K362" s="38"/>
      <c r="L362" s="38"/>
      <c r="M362" s="38"/>
      <c r="N362" s="38"/>
      <c r="O362" s="38"/>
      <c r="P362" s="38"/>
      <c r="Q362" s="38"/>
      <c r="R362" s="38"/>
      <c r="S362" s="38"/>
      <c r="T362" s="38"/>
      <c r="U362" s="38"/>
    </row>
    <row r="363" spans="1:21" ht="24.95" customHeight="1">
      <c r="A363" s="15">
        <f t="shared" si="10"/>
        <v>355</v>
      </c>
      <c r="B363" s="46" t="s">
        <v>629</v>
      </c>
      <c r="C363" s="47" t="s">
        <v>628</v>
      </c>
      <c r="D363" s="47" t="s">
        <v>630</v>
      </c>
      <c r="E363" s="47" t="s">
        <v>274</v>
      </c>
      <c r="F363" s="48">
        <v>3500000</v>
      </c>
      <c r="G363" s="48">
        <v>3500000</v>
      </c>
      <c r="H363" s="48">
        <v>3356295.34</v>
      </c>
      <c r="I363" s="49">
        <f t="shared" si="11"/>
        <v>0.9589415257142857</v>
      </c>
      <c r="K363" s="38"/>
      <c r="L363" s="38"/>
      <c r="M363" s="38"/>
      <c r="N363" s="38"/>
      <c r="O363" s="38"/>
      <c r="P363" s="38"/>
      <c r="Q363" s="38"/>
      <c r="R363" s="38"/>
      <c r="S363" s="38"/>
      <c r="T363" s="38"/>
      <c r="U363" s="38"/>
    </row>
    <row r="364" spans="1:21" ht="24.95" customHeight="1">
      <c r="A364" s="15">
        <f t="shared" si="10"/>
        <v>356</v>
      </c>
      <c r="B364" s="46" t="s">
        <v>631</v>
      </c>
      <c r="C364" s="47" t="s">
        <v>628</v>
      </c>
      <c r="D364" s="47" t="s">
        <v>632</v>
      </c>
      <c r="E364" s="47" t="s">
        <v>274</v>
      </c>
      <c r="F364" s="48">
        <v>3500000</v>
      </c>
      <c r="G364" s="48">
        <v>3500000</v>
      </c>
      <c r="H364" s="48">
        <v>3356295.34</v>
      </c>
      <c r="I364" s="49">
        <f t="shared" si="11"/>
        <v>0.9589415257142857</v>
      </c>
      <c r="K364" s="38"/>
      <c r="L364" s="38"/>
      <c r="M364" s="38"/>
      <c r="N364" s="38"/>
      <c r="O364" s="38"/>
      <c r="P364" s="38"/>
      <c r="Q364" s="38"/>
      <c r="R364" s="38"/>
      <c r="S364" s="38"/>
      <c r="T364" s="38"/>
      <c r="U364" s="38"/>
    </row>
    <row r="365" spans="1:21" ht="16.7" customHeight="1">
      <c r="A365" s="15">
        <f t="shared" si="10"/>
        <v>357</v>
      </c>
      <c r="B365" s="46" t="s">
        <v>319</v>
      </c>
      <c r="C365" s="47" t="s">
        <v>628</v>
      </c>
      <c r="D365" s="47" t="s">
        <v>632</v>
      </c>
      <c r="E365" s="47" t="s">
        <v>320</v>
      </c>
      <c r="F365" s="48">
        <v>3500000</v>
      </c>
      <c r="G365" s="48">
        <v>3500000</v>
      </c>
      <c r="H365" s="48">
        <v>3356295.34</v>
      </c>
      <c r="I365" s="49">
        <f t="shared" si="11"/>
        <v>0.9589415257142857</v>
      </c>
      <c r="K365" s="38"/>
      <c r="L365" s="38"/>
      <c r="M365" s="38"/>
      <c r="N365" s="38"/>
      <c r="O365" s="38"/>
      <c r="P365" s="38"/>
      <c r="Q365" s="38"/>
      <c r="R365" s="38"/>
      <c r="S365" s="38"/>
      <c r="T365" s="38"/>
      <c r="U365" s="38"/>
    </row>
    <row r="366" spans="1:21" ht="36" customHeight="1">
      <c r="A366" s="15">
        <f t="shared" si="10"/>
        <v>358</v>
      </c>
      <c r="B366" s="46" t="s">
        <v>633</v>
      </c>
      <c r="C366" s="47" t="s">
        <v>628</v>
      </c>
      <c r="D366" s="47" t="s">
        <v>634</v>
      </c>
      <c r="E366" s="47" t="s">
        <v>274</v>
      </c>
      <c r="F366" s="48">
        <v>1393497.5</v>
      </c>
      <c r="G366" s="48">
        <v>1393497.5</v>
      </c>
      <c r="H366" s="48">
        <v>175742.5</v>
      </c>
      <c r="I366" s="49">
        <f t="shared" si="11"/>
        <v>0.12611612148568618</v>
      </c>
      <c r="K366" s="38"/>
      <c r="L366" s="38"/>
      <c r="M366" s="38"/>
      <c r="N366" s="38"/>
      <c r="O366" s="38"/>
      <c r="P366" s="38"/>
      <c r="Q366" s="38"/>
      <c r="R366" s="38"/>
      <c r="S366" s="38"/>
      <c r="T366" s="38"/>
      <c r="U366" s="38"/>
    </row>
    <row r="367" spans="1:21" ht="24.95" customHeight="1">
      <c r="A367" s="15">
        <f t="shared" si="10"/>
        <v>359</v>
      </c>
      <c r="B367" s="46" t="s">
        <v>635</v>
      </c>
      <c r="C367" s="47" t="s">
        <v>628</v>
      </c>
      <c r="D367" s="47" t="s">
        <v>636</v>
      </c>
      <c r="E367" s="47" t="s">
        <v>274</v>
      </c>
      <c r="F367" s="48">
        <v>924081.01</v>
      </c>
      <c r="G367" s="48">
        <v>924081.01</v>
      </c>
      <c r="H367" s="48">
        <v>175742.5</v>
      </c>
      <c r="I367" s="49">
        <f t="shared" si="11"/>
        <v>0.19018083706752073</v>
      </c>
      <c r="K367" s="38"/>
      <c r="L367" s="38"/>
      <c r="M367" s="38"/>
      <c r="N367" s="38"/>
      <c r="O367" s="38"/>
      <c r="P367" s="38"/>
      <c r="Q367" s="38"/>
      <c r="R367" s="38"/>
      <c r="S367" s="38"/>
      <c r="T367" s="38"/>
      <c r="U367" s="38"/>
    </row>
    <row r="368" spans="1:21" ht="24.95" customHeight="1">
      <c r="A368" s="15">
        <f t="shared" si="10"/>
        <v>360</v>
      </c>
      <c r="B368" s="46" t="s">
        <v>291</v>
      </c>
      <c r="C368" s="47" t="s">
        <v>628</v>
      </c>
      <c r="D368" s="47" t="s">
        <v>636</v>
      </c>
      <c r="E368" s="47" t="s">
        <v>292</v>
      </c>
      <c r="F368" s="48">
        <v>924081.01</v>
      </c>
      <c r="G368" s="48">
        <v>924081.01</v>
      </c>
      <c r="H368" s="48">
        <v>175742.5</v>
      </c>
      <c r="I368" s="49">
        <f t="shared" si="11"/>
        <v>0.19018083706752073</v>
      </c>
      <c r="K368" s="38"/>
      <c r="L368" s="38"/>
      <c r="M368" s="38"/>
      <c r="N368" s="38"/>
      <c r="O368" s="38"/>
      <c r="P368" s="38"/>
      <c r="Q368" s="38"/>
      <c r="R368" s="38"/>
      <c r="S368" s="38"/>
      <c r="T368" s="38"/>
      <c r="U368" s="38"/>
    </row>
    <row r="369" spans="1:21" ht="58.35" customHeight="1">
      <c r="A369" s="15">
        <f t="shared" si="10"/>
        <v>361</v>
      </c>
      <c r="B369" s="46" t="s">
        <v>637</v>
      </c>
      <c r="C369" s="47" t="s">
        <v>628</v>
      </c>
      <c r="D369" s="47" t="s">
        <v>638</v>
      </c>
      <c r="E369" s="47" t="s">
        <v>274</v>
      </c>
      <c r="F369" s="48">
        <v>469416.49</v>
      </c>
      <c r="G369" s="48">
        <v>469416.49</v>
      </c>
      <c r="H369" s="48">
        <v>0</v>
      </c>
      <c r="I369" s="49">
        <f t="shared" si="11"/>
        <v>0</v>
      </c>
      <c r="K369" s="38"/>
      <c r="L369" s="38"/>
      <c r="M369" s="38"/>
      <c r="N369" s="38"/>
      <c r="O369" s="38"/>
      <c r="P369" s="38"/>
      <c r="Q369" s="38"/>
      <c r="R369" s="38"/>
      <c r="S369" s="38"/>
      <c r="T369" s="38"/>
      <c r="U369" s="38"/>
    </row>
    <row r="370" spans="1:21" ht="24.95" customHeight="1">
      <c r="A370" s="15">
        <f t="shared" si="10"/>
        <v>362</v>
      </c>
      <c r="B370" s="46" t="s">
        <v>291</v>
      </c>
      <c r="C370" s="47" t="s">
        <v>628</v>
      </c>
      <c r="D370" s="47" t="s">
        <v>638</v>
      </c>
      <c r="E370" s="47" t="s">
        <v>292</v>
      </c>
      <c r="F370" s="48">
        <v>469416.49</v>
      </c>
      <c r="G370" s="48">
        <v>469416.49</v>
      </c>
      <c r="H370" s="48">
        <v>0</v>
      </c>
      <c r="I370" s="49">
        <f t="shared" si="11"/>
        <v>0</v>
      </c>
      <c r="K370" s="38"/>
      <c r="L370" s="38"/>
      <c r="M370" s="38"/>
      <c r="N370" s="38"/>
      <c r="O370" s="38"/>
      <c r="P370" s="38"/>
      <c r="Q370" s="38"/>
      <c r="R370" s="38"/>
      <c r="S370" s="38"/>
      <c r="T370" s="38"/>
      <c r="U370" s="38"/>
    </row>
    <row r="371" spans="1:21" ht="36" customHeight="1">
      <c r="A371" s="15">
        <f t="shared" si="10"/>
        <v>363</v>
      </c>
      <c r="B371" s="46" t="s">
        <v>615</v>
      </c>
      <c r="C371" s="47" t="s">
        <v>628</v>
      </c>
      <c r="D371" s="47" t="s">
        <v>616</v>
      </c>
      <c r="E371" s="47" t="s">
        <v>274</v>
      </c>
      <c r="F371" s="48">
        <v>28793641.050000001</v>
      </c>
      <c r="G371" s="48">
        <v>28793641.050000001</v>
      </c>
      <c r="H371" s="48">
        <v>18953416.98</v>
      </c>
      <c r="I371" s="49">
        <f t="shared" si="11"/>
        <v>0.65825009581412419</v>
      </c>
      <c r="K371" s="38"/>
      <c r="L371" s="38"/>
      <c r="M371" s="38"/>
      <c r="N371" s="38"/>
      <c r="O371" s="38"/>
      <c r="P371" s="38"/>
      <c r="Q371" s="38"/>
      <c r="R371" s="38"/>
      <c r="S371" s="38"/>
      <c r="T371" s="38"/>
      <c r="U371" s="38"/>
    </row>
    <row r="372" spans="1:21" ht="24.95" customHeight="1">
      <c r="A372" s="15">
        <f t="shared" si="10"/>
        <v>364</v>
      </c>
      <c r="B372" s="46" t="s">
        <v>639</v>
      </c>
      <c r="C372" s="47" t="s">
        <v>628</v>
      </c>
      <c r="D372" s="47" t="s">
        <v>640</v>
      </c>
      <c r="E372" s="47" t="s">
        <v>274</v>
      </c>
      <c r="F372" s="48">
        <v>26992491.050000001</v>
      </c>
      <c r="G372" s="48">
        <v>26992491.050000001</v>
      </c>
      <c r="H372" s="48">
        <v>18057821.98</v>
      </c>
      <c r="I372" s="49">
        <f t="shared" si="11"/>
        <v>0.66899427498374586</v>
      </c>
      <c r="K372" s="38"/>
      <c r="L372" s="38"/>
      <c r="M372" s="38"/>
      <c r="N372" s="38"/>
      <c r="O372" s="38"/>
      <c r="P372" s="38"/>
      <c r="Q372" s="38"/>
      <c r="R372" s="38"/>
      <c r="S372" s="38"/>
      <c r="T372" s="38"/>
      <c r="U372" s="38"/>
    </row>
    <row r="373" spans="1:21" ht="24.95" customHeight="1">
      <c r="A373" s="15">
        <f t="shared" si="10"/>
        <v>365</v>
      </c>
      <c r="B373" s="46" t="s">
        <v>641</v>
      </c>
      <c r="C373" s="47" t="s">
        <v>628</v>
      </c>
      <c r="D373" s="47" t="s">
        <v>642</v>
      </c>
      <c r="E373" s="47" t="s">
        <v>274</v>
      </c>
      <c r="F373" s="48">
        <v>1910033.4</v>
      </c>
      <c r="G373" s="48">
        <v>1910033.4</v>
      </c>
      <c r="H373" s="48">
        <v>1433248.11</v>
      </c>
      <c r="I373" s="49">
        <f t="shared" si="11"/>
        <v>0.75037855882520177</v>
      </c>
      <c r="K373" s="38"/>
      <c r="L373" s="38"/>
      <c r="M373" s="38"/>
      <c r="N373" s="38"/>
      <c r="O373" s="38"/>
      <c r="P373" s="38"/>
      <c r="Q373" s="38"/>
      <c r="R373" s="38"/>
      <c r="S373" s="38"/>
      <c r="T373" s="38"/>
      <c r="U373" s="38"/>
    </row>
    <row r="374" spans="1:21" ht="16.7" customHeight="1">
      <c r="A374" s="15">
        <f t="shared" si="10"/>
        <v>366</v>
      </c>
      <c r="B374" s="46" t="s">
        <v>319</v>
      </c>
      <c r="C374" s="47" t="s">
        <v>628</v>
      </c>
      <c r="D374" s="47" t="s">
        <v>642</v>
      </c>
      <c r="E374" s="47" t="s">
        <v>320</v>
      </c>
      <c r="F374" s="48">
        <v>691733.4</v>
      </c>
      <c r="G374" s="48">
        <v>691733.4</v>
      </c>
      <c r="H374" s="48">
        <v>666285.41</v>
      </c>
      <c r="I374" s="49">
        <f t="shared" si="11"/>
        <v>0.96321127474833512</v>
      </c>
      <c r="K374" s="38"/>
      <c r="L374" s="38"/>
      <c r="M374" s="38"/>
      <c r="N374" s="38"/>
      <c r="O374" s="38"/>
      <c r="P374" s="38"/>
      <c r="Q374" s="38"/>
      <c r="R374" s="38"/>
      <c r="S374" s="38"/>
      <c r="T374" s="38"/>
      <c r="U374" s="38"/>
    </row>
    <row r="375" spans="1:21" ht="24.95" customHeight="1">
      <c r="A375" s="15">
        <f t="shared" si="10"/>
        <v>367</v>
      </c>
      <c r="B375" s="46" t="s">
        <v>291</v>
      </c>
      <c r="C375" s="47" t="s">
        <v>628</v>
      </c>
      <c r="D375" s="47" t="s">
        <v>642</v>
      </c>
      <c r="E375" s="47" t="s">
        <v>292</v>
      </c>
      <c r="F375" s="48">
        <v>1218300</v>
      </c>
      <c r="G375" s="48">
        <v>1218300</v>
      </c>
      <c r="H375" s="48">
        <v>766962.7</v>
      </c>
      <c r="I375" s="49">
        <f t="shared" si="11"/>
        <v>0.62953517196092912</v>
      </c>
      <c r="K375" s="38"/>
      <c r="L375" s="38"/>
      <c r="M375" s="38"/>
      <c r="N375" s="38"/>
      <c r="O375" s="38"/>
      <c r="P375" s="38"/>
      <c r="Q375" s="38"/>
      <c r="R375" s="38"/>
      <c r="S375" s="38"/>
      <c r="T375" s="38"/>
      <c r="U375" s="38"/>
    </row>
    <row r="376" spans="1:21" ht="16.7" customHeight="1">
      <c r="A376" s="15">
        <f t="shared" si="10"/>
        <v>368</v>
      </c>
      <c r="B376" s="46" t="s">
        <v>643</v>
      </c>
      <c r="C376" s="47" t="s">
        <v>628</v>
      </c>
      <c r="D376" s="47" t="s">
        <v>644</v>
      </c>
      <c r="E376" s="47" t="s">
        <v>274</v>
      </c>
      <c r="F376" s="48">
        <v>23601557.649999999</v>
      </c>
      <c r="G376" s="48">
        <v>23601557.649999999</v>
      </c>
      <c r="H376" s="48">
        <v>15159673.869999999</v>
      </c>
      <c r="I376" s="49">
        <f t="shared" si="11"/>
        <v>0.64231666802720544</v>
      </c>
      <c r="K376" s="38"/>
      <c r="L376" s="38"/>
      <c r="M376" s="38"/>
      <c r="N376" s="38"/>
      <c r="O376" s="38"/>
      <c r="P376" s="38"/>
      <c r="Q376" s="38"/>
      <c r="R376" s="38"/>
      <c r="S376" s="38"/>
      <c r="T376" s="38"/>
      <c r="U376" s="38"/>
    </row>
    <row r="377" spans="1:21" ht="16.7" customHeight="1">
      <c r="A377" s="15">
        <f t="shared" si="10"/>
        <v>369</v>
      </c>
      <c r="B377" s="46" t="s">
        <v>319</v>
      </c>
      <c r="C377" s="47" t="s">
        <v>628</v>
      </c>
      <c r="D377" s="47" t="s">
        <v>644</v>
      </c>
      <c r="E377" s="47" t="s">
        <v>320</v>
      </c>
      <c r="F377" s="48">
        <v>21298226.91</v>
      </c>
      <c r="G377" s="48">
        <v>21298226.91</v>
      </c>
      <c r="H377" s="48">
        <v>13943365.91</v>
      </c>
      <c r="I377" s="49">
        <f t="shared" si="11"/>
        <v>0.65467261518625641</v>
      </c>
      <c r="K377" s="38"/>
      <c r="L377" s="38"/>
      <c r="M377" s="38"/>
      <c r="N377" s="38"/>
      <c r="O377" s="38"/>
      <c r="P377" s="38"/>
      <c r="Q377" s="38"/>
      <c r="R377" s="38"/>
      <c r="S377" s="38"/>
      <c r="T377" s="38"/>
      <c r="U377" s="38"/>
    </row>
    <row r="378" spans="1:21" ht="24.95" customHeight="1">
      <c r="A378" s="15">
        <f t="shared" si="10"/>
        <v>370</v>
      </c>
      <c r="B378" s="46" t="s">
        <v>291</v>
      </c>
      <c r="C378" s="47" t="s">
        <v>628</v>
      </c>
      <c r="D378" s="47" t="s">
        <v>644</v>
      </c>
      <c r="E378" s="47" t="s">
        <v>292</v>
      </c>
      <c r="F378" s="48">
        <v>2303330.7400000002</v>
      </c>
      <c r="G378" s="48">
        <v>2303330.7400000002</v>
      </c>
      <c r="H378" s="48">
        <v>1216307.96</v>
      </c>
      <c r="I378" s="49">
        <f t="shared" si="11"/>
        <v>0.52806483188775566</v>
      </c>
      <c r="K378" s="38"/>
      <c r="L378" s="38"/>
      <c r="M378" s="38"/>
      <c r="N378" s="38"/>
      <c r="O378" s="38"/>
      <c r="P378" s="38"/>
      <c r="Q378" s="38"/>
      <c r="R378" s="38"/>
      <c r="S378" s="38"/>
      <c r="T378" s="38"/>
      <c r="U378" s="38"/>
    </row>
    <row r="379" spans="1:21" ht="24.95" customHeight="1">
      <c r="A379" s="15">
        <f t="shared" si="10"/>
        <v>371</v>
      </c>
      <c r="B379" s="46" t="s">
        <v>645</v>
      </c>
      <c r="C379" s="47" t="s">
        <v>628</v>
      </c>
      <c r="D379" s="47" t="s">
        <v>646</v>
      </c>
      <c r="E379" s="47" t="s">
        <v>274</v>
      </c>
      <c r="F379" s="48">
        <v>1000000</v>
      </c>
      <c r="G379" s="48">
        <v>1000000</v>
      </c>
      <c r="H379" s="48">
        <v>984000</v>
      </c>
      <c r="I379" s="49">
        <f t="shared" si="11"/>
        <v>0.98399999999999999</v>
      </c>
      <c r="K379" s="38"/>
      <c r="L379" s="38"/>
      <c r="M379" s="38"/>
      <c r="N379" s="38"/>
      <c r="O379" s="38"/>
      <c r="P379" s="38"/>
      <c r="Q379" s="38"/>
      <c r="R379" s="38"/>
      <c r="S379" s="38"/>
      <c r="T379" s="38"/>
      <c r="U379" s="38"/>
    </row>
    <row r="380" spans="1:21" ht="36" customHeight="1">
      <c r="A380" s="15">
        <f t="shared" si="10"/>
        <v>372</v>
      </c>
      <c r="B380" s="46" t="s">
        <v>419</v>
      </c>
      <c r="C380" s="47" t="s">
        <v>628</v>
      </c>
      <c r="D380" s="47" t="s">
        <v>646</v>
      </c>
      <c r="E380" s="47" t="s">
        <v>420</v>
      </c>
      <c r="F380" s="48">
        <v>1000000</v>
      </c>
      <c r="G380" s="48">
        <v>1000000</v>
      </c>
      <c r="H380" s="48">
        <v>984000</v>
      </c>
      <c r="I380" s="49">
        <f t="shared" si="11"/>
        <v>0.98399999999999999</v>
      </c>
      <c r="K380" s="38"/>
      <c r="L380" s="38"/>
      <c r="M380" s="38"/>
      <c r="N380" s="38"/>
      <c r="O380" s="38"/>
      <c r="P380" s="38"/>
      <c r="Q380" s="38"/>
      <c r="R380" s="38"/>
      <c r="S380" s="38"/>
      <c r="T380" s="38"/>
      <c r="U380" s="38"/>
    </row>
    <row r="381" spans="1:21" ht="24.95" customHeight="1">
      <c r="A381" s="15">
        <f t="shared" si="10"/>
        <v>373</v>
      </c>
      <c r="B381" s="46" t="s">
        <v>647</v>
      </c>
      <c r="C381" s="47" t="s">
        <v>628</v>
      </c>
      <c r="D381" s="47" t="s">
        <v>648</v>
      </c>
      <c r="E381" s="47" t="s">
        <v>274</v>
      </c>
      <c r="F381" s="48">
        <v>128400</v>
      </c>
      <c r="G381" s="48">
        <v>128400</v>
      </c>
      <c r="H381" s="48">
        <v>128400</v>
      </c>
      <c r="I381" s="49">
        <f t="shared" si="11"/>
        <v>1</v>
      </c>
      <c r="K381" s="38"/>
      <c r="L381" s="38"/>
      <c r="M381" s="38"/>
      <c r="N381" s="38"/>
      <c r="O381" s="38"/>
      <c r="P381" s="38"/>
      <c r="Q381" s="38"/>
      <c r="R381" s="38"/>
      <c r="S381" s="38"/>
      <c r="T381" s="38"/>
      <c r="U381" s="38"/>
    </row>
    <row r="382" spans="1:21" ht="24.95" customHeight="1">
      <c r="A382" s="15">
        <f t="shared" si="10"/>
        <v>374</v>
      </c>
      <c r="B382" s="46" t="s">
        <v>291</v>
      </c>
      <c r="C382" s="47" t="s">
        <v>628</v>
      </c>
      <c r="D382" s="47" t="s">
        <v>648</v>
      </c>
      <c r="E382" s="47" t="s">
        <v>292</v>
      </c>
      <c r="F382" s="48">
        <v>58000</v>
      </c>
      <c r="G382" s="48">
        <v>58000</v>
      </c>
      <c r="H382" s="48">
        <v>58000</v>
      </c>
      <c r="I382" s="49">
        <f t="shared" si="11"/>
        <v>1</v>
      </c>
      <c r="K382" s="38"/>
      <c r="L382" s="38"/>
      <c r="M382" s="38"/>
      <c r="N382" s="38"/>
      <c r="O382" s="38"/>
      <c r="P382" s="38"/>
      <c r="Q382" s="38"/>
      <c r="R382" s="38"/>
      <c r="S382" s="38"/>
      <c r="T382" s="38"/>
      <c r="U382" s="38"/>
    </row>
    <row r="383" spans="1:21" ht="16.7" customHeight="1">
      <c r="A383" s="15">
        <f t="shared" si="10"/>
        <v>375</v>
      </c>
      <c r="B383" s="46" t="s">
        <v>333</v>
      </c>
      <c r="C383" s="47" t="s">
        <v>628</v>
      </c>
      <c r="D383" s="47" t="s">
        <v>648</v>
      </c>
      <c r="E383" s="47" t="s">
        <v>334</v>
      </c>
      <c r="F383" s="48">
        <v>70400</v>
      </c>
      <c r="G383" s="48">
        <v>70400</v>
      </c>
      <c r="H383" s="48">
        <v>70400</v>
      </c>
      <c r="I383" s="49">
        <f t="shared" si="11"/>
        <v>1</v>
      </c>
      <c r="K383" s="38"/>
      <c r="L383" s="38"/>
      <c r="M383" s="38"/>
      <c r="N383" s="38"/>
      <c r="O383" s="38"/>
      <c r="P383" s="38"/>
      <c r="Q383" s="38"/>
      <c r="R383" s="38"/>
      <c r="S383" s="38"/>
      <c r="T383" s="38"/>
      <c r="U383" s="38"/>
    </row>
    <row r="384" spans="1:21" ht="24.95" customHeight="1">
      <c r="A384" s="15">
        <f t="shared" si="10"/>
        <v>376</v>
      </c>
      <c r="B384" s="46" t="s">
        <v>647</v>
      </c>
      <c r="C384" s="47" t="s">
        <v>628</v>
      </c>
      <c r="D384" s="47" t="s">
        <v>649</v>
      </c>
      <c r="E384" s="47" t="s">
        <v>274</v>
      </c>
      <c r="F384" s="48">
        <v>352500</v>
      </c>
      <c r="G384" s="48">
        <v>352500</v>
      </c>
      <c r="H384" s="48">
        <v>352500</v>
      </c>
      <c r="I384" s="49">
        <f t="shared" si="11"/>
        <v>1</v>
      </c>
      <c r="K384" s="38"/>
      <c r="L384" s="38"/>
      <c r="M384" s="38"/>
      <c r="N384" s="38"/>
      <c r="O384" s="38"/>
      <c r="P384" s="38"/>
      <c r="Q384" s="38"/>
      <c r="R384" s="38"/>
      <c r="S384" s="38"/>
      <c r="T384" s="38"/>
      <c r="U384" s="38"/>
    </row>
    <row r="385" spans="1:21" ht="24.95" customHeight="1">
      <c r="A385" s="15">
        <f t="shared" si="10"/>
        <v>377</v>
      </c>
      <c r="B385" s="46" t="s">
        <v>291</v>
      </c>
      <c r="C385" s="47" t="s">
        <v>628</v>
      </c>
      <c r="D385" s="47" t="s">
        <v>649</v>
      </c>
      <c r="E385" s="47" t="s">
        <v>292</v>
      </c>
      <c r="F385" s="48">
        <v>42000</v>
      </c>
      <c r="G385" s="48">
        <v>42000</v>
      </c>
      <c r="H385" s="48">
        <v>42000</v>
      </c>
      <c r="I385" s="49">
        <f t="shared" si="11"/>
        <v>1</v>
      </c>
      <c r="K385" s="38"/>
      <c r="L385" s="38"/>
      <c r="M385" s="38"/>
      <c r="N385" s="38"/>
      <c r="O385" s="38"/>
      <c r="P385" s="38"/>
      <c r="Q385" s="38"/>
      <c r="R385" s="38"/>
      <c r="S385" s="38"/>
      <c r="T385" s="38"/>
      <c r="U385" s="38"/>
    </row>
    <row r="386" spans="1:21" ht="16.7" customHeight="1">
      <c r="A386" s="15">
        <f t="shared" si="10"/>
        <v>378</v>
      </c>
      <c r="B386" s="46" t="s">
        <v>333</v>
      </c>
      <c r="C386" s="47" t="s">
        <v>628</v>
      </c>
      <c r="D386" s="47" t="s">
        <v>649</v>
      </c>
      <c r="E386" s="47" t="s">
        <v>334</v>
      </c>
      <c r="F386" s="48">
        <v>310500</v>
      </c>
      <c r="G386" s="48">
        <v>310500</v>
      </c>
      <c r="H386" s="48">
        <v>310500</v>
      </c>
      <c r="I386" s="49">
        <f t="shared" si="11"/>
        <v>1</v>
      </c>
      <c r="K386" s="38"/>
      <c r="L386" s="38"/>
      <c r="M386" s="38"/>
      <c r="N386" s="38"/>
      <c r="O386" s="38"/>
      <c r="P386" s="38"/>
      <c r="Q386" s="38"/>
      <c r="R386" s="38"/>
      <c r="S386" s="38"/>
      <c r="T386" s="38"/>
      <c r="U386" s="38"/>
    </row>
    <row r="387" spans="1:21" ht="16.7" customHeight="1">
      <c r="A387" s="15">
        <f t="shared" si="10"/>
        <v>379</v>
      </c>
      <c r="B387" s="46" t="s">
        <v>650</v>
      </c>
      <c r="C387" s="47" t="s">
        <v>628</v>
      </c>
      <c r="D387" s="47" t="s">
        <v>651</v>
      </c>
      <c r="E387" s="47" t="s">
        <v>274</v>
      </c>
      <c r="F387" s="48">
        <v>1801150</v>
      </c>
      <c r="G387" s="48">
        <v>1801150</v>
      </c>
      <c r="H387" s="48">
        <v>895595</v>
      </c>
      <c r="I387" s="49">
        <f t="shared" si="11"/>
        <v>0.4972350997973517</v>
      </c>
      <c r="K387" s="38"/>
      <c r="L387" s="38"/>
      <c r="M387" s="38"/>
      <c r="N387" s="38"/>
      <c r="O387" s="38"/>
      <c r="P387" s="38"/>
      <c r="Q387" s="38"/>
      <c r="R387" s="38"/>
      <c r="S387" s="38"/>
      <c r="T387" s="38"/>
      <c r="U387" s="38"/>
    </row>
    <row r="388" spans="1:21" ht="24.95" customHeight="1">
      <c r="A388" s="15">
        <f t="shared" si="10"/>
        <v>380</v>
      </c>
      <c r="B388" s="46" t="s">
        <v>652</v>
      </c>
      <c r="C388" s="47" t="s">
        <v>628</v>
      </c>
      <c r="D388" s="47" t="s">
        <v>653</v>
      </c>
      <c r="E388" s="47" t="s">
        <v>274</v>
      </c>
      <c r="F388" s="48">
        <v>750000</v>
      </c>
      <c r="G388" s="48">
        <v>750000</v>
      </c>
      <c r="H388" s="48">
        <v>0</v>
      </c>
      <c r="I388" s="49">
        <f t="shared" si="11"/>
        <v>0</v>
      </c>
      <c r="K388" s="38"/>
      <c r="L388" s="38"/>
      <c r="M388" s="38"/>
      <c r="N388" s="38"/>
      <c r="O388" s="38"/>
      <c r="P388" s="38"/>
      <c r="Q388" s="38"/>
      <c r="R388" s="38"/>
      <c r="S388" s="38"/>
      <c r="T388" s="38"/>
      <c r="U388" s="38"/>
    </row>
    <row r="389" spans="1:21" ht="36" customHeight="1">
      <c r="A389" s="15">
        <f t="shared" si="10"/>
        <v>381</v>
      </c>
      <c r="B389" s="46" t="s">
        <v>419</v>
      </c>
      <c r="C389" s="47" t="s">
        <v>628</v>
      </c>
      <c r="D389" s="47" t="s">
        <v>653</v>
      </c>
      <c r="E389" s="47" t="s">
        <v>420</v>
      </c>
      <c r="F389" s="48">
        <v>750000</v>
      </c>
      <c r="G389" s="48">
        <v>750000</v>
      </c>
      <c r="H389" s="48">
        <v>0</v>
      </c>
      <c r="I389" s="49">
        <f t="shared" si="11"/>
        <v>0</v>
      </c>
      <c r="K389" s="38"/>
      <c r="L389" s="38"/>
      <c r="M389" s="38"/>
      <c r="N389" s="38"/>
      <c r="O389" s="38"/>
      <c r="P389" s="38"/>
      <c r="Q389" s="38"/>
      <c r="R389" s="38"/>
      <c r="S389" s="38"/>
      <c r="T389" s="38"/>
      <c r="U389" s="38"/>
    </row>
    <row r="390" spans="1:21" ht="36" customHeight="1">
      <c r="A390" s="15">
        <f t="shared" si="10"/>
        <v>382</v>
      </c>
      <c r="B390" s="46" t="s">
        <v>654</v>
      </c>
      <c r="C390" s="47" t="s">
        <v>628</v>
      </c>
      <c r="D390" s="47" t="s">
        <v>655</v>
      </c>
      <c r="E390" s="47" t="s">
        <v>274</v>
      </c>
      <c r="F390" s="48">
        <v>738950</v>
      </c>
      <c r="G390" s="48">
        <v>738950</v>
      </c>
      <c r="H390" s="48">
        <v>583395</v>
      </c>
      <c r="I390" s="49">
        <f t="shared" si="11"/>
        <v>0.78949184653900806</v>
      </c>
      <c r="K390" s="38"/>
      <c r="L390" s="38"/>
      <c r="M390" s="38"/>
      <c r="N390" s="38"/>
      <c r="O390" s="38"/>
      <c r="P390" s="38"/>
      <c r="Q390" s="38"/>
      <c r="R390" s="38"/>
      <c r="S390" s="38"/>
      <c r="T390" s="38"/>
      <c r="U390" s="38"/>
    </row>
    <row r="391" spans="1:21" ht="24.95" customHeight="1">
      <c r="A391" s="15">
        <f t="shared" si="10"/>
        <v>383</v>
      </c>
      <c r="B391" s="46" t="s">
        <v>291</v>
      </c>
      <c r="C391" s="47" t="s">
        <v>628</v>
      </c>
      <c r="D391" s="47" t="s">
        <v>655</v>
      </c>
      <c r="E391" s="47" t="s">
        <v>292</v>
      </c>
      <c r="F391" s="48">
        <v>738950</v>
      </c>
      <c r="G391" s="48">
        <v>738950</v>
      </c>
      <c r="H391" s="48">
        <v>583395</v>
      </c>
      <c r="I391" s="49">
        <f t="shared" si="11"/>
        <v>0.78949184653900806</v>
      </c>
      <c r="K391" s="38"/>
      <c r="L391" s="38"/>
      <c r="M391" s="38"/>
      <c r="N391" s="38"/>
      <c r="O391" s="38"/>
      <c r="P391" s="38"/>
      <c r="Q391" s="38"/>
      <c r="R391" s="38"/>
      <c r="S391" s="38"/>
      <c r="T391" s="38"/>
      <c r="U391" s="38"/>
    </row>
    <row r="392" spans="1:21" ht="24.95" customHeight="1">
      <c r="A392" s="15">
        <f t="shared" si="10"/>
        <v>384</v>
      </c>
      <c r="B392" s="46" t="s">
        <v>656</v>
      </c>
      <c r="C392" s="47" t="s">
        <v>628</v>
      </c>
      <c r="D392" s="47" t="s">
        <v>657</v>
      </c>
      <c r="E392" s="47" t="s">
        <v>274</v>
      </c>
      <c r="F392" s="48">
        <v>87200</v>
      </c>
      <c r="G392" s="48">
        <v>87200</v>
      </c>
      <c r="H392" s="48">
        <v>87200</v>
      </c>
      <c r="I392" s="49">
        <f t="shared" si="11"/>
        <v>1</v>
      </c>
      <c r="K392" s="38"/>
      <c r="L392" s="38"/>
      <c r="M392" s="38"/>
      <c r="N392" s="38"/>
      <c r="O392" s="38"/>
      <c r="P392" s="38"/>
      <c r="Q392" s="38"/>
      <c r="R392" s="38"/>
      <c r="S392" s="38"/>
      <c r="T392" s="38"/>
      <c r="U392" s="38"/>
    </row>
    <row r="393" spans="1:21" ht="24.95" customHeight="1">
      <c r="A393" s="15">
        <f t="shared" si="10"/>
        <v>385</v>
      </c>
      <c r="B393" s="46" t="s">
        <v>291</v>
      </c>
      <c r="C393" s="47" t="s">
        <v>628</v>
      </c>
      <c r="D393" s="47" t="s">
        <v>657</v>
      </c>
      <c r="E393" s="47" t="s">
        <v>292</v>
      </c>
      <c r="F393" s="48">
        <v>87200</v>
      </c>
      <c r="G393" s="48">
        <v>87200</v>
      </c>
      <c r="H393" s="48">
        <v>87200</v>
      </c>
      <c r="I393" s="49">
        <f t="shared" si="11"/>
        <v>1</v>
      </c>
      <c r="K393" s="38"/>
      <c r="L393" s="38"/>
      <c r="M393" s="38"/>
      <c r="N393" s="38"/>
      <c r="O393" s="38"/>
      <c r="P393" s="38"/>
      <c r="Q393" s="38"/>
      <c r="R393" s="38"/>
      <c r="S393" s="38"/>
      <c r="T393" s="38"/>
      <c r="U393" s="38"/>
    </row>
    <row r="394" spans="1:21" ht="24.95" customHeight="1">
      <c r="A394" s="15">
        <f t="shared" ref="A394:A457" si="12">A393+1</f>
        <v>386</v>
      </c>
      <c r="B394" s="46" t="s">
        <v>656</v>
      </c>
      <c r="C394" s="47" t="s">
        <v>628</v>
      </c>
      <c r="D394" s="47" t="s">
        <v>658</v>
      </c>
      <c r="E394" s="47" t="s">
        <v>274</v>
      </c>
      <c r="F394" s="48">
        <v>225000</v>
      </c>
      <c r="G394" s="48">
        <v>225000</v>
      </c>
      <c r="H394" s="48">
        <v>225000</v>
      </c>
      <c r="I394" s="49">
        <f t="shared" ref="I394:I457" si="13">H394/G394</f>
        <v>1</v>
      </c>
      <c r="K394" s="38"/>
      <c r="L394" s="38"/>
      <c r="M394" s="38"/>
      <c r="N394" s="38"/>
      <c r="O394" s="38"/>
      <c r="P394" s="38"/>
      <c r="Q394" s="38"/>
      <c r="R394" s="38"/>
      <c r="S394" s="38"/>
      <c r="T394" s="38"/>
      <c r="U394" s="38"/>
    </row>
    <row r="395" spans="1:21" ht="24.95" customHeight="1">
      <c r="A395" s="15">
        <f t="shared" si="12"/>
        <v>387</v>
      </c>
      <c r="B395" s="46" t="s">
        <v>291</v>
      </c>
      <c r="C395" s="47" t="s">
        <v>628</v>
      </c>
      <c r="D395" s="47" t="s">
        <v>658</v>
      </c>
      <c r="E395" s="47" t="s">
        <v>292</v>
      </c>
      <c r="F395" s="48">
        <v>225000</v>
      </c>
      <c r="G395" s="48">
        <v>225000</v>
      </c>
      <c r="H395" s="48">
        <v>225000</v>
      </c>
      <c r="I395" s="49">
        <f t="shared" si="13"/>
        <v>1</v>
      </c>
      <c r="K395" s="38"/>
      <c r="L395" s="38"/>
      <c r="M395" s="38"/>
      <c r="N395" s="38"/>
      <c r="O395" s="38"/>
      <c r="P395" s="38"/>
      <c r="Q395" s="38"/>
      <c r="R395" s="38"/>
      <c r="S395" s="38"/>
      <c r="T395" s="38"/>
      <c r="U395" s="38"/>
    </row>
    <row r="396" spans="1:21" ht="16.7" customHeight="1">
      <c r="A396" s="15">
        <f t="shared" si="12"/>
        <v>388</v>
      </c>
      <c r="B396" s="46" t="s">
        <v>659</v>
      </c>
      <c r="C396" s="47" t="s">
        <v>660</v>
      </c>
      <c r="D396" s="47" t="s">
        <v>273</v>
      </c>
      <c r="E396" s="47" t="s">
        <v>274</v>
      </c>
      <c r="F396" s="48">
        <v>65998375.840000004</v>
      </c>
      <c r="G396" s="48">
        <v>66009112.130000003</v>
      </c>
      <c r="H396" s="48">
        <v>45262444.560000002</v>
      </c>
      <c r="I396" s="49">
        <f t="shared" si="13"/>
        <v>0.68569994504484488</v>
      </c>
      <c r="K396" s="38"/>
      <c r="L396" s="38"/>
      <c r="M396" s="38"/>
      <c r="N396" s="38"/>
      <c r="O396" s="38"/>
      <c r="P396" s="38"/>
      <c r="Q396" s="38"/>
      <c r="R396" s="38"/>
      <c r="S396" s="38"/>
      <c r="T396" s="38"/>
      <c r="U396" s="38"/>
    </row>
    <row r="397" spans="1:21" ht="24.95" customHeight="1">
      <c r="A397" s="15">
        <f t="shared" si="12"/>
        <v>389</v>
      </c>
      <c r="B397" s="46" t="s">
        <v>547</v>
      </c>
      <c r="C397" s="47" t="s">
        <v>660</v>
      </c>
      <c r="D397" s="47" t="s">
        <v>548</v>
      </c>
      <c r="E397" s="47" t="s">
        <v>274</v>
      </c>
      <c r="F397" s="48">
        <v>49055707.729999997</v>
      </c>
      <c r="G397" s="48">
        <v>49055707.729999997</v>
      </c>
      <c r="H397" s="48">
        <v>32984669.460000001</v>
      </c>
      <c r="I397" s="49">
        <f t="shared" si="13"/>
        <v>0.67239208211093127</v>
      </c>
      <c r="K397" s="38"/>
      <c r="L397" s="38"/>
      <c r="M397" s="38"/>
      <c r="N397" s="38"/>
      <c r="O397" s="38"/>
      <c r="P397" s="38"/>
      <c r="Q397" s="38"/>
      <c r="R397" s="38"/>
      <c r="S397" s="38"/>
      <c r="T397" s="38"/>
      <c r="U397" s="38"/>
    </row>
    <row r="398" spans="1:21" ht="24.95" customHeight="1">
      <c r="A398" s="15">
        <f t="shared" si="12"/>
        <v>390</v>
      </c>
      <c r="B398" s="46" t="s">
        <v>577</v>
      </c>
      <c r="C398" s="47" t="s">
        <v>660</v>
      </c>
      <c r="D398" s="47" t="s">
        <v>578</v>
      </c>
      <c r="E398" s="47" t="s">
        <v>274</v>
      </c>
      <c r="F398" s="48">
        <v>4252400</v>
      </c>
      <c r="G398" s="48">
        <v>4252400</v>
      </c>
      <c r="H398" s="48">
        <v>2944511.77</v>
      </c>
      <c r="I398" s="49">
        <f t="shared" si="13"/>
        <v>0.69243527654971315</v>
      </c>
      <c r="K398" s="38"/>
      <c r="L398" s="38"/>
      <c r="M398" s="38"/>
      <c r="N398" s="38"/>
      <c r="O398" s="38"/>
      <c r="P398" s="38"/>
      <c r="Q398" s="38"/>
      <c r="R398" s="38"/>
      <c r="S398" s="38"/>
      <c r="T398" s="38"/>
      <c r="U398" s="38"/>
    </row>
    <row r="399" spans="1:21" ht="47.25" customHeight="1">
      <c r="A399" s="15">
        <f t="shared" si="12"/>
        <v>391</v>
      </c>
      <c r="B399" s="46" t="s">
        <v>661</v>
      </c>
      <c r="C399" s="47" t="s">
        <v>660</v>
      </c>
      <c r="D399" s="47" t="s">
        <v>662</v>
      </c>
      <c r="E399" s="47" t="s">
        <v>274</v>
      </c>
      <c r="F399" s="48">
        <v>4252400</v>
      </c>
      <c r="G399" s="48">
        <v>4252400</v>
      </c>
      <c r="H399" s="48">
        <v>2944511.77</v>
      </c>
      <c r="I399" s="49">
        <f t="shared" si="13"/>
        <v>0.69243527654971315</v>
      </c>
      <c r="K399" s="38"/>
      <c r="L399" s="38"/>
      <c r="M399" s="38"/>
      <c r="N399" s="38"/>
      <c r="O399" s="38"/>
      <c r="P399" s="38"/>
      <c r="Q399" s="38"/>
      <c r="R399" s="38"/>
      <c r="S399" s="38"/>
      <c r="T399" s="38"/>
      <c r="U399" s="38"/>
    </row>
    <row r="400" spans="1:21" ht="16.7" customHeight="1">
      <c r="A400" s="15">
        <f t="shared" si="12"/>
        <v>392</v>
      </c>
      <c r="B400" s="46" t="s">
        <v>319</v>
      </c>
      <c r="C400" s="47" t="s">
        <v>660</v>
      </c>
      <c r="D400" s="47" t="s">
        <v>662</v>
      </c>
      <c r="E400" s="47" t="s">
        <v>320</v>
      </c>
      <c r="F400" s="48">
        <v>4252400</v>
      </c>
      <c r="G400" s="48">
        <v>4252400</v>
      </c>
      <c r="H400" s="48">
        <v>2944511.77</v>
      </c>
      <c r="I400" s="49">
        <f t="shared" si="13"/>
        <v>0.69243527654971315</v>
      </c>
      <c r="K400" s="38"/>
      <c r="L400" s="38"/>
      <c r="M400" s="38"/>
      <c r="N400" s="38"/>
      <c r="O400" s="38"/>
      <c r="P400" s="38"/>
      <c r="Q400" s="38"/>
      <c r="R400" s="38"/>
      <c r="S400" s="38"/>
      <c r="T400" s="38"/>
      <c r="U400" s="38"/>
    </row>
    <row r="401" spans="1:21" ht="24.95" customHeight="1">
      <c r="A401" s="15">
        <f t="shared" si="12"/>
        <v>393</v>
      </c>
      <c r="B401" s="46" t="s">
        <v>629</v>
      </c>
      <c r="C401" s="47" t="s">
        <v>660</v>
      </c>
      <c r="D401" s="47" t="s">
        <v>630</v>
      </c>
      <c r="E401" s="47" t="s">
        <v>274</v>
      </c>
      <c r="F401" s="48">
        <v>23200459.300000001</v>
      </c>
      <c r="G401" s="48">
        <v>23200459.300000001</v>
      </c>
      <c r="H401" s="48">
        <v>19018102.329999998</v>
      </c>
      <c r="I401" s="49">
        <f t="shared" si="13"/>
        <v>0.81972956156087817</v>
      </c>
      <c r="K401" s="38"/>
      <c r="L401" s="38"/>
      <c r="M401" s="38"/>
      <c r="N401" s="38"/>
      <c r="O401" s="38"/>
      <c r="P401" s="38"/>
      <c r="Q401" s="38"/>
      <c r="R401" s="38"/>
      <c r="S401" s="38"/>
      <c r="T401" s="38"/>
      <c r="U401" s="38"/>
    </row>
    <row r="402" spans="1:21" ht="24.95" customHeight="1">
      <c r="A402" s="15">
        <f t="shared" si="12"/>
        <v>394</v>
      </c>
      <c r="B402" s="46" t="s">
        <v>663</v>
      </c>
      <c r="C402" s="47" t="s">
        <v>660</v>
      </c>
      <c r="D402" s="47" t="s">
        <v>664</v>
      </c>
      <c r="E402" s="47" t="s">
        <v>274</v>
      </c>
      <c r="F402" s="48">
        <v>13527059.300000001</v>
      </c>
      <c r="G402" s="48">
        <v>13527059.300000001</v>
      </c>
      <c r="H402" s="48">
        <v>10824767.01</v>
      </c>
      <c r="I402" s="49">
        <f t="shared" si="13"/>
        <v>0.8002306170122282</v>
      </c>
      <c r="K402" s="38"/>
      <c r="L402" s="38"/>
      <c r="M402" s="38"/>
      <c r="N402" s="38"/>
      <c r="O402" s="38"/>
      <c r="P402" s="38"/>
      <c r="Q402" s="38"/>
      <c r="R402" s="38"/>
      <c r="S402" s="38"/>
      <c r="T402" s="38"/>
      <c r="U402" s="38"/>
    </row>
    <row r="403" spans="1:21" ht="24.95" customHeight="1">
      <c r="A403" s="15">
        <f t="shared" si="12"/>
        <v>395</v>
      </c>
      <c r="B403" s="46" t="s">
        <v>291</v>
      </c>
      <c r="C403" s="47" t="s">
        <v>660</v>
      </c>
      <c r="D403" s="47" t="s">
        <v>664</v>
      </c>
      <c r="E403" s="47" t="s">
        <v>292</v>
      </c>
      <c r="F403" s="48">
        <v>13527059.300000001</v>
      </c>
      <c r="G403" s="48">
        <v>13527059.300000001</v>
      </c>
      <c r="H403" s="48">
        <v>10824767.01</v>
      </c>
      <c r="I403" s="49">
        <f t="shared" si="13"/>
        <v>0.8002306170122282</v>
      </c>
      <c r="K403" s="38"/>
      <c r="L403" s="38"/>
      <c r="M403" s="38"/>
      <c r="N403" s="38"/>
      <c r="O403" s="38"/>
      <c r="P403" s="38"/>
      <c r="Q403" s="38"/>
      <c r="R403" s="38"/>
      <c r="S403" s="38"/>
      <c r="T403" s="38"/>
      <c r="U403" s="38"/>
    </row>
    <row r="404" spans="1:21" ht="36" customHeight="1">
      <c r="A404" s="15">
        <f t="shared" si="12"/>
        <v>396</v>
      </c>
      <c r="B404" s="46" t="s">
        <v>665</v>
      </c>
      <c r="C404" s="47" t="s">
        <v>660</v>
      </c>
      <c r="D404" s="47" t="s">
        <v>666</v>
      </c>
      <c r="E404" s="47" t="s">
        <v>274</v>
      </c>
      <c r="F404" s="48">
        <v>300000</v>
      </c>
      <c r="G404" s="48">
        <v>300000</v>
      </c>
      <c r="H404" s="48">
        <v>0</v>
      </c>
      <c r="I404" s="49">
        <f t="shared" si="13"/>
        <v>0</v>
      </c>
      <c r="K404" s="38"/>
      <c r="L404" s="38"/>
      <c r="M404" s="38"/>
      <c r="N404" s="38"/>
      <c r="O404" s="38"/>
      <c r="P404" s="38"/>
      <c r="Q404" s="38"/>
      <c r="R404" s="38"/>
      <c r="S404" s="38"/>
      <c r="T404" s="38"/>
      <c r="U404" s="38"/>
    </row>
    <row r="405" spans="1:21" ht="24.95" customHeight="1">
      <c r="A405" s="15">
        <f t="shared" si="12"/>
        <v>397</v>
      </c>
      <c r="B405" s="46" t="s">
        <v>291</v>
      </c>
      <c r="C405" s="47" t="s">
        <v>660</v>
      </c>
      <c r="D405" s="47" t="s">
        <v>666</v>
      </c>
      <c r="E405" s="47" t="s">
        <v>292</v>
      </c>
      <c r="F405" s="48">
        <v>300000</v>
      </c>
      <c r="G405" s="48">
        <v>300000</v>
      </c>
      <c r="H405" s="48">
        <v>0</v>
      </c>
      <c r="I405" s="49">
        <f t="shared" si="13"/>
        <v>0</v>
      </c>
      <c r="K405" s="38"/>
      <c r="L405" s="38"/>
      <c r="M405" s="38"/>
      <c r="N405" s="38"/>
      <c r="O405" s="38"/>
      <c r="P405" s="38"/>
      <c r="Q405" s="38"/>
      <c r="R405" s="38"/>
      <c r="S405" s="38"/>
      <c r="T405" s="38"/>
      <c r="U405" s="38"/>
    </row>
    <row r="406" spans="1:21" ht="80.849999999999994" customHeight="1">
      <c r="A406" s="15">
        <f t="shared" si="12"/>
        <v>398</v>
      </c>
      <c r="B406" s="46" t="s">
        <v>667</v>
      </c>
      <c r="C406" s="47" t="s">
        <v>660</v>
      </c>
      <c r="D406" s="47" t="s">
        <v>668</v>
      </c>
      <c r="E406" s="47" t="s">
        <v>274</v>
      </c>
      <c r="F406" s="48">
        <v>476400</v>
      </c>
      <c r="G406" s="48">
        <v>476400</v>
      </c>
      <c r="H406" s="48">
        <v>0</v>
      </c>
      <c r="I406" s="49">
        <f t="shared" si="13"/>
        <v>0</v>
      </c>
      <c r="K406" s="38"/>
      <c r="L406" s="38"/>
      <c r="M406" s="38"/>
      <c r="N406" s="38"/>
      <c r="O406" s="38"/>
      <c r="P406" s="38"/>
      <c r="Q406" s="38"/>
      <c r="R406" s="38"/>
      <c r="S406" s="38"/>
      <c r="T406" s="38"/>
      <c r="U406" s="38"/>
    </row>
    <row r="407" spans="1:21" ht="24.95" customHeight="1">
      <c r="A407" s="15">
        <f t="shared" si="12"/>
        <v>399</v>
      </c>
      <c r="B407" s="46" t="s">
        <v>291</v>
      </c>
      <c r="C407" s="47" t="s">
        <v>660</v>
      </c>
      <c r="D407" s="47" t="s">
        <v>668</v>
      </c>
      <c r="E407" s="47" t="s">
        <v>292</v>
      </c>
      <c r="F407" s="48">
        <v>476400</v>
      </c>
      <c r="G407" s="48">
        <v>476400</v>
      </c>
      <c r="H407" s="48">
        <v>0</v>
      </c>
      <c r="I407" s="49">
        <f t="shared" si="13"/>
        <v>0</v>
      </c>
      <c r="K407" s="38"/>
      <c r="L407" s="38"/>
      <c r="M407" s="38"/>
      <c r="N407" s="38"/>
      <c r="O407" s="38"/>
      <c r="P407" s="38"/>
      <c r="Q407" s="38"/>
      <c r="R407" s="38"/>
      <c r="S407" s="38"/>
      <c r="T407" s="38"/>
      <c r="U407" s="38"/>
    </row>
    <row r="408" spans="1:21" ht="47.25" customHeight="1">
      <c r="A408" s="15">
        <f t="shared" si="12"/>
        <v>400</v>
      </c>
      <c r="B408" s="46" t="s">
        <v>669</v>
      </c>
      <c r="C408" s="47" t="s">
        <v>660</v>
      </c>
      <c r="D408" s="47" t="s">
        <v>670</v>
      </c>
      <c r="E408" s="47" t="s">
        <v>274</v>
      </c>
      <c r="F408" s="48">
        <v>8423000</v>
      </c>
      <c r="G408" s="48">
        <v>8423000</v>
      </c>
      <c r="H408" s="48">
        <v>7738149.4199999999</v>
      </c>
      <c r="I408" s="49">
        <f t="shared" si="13"/>
        <v>0.91869279591594444</v>
      </c>
      <c r="K408" s="38"/>
      <c r="L408" s="38"/>
      <c r="M408" s="38"/>
      <c r="N408" s="38"/>
      <c r="O408" s="38"/>
      <c r="P408" s="38"/>
      <c r="Q408" s="38"/>
      <c r="R408" s="38"/>
      <c r="S408" s="38"/>
      <c r="T408" s="38"/>
      <c r="U408" s="38"/>
    </row>
    <row r="409" spans="1:21" ht="24.95" customHeight="1">
      <c r="A409" s="15">
        <f t="shared" si="12"/>
        <v>401</v>
      </c>
      <c r="B409" s="46" t="s">
        <v>291</v>
      </c>
      <c r="C409" s="47" t="s">
        <v>660</v>
      </c>
      <c r="D409" s="47" t="s">
        <v>670</v>
      </c>
      <c r="E409" s="47" t="s">
        <v>292</v>
      </c>
      <c r="F409" s="48">
        <v>8423000</v>
      </c>
      <c r="G409" s="48">
        <v>8423000</v>
      </c>
      <c r="H409" s="48">
        <v>7738149.4199999999</v>
      </c>
      <c r="I409" s="49">
        <f t="shared" si="13"/>
        <v>0.91869279591594444</v>
      </c>
      <c r="K409" s="38"/>
      <c r="L409" s="38"/>
      <c r="M409" s="38"/>
      <c r="N409" s="38"/>
      <c r="O409" s="38"/>
      <c r="P409" s="38"/>
      <c r="Q409" s="38"/>
      <c r="R409" s="38"/>
      <c r="S409" s="38"/>
      <c r="T409" s="38"/>
      <c r="U409" s="38"/>
    </row>
    <row r="410" spans="1:21" ht="24.95" customHeight="1">
      <c r="A410" s="15">
        <f t="shared" si="12"/>
        <v>402</v>
      </c>
      <c r="B410" s="46" t="s">
        <v>671</v>
      </c>
      <c r="C410" s="47" t="s">
        <v>660</v>
      </c>
      <c r="D410" s="47" t="s">
        <v>672</v>
      </c>
      <c r="E410" s="47" t="s">
        <v>274</v>
      </c>
      <c r="F410" s="48">
        <v>47400</v>
      </c>
      <c r="G410" s="48">
        <v>47400</v>
      </c>
      <c r="H410" s="48">
        <v>47079.199999999997</v>
      </c>
      <c r="I410" s="49">
        <f t="shared" si="13"/>
        <v>0.99323206751054849</v>
      </c>
      <c r="K410" s="38"/>
      <c r="L410" s="38"/>
      <c r="M410" s="38"/>
      <c r="N410" s="38"/>
      <c r="O410" s="38"/>
      <c r="P410" s="38"/>
      <c r="Q410" s="38"/>
      <c r="R410" s="38"/>
      <c r="S410" s="38"/>
      <c r="T410" s="38"/>
      <c r="U410" s="38"/>
    </row>
    <row r="411" spans="1:21" ht="24.95" customHeight="1">
      <c r="A411" s="15">
        <f t="shared" si="12"/>
        <v>403</v>
      </c>
      <c r="B411" s="46" t="s">
        <v>291</v>
      </c>
      <c r="C411" s="47" t="s">
        <v>660</v>
      </c>
      <c r="D411" s="47" t="s">
        <v>672</v>
      </c>
      <c r="E411" s="47" t="s">
        <v>292</v>
      </c>
      <c r="F411" s="48">
        <v>47400</v>
      </c>
      <c r="G411" s="48">
        <v>47400</v>
      </c>
      <c r="H411" s="48">
        <v>47079.199999999997</v>
      </c>
      <c r="I411" s="49">
        <f t="shared" si="13"/>
        <v>0.99323206751054849</v>
      </c>
      <c r="K411" s="38"/>
      <c r="L411" s="38"/>
      <c r="M411" s="38"/>
      <c r="N411" s="38"/>
      <c r="O411" s="38"/>
      <c r="P411" s="38"/>
      <c r="Q411" s="38"/>
      <c r="R411" s="38"/>
      <c r="S411" s="38"/>
      <c r="T411" s="38"/>
      <c r="U411" s="38"/>
    </row>
    <row r="412" spans="1:21" ht="24.95" customHeight="1">
      <c r="A412" s="15">
        <f t="shared" si="12"/>
        <v>404</v>
      </c>
      <c r="B412" s="46" t="s">
        <v>671</v>
      </c>
      <c r="C412" s="47" t="s">
        <v>660</v>
      </c>
      <c r="D412" s="47" t="s">
        <v>673</v>
      </c>
      <c r="E412" s="47" t="s">
        <v>274</v>
      </c>
      <c r="F412" s="48">
        <v>426600</v>
      </c>
      <c r="G412" s="48">
        <v>426600</v>
      </c>
      <c r="H412" s="48">
        <v>408106.7</v>
      </c>
      <c r="I412" s="49">
        <f t="shared" si="13"/>
        <v>0.95664955461790913</v>
      </c>
      <c r="K412" s="38"/>
      <c r="L412" s="38"/>
      <c r="M412" s="38"/>
      <c r="N412" s="38"/>
      <c r="O412" s="38"/>
      <c r="P412" s="38"/>
      <c r="Q412" s="38"/>
      <c r="R412" s="38"/>
      <c r="S412" s="38"/>
      <c r="T412" s="38"/>
      <c r="U412" s="38"/>
    </row>
    <row r="413" spans="1:21" ht="24.95" customHeight="1">
      <c r="A413" s="15">
        <f t="shared" si="12"/>
        <v>405</v>
      </c>
      <c r="B413" s="46" t="s">
        <v>291</v>
      </c>
      <c r="C413" s="47" t="s">
        <v>660</v>
      </c>
      <c r="D413" s="47" t="s">
        <v>673</v>
      </c>
      <c r="E413" s="47" t="s">
        <v>292</v>
      </c>
      <c r="F413" s="48">
        <v>426600</v>
      </c>
      <c r="G413" s="48">
        <v>426600</v>
      </c>
      <c r="H413" s="48">
        <v>408106.7</v>
      </c>
      <c r="I413" s="49">
        <f t="shared" si="13"/>
        <v>0.95664955461790913</v>
      </c>
      <c r="K413" s="38"/>
      <c r="L413" s="38"/>
      <c r="M413" s="38"/>
      <c r="N413" s="38"/>
      <c r="O413" s="38"/>
      <c r="P413" s="38"/>
      <c r="Q413" s="38"/>
      <c r="R413" s="38"/>
      <c r="S413" s="38"/>
      <c r="T413" s="38"/>
      <c r="U413" s="38"/>
    </row>
    <row r="414" spans="1:21" ht="36" customHeight="1">
      <c r="A414" s="15">
        <f t="shared" si="12"/>
        <v>406</v>
      </c>
      <c r="B414" s="46" t="s">
        <v>674</v>
      </c>
      <c r="C414" s="47" t="s">
        <v>660</v>
      </c>
      <c r="D414" s="47" t="s">
        <v>675</v>
      </c>
      <c r="E414" s="47" t="s">
        <v>274</v>
      </c>
      <c r="F414" s="48">
        <v>21602848.43</v>
      </c>
      <c r="G414" s="48">
        <v>21602848.43</v>
      </c>
      <c r="H414" s="48">
        <v>11022055.359999999</v>
      </c>
      <c r="I414" s="49">
        <f t="shared" si="13"/>
        <v>0.51021305804717898</v>
      </c>
      <c r="K414" s="38"/>
      <c r="L414" s="38"/>
      <c r="M414" s="38"/>
      <c r="N414" s="38"/>
      <c r="O414" s="38"/>
      <c r="P414" s="38"/>
      <c r="Q414" s="38"/>
      <c r="R414" s="38"/>
      <c r="S414" s="38"/>
      <c r="T414" s="38"/>
      <c r="U414" s="38"/>
    </row>
    <row r="415" spans="1:21" ht="47.25" customHeight="1">
      <c r="A415" s="15">
        <f t="shared" si="12"/>
        <v>407</v>
      </c>
      <c r="B415" s="46" t="s">
        <v>676</v>
      </c>
      <c r="C415" s="47" t="s">
        <v>660</v>
      </c>
      <c r="D415" s="47" t="s">
        <v>677</v>
      </c>
      <c r="E415" s="47" t="s">
        <v>274</v>
      </c>
      <c r="F415" s="48">
        <v>4324230</v>
      </c>
      <c r="G415" s="48">
        <v>4324230</v>
      </c>
      <c r="H415" s="48">
        <v>600954.25</v>
      </c>
      <c r="I415" s="49">
        <f t="shared" si="13"/>
        <v>0.13897370167636783</v>
      </c>
      <c r="K415" s="38"/>
      <c r="L415" s="38"/>
      <c r="M415" s="38"/>
      <c r="N415" s="38"/>
      <c r="O415" s="38"/>
      <c r="P415" s="38"/>
      <c r="Q415" s="38"/>
      <c r="R415" s="38"/>
      <c r="S415" s="38"/>
      <c r="T415" s="38"/>
      <c r="U415" s="38"/>
    </row>
    <row r="416" spans="1:21" ht="24.95" customHeight="1">
      <c r="A416" s="15">
        <f t="shared" si="12"/>
        <v>408</v>
      </c>
      <c r="B416" s="46" t="s">
        <v>291</v>
      </c>
      <c r="C416" s="47" t="s">
        <v>660</v>
      </c>
      <c r="D416" s="47" t="s">
        <v>677</v>
      </c>
      <c r="E416" s="47" t="s">
        <v>292</v>
      </c>
      <c r="F416" s="48">
        <v>4223820</v>
      </c>
      <c r="G416" s="48">
        <v>4223820</v>
      </c>
      <c r="H416" s="48">
        <v>547624.75</v>
      </c>
      <c r="I416" s="49">
        <f t="shared" si="13"/>
        <v>0.12965153581355265</v>
      </c>
      <c r="K416" s="38"/>
      <c r="L416" s="38"/>
      <c r="M416" s="38"/>
      <c r="N416" s="38"/>
      <c r="O416" s="38"/>
      <c r="P416" s="38"/>
      <c r="Q416" s="38"/>
      <c r="R416" s="38"/>
      <c r="S416" s="38"/>
      <c r="T416" s="38"/>
      <c r="U416" s="38"/>
    </row>
    <row r="417" spans="1:21" ht="16.7" customHeight="1">
      <c r="A417" s="15">
        <f t="shared" si="12"/>
        <v>409</v>
      </c>
      <c r="B417" s="46" t="s">
        <v>678</v>
      </c>
      <c r="C417" s="47" t="s">
        <v>660</v>
      </c>
      <c r="D417" s="47" t="s">
        <v>677</v>
      </c>
      <c r="E417" s="47" t="s">
        <v>679</v>
      </c>
      <c r="F417" s="48">
        <v>100410</v>
      </c>
      <c r="G417" s="48">
        <v>100410</v>
      </c>
      <c r="H417" s="48">
        <v>53329.5</v>
      </c>
      <c r="I417" s="49">
        <f t="shared" si="13"/>
        <v>0.53111741858380634</v>
      </c>
      <c r="K417" s="38"/>
      <c r="L417" s="38"/>
      <c r="M417" s="38"/>
      <c r="N417" s="38"/>
      <c r="O417" s="38"/>
      <c r="P417" s="38"/>
      <c r="Q417" s="38"/>
      <c r="R417" s="38"/>
      <c r="S417" s="38"/>
      <c r="T417" s="38"/>
      <c r="U417" s="38"/>
    </row>
    <row r="418" spans="1:21" ht="47.25" customHeight="1">
      <c r="A418" s="15">
        <f t="shared" si="12"/>
        <v>410</v>
      </c>
      <c r="B418" s="46" t="s">
        <v>680</v>
      </c>
      <c r="C418" s="47" t="s">
        <v>660</v>
      </c>
      <c r="D418" s="47" t="s">
        <v>681</v>
      </c>
      <c r="E418" s="47" t="s">
        <v>274</v>
      </c>
      <c r="F418" s="48">
        <v>615000</v>
      </c>
      <c r="G418" s="48">
        <v>615000</v>
      </c>
      <c r="H418" s="48">
        <v>384050</v>
      </c>
      <c r="I418" s="49">
        <f t="shared" si="13"/>
        <v>0.62447154471544719</v>
      </c>
      <c r="K418" s="38"/>
      <c r="L418" s="38"/>
      <c r="M418" s="38"/>
      <c r="N418" s="38"/>
      <c r="O418" s="38"/>
      <c r="P418" s="38"/>
      <c r="Q418" s="38"/>
      <c r="R418" s="38"/>
      <c r="S418" s="38"/>
      <c r="T418" s="38"/>
      <c r="U418" s="38"/>
    </row>
    <row r="419" spans="1:21" ht="24.95" customHeight="1">
      <c r="A419" s="15">
        <f t="shared" si="12"/>
        <v>411</v>
      </c>
      <c r="B419" s="46" t="s">
        <v>291</v>
      </c>
      <c r="C419" s="47" t="s">
        <v>660</v>
      </c>
      <c r="D419" s="47" t="s">
        <v>681</v>
      </c>
      <c r="E419" s="47" t="s">
        <v>292</v>
      </c>
      <c r="F419" s="48">
        <v>545000</v>
      </c>
      <c r="G419" s="48">
        <v>545000</v>
      </c>
      <c r="H419" s="48">
        <v>384050</v>
      </c>
      <c r="I419" s="49">
        <f t="shared" si="13"/>
        <v>0.70467889908256875</v>
      </c>
      <c r="K419" s="38"/>
      <c r="L419" s="38"/>
      <c r="M419" s="38"/>
      <c r="N419" s="38"/>
      <c r="O419" s="38"/>
      <c r="P419" s="38"/>
      <c r="Q419" s="38"/>
      <c r="R419" s="38"/>
      <c r="S419" s="38"/>
      <c r="T419" s="38"/>
      <c r="U419" s="38"/>
    </row>
    <row r="420" spans="1:21" ht="16.7" customHeight="1">
      <c r="A420" s="15">
        <f t="shared" si="12"/>
        <v>412</v>
      </c>
      <c r="B420" s="46" t="s">
        <v>333</v>
      </c>
      <c r="C420" s="47" t="s">
        <v>660</v>
      </c>
      <c r="D420" s="47" t="s">
        <v>681</v>
      </c>
      <c r="E420" s="47" t="s">
        <v>334</v>
      </c>
      <c r="F420" s="48">
        <v>70000</v>
      </c>
      <c r="G420" s="48">
        <v>70000</v>
      </c>
      <c r="H420" s="48">
        <v>0</v>
      </c>
      <c r="I420" s="49">
        <f t="shared" si="13"/>
        <v>0</v>
      </c>
      <c r="K420" s="38"/>
      <c r="L420" s="38"/>
      <c r="M420" s="38"/>
      <c r="N420" s="38"/>
      <c r="O420" s="38"/>
      <c r="P420" s="38"/>
      <c r="Q420" s="38"/>
      <c r="R420" s="38"/>
      <c r="S420" s="38"/>
      <c r="T420" s="38"/>
      <c r="U420" s="38"/>
    </row>
    <row r="421" spans="1:21" ht="36" customHeight="1">
      <c r="A421" s="15">
        <f t="shared" si="12"/>
        <v>413</v>
      </c>
      <c r="B421" s="46" t="s">
        <v>682</v>
      </c>
      <c r="C421" s="47" t="s">
        <v>660</v>
      </c>
      <c r="D421" s="47" t="s">
        <v>683</v>
      </c>
      <c r="E421" s="47" t="s">
        <v>274</v>
      </c>
      <c r="F421" s="48">
        <v>16663618.43</v>
      </c>
      <c r="G421" s="48">
        <v>16663618.43</v>
      </c>
      <c r="H421" s="48">
        <v>10037051.109999999</v>
      </c>
      <c r="I421" s="49">
        <f t="shared" si="13"/>
        <v>0.60233322985420756</v>
      </c>
      <c r="K421" s="38"/>
      <c r="L421" s="38"/>
      <c r="M421" s="38"/>
      <c r="N421" s="38"/>
      <c r="O421" s="38"/>
      <c r="P421" s="38"/>
      <c r="Q421" s="38"/>
      <c r="R421" s="38"/>
      <c r="S421" s="38"/>
      <c r="T421" s="38"/>
      <c r="U421" s="38"/>
    </row>
    <row r="422" spans="1:21" ht="16.7" customHeight="1">
      <c r="A422" s="15">
        <f t="shared" si="12"/>
        <v>414</v>
      </c>
      <c r="B422" s="46" t="s">
        <v>319</v>
      </c>
      <c r="C422" s="47" t="s">
        <v>660</v>
      </c>
      <c r="D422" s="47" t="s">
        <v>683</v>
      </c>
      <c r="E422" s="47" t="s">
        <v>320</v>
      </c>
      <c r="F422" s="48">
        <v>15968618.43</v>
      </c>
      <c r="G422" s="48">
        <v>15968618.43</v>
      </c>
      <c r="H422" s="48">
        <v>9798815.7400000002</v>
      </c>
      <c r="I422" s="49">
        <f t="shared" si="13"/>
        <v>0.61362952486804456</v>
      </c>
      <c r="K422" s="38"/>
      <c r="L422" s="38"/>
      <c r="M422" s="38"/>
      <c r="N422" s="38"/>
      <c r="O422" s="38"/>
      <c r="P422" s="38"/>
      <c r="Q422" s="38"/>
      <c r="R422" s="38"/>
      <c r="S422" s="38"/>
      <c r="T422" s="38"/>
      <c r="U422" s="38"/>
    </row>
    <row r="423" spans="1:21" ht="24.95" customHeight="1">
      <c r="A423" s="15">
        <f t="shared" si="12"/>
        <v>415</v>
      </c>
      <c r="B423" s="46" t="s">
        <v>291</v>
      </c>
      <c r="C423" s="47" t="s">
        <v>660</v>
      </c>
      <c r="D423" s="47" t="s">
        <v>683</v>
      </c>
      <c r="E423" s="47" t="s">
        <v>292</v>
      </c>
      <c r="F423" s="48">
        <v>695000</v>
      </c>
      <c r="G423" s="48">
        <v>695000</v>
      </c>
      <c r="H423" s="48">
        <v>238235.37</v>
      </c>
      <c r="I423" s="49">
        <f t="shared" si="13"/>
        <v>0.34278470503597119</v>
      </c>
      <c r="K423" s="38"/>
      <c r="L423" s="38"/>
      <c r="M423" s="38"/>
      <c r="N423" s="38"/>
      <c r="O423" s="38"/>
      <c r="P423" s="38"/>
      <c r="Q423" s="38"/>
      <c r="R423" s="38"/>
      <c r="S423" s="38"/>
      <c r="T423" s="38"/>
      <c r="U423" s="38"/>
    </row>
    <row r="424" spans="1:21" ht="36" customHeight="1">
      <c r="A424" s="15">
        <f t="shared" si="12"/>
        <v>416</v>
      </c>
      <c r="B424" s="46" t="s">
        <v>277</v>
      </c>
      <c r="C424" s="47" t="s">
        <v>660</v>
      </c>
      <c r="D424" s="47" t="s">
        <v>278</v>
      </c>
      <c r="E424" s="47" t="s">
        <v>274</v>
      </c>
      <c r="F424" s="48">
        <v>16942668.109999999</v>
      </c>
      <c r="G424" s="48">
        <v>16942668.109999999</v>
      </c>
      <c r="H424" s="48">
        <v>12277775.1</v>
      </c>
      <c r="I424" s="49">
        <f t="shared" si="13"/>
        <v>0.72466597470284744</v>
      </c>
      <c r="K424" s="38"/>
      <c r="L424" s="38"/>
      <c r="M424" s="38"/>
      <c r="N424" s="38"/>
      <c r="O424" s="38"/>
      <c r="P424" s="38"/>
      <c r="Q424" s="38"/>
      <c r="R424" s="38"/>
      <c r="S424" s="38"/>
      <c r="T424" s="38"/>
      <c r="U424" s="38"/>
    </row>
    <row r="425" spans="1:21" ht="24.95" customHeight="1">
      <c r="A425" s="15">
        <f t="shared" si="12"/>
        <v>417</v>
      </c>
      <c r="B425" s="46" t="s">
        <v>289</v>
      </c>
      <c r="C425" s="47" t="s">
        <v>660</v>
      </c>
      <c r="D425" s="47" t="s">
        <v>290</v>
      </c>
      <c r="E425" s="47" t="s">
        <v>274</v>
      </c>
      <c r="F425" s="48">
        <v>16942668.109999999</v>
      </c>
      <c r="G425" s="48">
        <v>16942668.109999999</v>
      </c>
      <c r="H425" s="48">
        <v>12277775.1</v>
      </c>
      <c r="I425" s="49">
        <f t="shared" si="13"/>
        <v>0.72466597470284744</v>
      </c>
      <c r="K425" s="38"/>
      <c r="L425" s="38"/>
      <c r="M425" s="38"/>
      <c r="N425" s="38"/>
      <c r="O425" s="38"/>
      <c r="P425" s="38"/>
      <c r="Q425" s="38"/>
      <c r="R425" s="38"/>
      <c r="S425" s="38"/>
      <c r="T425" s="38"/>
      <c r="U425" s="38"/>
    </row>
    <row r="426" spans="1:21" ht="24.95" customHeight="1">
      <c r="A426" s="15">
        <f t="shared" si="12"/>
        <v>418</v>
      </c>
      <c r="B426" s="46" t="s">
        <v>281</v>
      </c>
      <c r="C426" s="47" t="s">
        <v>660</v>
      </c>
      <c r="D426" s="47" t="s">
        <v>290</v>
      </c>
      <c r="E426" s="47" t="s">
        <v>282</v>
      </c>
      <c r="F426" s="48">
        <v>16492668.109999999</v>
      </c>
      <c r="G426" s="48">
        <v>16492668.109999999</v>
      </c>
      <c r="H426" s="48">
        <v>11964809.66</v>
      </c>
      <c r="I426" s="49">
        <f t="shared" si="13"/>
        <v>0.72546234364258966</v>
      </c>
      <c r="K426" s="38"/>
      <c r="L426" s="38"/>
      <c r="M426" s="38"/>
      <c r="N426" s="38"/>
      <c r="O426" s="38"/>
      <c r="P426" s="38"/>
      <c r="Q426" s="38"/>
      <c r="R426" s="38"/>
      <c r="S426" s="38"/>
      <c r="T426" s="38"/>
      <c r="U426" s="38"/>
    </row>
    <row r="427" spans="1:21" ht="24.95" customHeight="1">
      <c r="A427" s="15">
        <f t="shared" si="12"/>
        <v>419</v>
      </c>
      <c r="B427" s="46" t="s">
        <v>291</v>
      </c>
      <c r="C427" s="47" t="s">
        <v>660</v>
      </c>
      <c r="D427" s="47" t="s">
        <v>290</v>
      </c>
      <c r="E427" s="47" t="s">
        <v>292</v>
      </c>
      <c r="F427" s="48">
        <v>450000</v>
      </c>
      <c r="G427" s="48">
        <v>450000</v>
      </c>
      <c r="H427" s="48">
        <v>312965.44</v>
      </c>
      <c r="I427" s="49">
        <f t="shared" si="13"/>
        <v>0.69547875555555561</v>
      </c>
      <c r="K427" s="38"/>
      <c r="L427" s="38"/>
      <c r="M427" s="38"/>
      <c r="N427" s="38"/>
      <c r="O427" s="38"/>
      <c r="P427" s="38"/>
      <c r="Q427" s="38"/>
      <c r="R427" s="38"/>
      <c r="S427" s="38"/>
      <c r="T427" s="38"/>
      <c r="U427" s="38"/>
    </row>
    <row r="428" spans="1:21" ht="16.7" customHeight="1">
      <c r="A428" s="15">
        <f t="shared" si="12"/>
        <v>420</v>
      </c>
      <c r="B428" s="46" t="s">
        <v>283</v>
      </c>
      <c r="C428" s="47" t="s">
        <v>660</v>
      </c>
      <c r="D428" s="47" t="s">
        <v>284</v>
      </c>
      <c r="E428" s="47" t="s">
        <v>274</v>
      </c>
      <c r="F428" s="48">
        <v>0</v>
      </c>
      <c r="G428" s="48">
        <v>10736.29</v>
      </c>
      <c r="H428" s="48">
        <v>0</v>
      </c>
      <c r="I428" s="49">
        <f t="shared" si="13"/>
        <v>0</v>
      </c>
      <c r="K428" s="38"/>
      <c r="L428" s="38"/>
      <c r="M428" s="38"/>
      <c r="N428" s="38"/>
      <c r="O428" s="38"/>
      <c r="P428" s="38"/>
      <c r="Q428" s="38"/>
      <c r="R428" s="38"/>
      <c r="S428" s="38"/>
      <c r="T428" s="38"/>
      <c r="U428" s="38"/>
    </row>
    <row r="429" spans="1:21" ht="80.849999999999994" customHeight="1">
      <c r="A429" s="15">
        <f t="shared" si="12"/>
        <v>421</v>
      </c>
      <c r="B429" s="46" t="s">
        <v>285</v>
      </c>
      <c r="C429" s="47" t="s">
        <v>660</v>
      </c>
      <c r="D429" s="47" t="s">
        <v>286</v>
      </c>
      <c r="E429" s="47" t="s">
        <v>274</v>
      </c>
      <c r="F429" s="48">
        <v>0</v>
      </c>
      <c r="G429" s="48">
        <v>10736.29</v>
      </c>
      <c r="H429" s="48">
        <v>0</v>
      </c>
      <c r="I429" s="49">
        <f t="shared" si="13"/>
        <v>0</v>
      </c>
      <c r="K429" s="38"/>
      <c r="L429" s="38"/>
      <c r="M429" s="38"/>
      <c r="N429" s="38"/>
      <c r="O429" s="38"/>
      <c r="P429" s="38"/>
      <c r="Q429" s="38"/>
      <c r="R429" s="38"/>
      <c r="S429" s="38"/>
      <c r="T429" s="38"/>
      <c r="U429" s="38"/>
    </row>
    <row r="430" spans="1:21" ht="24.95" customHeight="1">
      <c r="A430" s="15">
        <f t="shared" si="12"/>
        <v>422</v>
      </c>
      <c r="B430" s="46" t="s">
        <v>281</v>
      </c>
      <c r="C430" s="47" t="s">
        <v>660</v>
      </c>
      <c r="D430" s="47" t="s">
        <v>286</v>
      </c>
      <c r="E430" s="47" t="s">
        <v>282</v>
      </c>
      <c r="F430" s="48">
        <v>0</v>
      </c>
      <c r="G430" s="48">
        <v>10736.29</v>
      </c>
      <c r="H430" s="48">
        <v>0</v>
      </c>
      <c r="I430" s="49">
        <f t="shared" si="13"/>
        <v>0</v>
      </c>
      <c r="K430" s="38"/>
      <c r="L430" s="38"/>
      <c r="M430" s="38"/>
      <c r="N430" s="38"/>
      <c r="O430" s="38"/>
      <c r="P430" s="38"/>
      <c r="Q430" s="38"/>
      <c r="R430" s="38"/>
      <c r="S430" s="38"/>
      <c r="T430" s="38"/>
      <c r="U430" s="38"/>
    </row>
    <row r="431" spans="1:21" ht="16.7" customHeight="1">
      <c r="A431" s="15">
        <f t="shared" si="12"/>
        <v>423</v>
      </c>
      <c r="B431" s="46" t="s">
        <v>684</v>
      </c>
      <c r="C431" s="47" t="s">
        <v>685</v>
      </c>
      <c r="D431" s="47" t="s">
        <v>273</v>
      </c>
      <c r="E431" s="47" t="s">
        <v>274</v>
      </c>
      <c r="F431" s="48">
        <v>53891088.630000003</v>
      </c>
      <c r="G431" s="48">
        <v>53901826.219999999</v>
      </c>
      <c r="H431" s="48">
        <v>38596171.390000001</v>
      </c>
      <c r="I431" s="49">
        <f t="shared" si="13"/>
        <v>0.71604570933218381</v>
      </c>
      <c r="K431" s="38"/>
      <c r="L431" s="38"/>
      <c r="M431" s="38"/>
      <c r="N431" s="38"/>
      <c r="O431" s="38"/>
      <c r="P431" s="38"/>
      <c r="Q431" s="38"/>
      <c r="R431" s="38"/>
      <c r="S431" s="38"/>
      <c r="T431" s="38"/>
      <c r="U431" s="38"/>
    </row>
    <row r="432" spans="1:21" ht="16.7" customHeight="1">
      <c r="A432" s="15">
        <f t="shared" si="12"/>
        <v>424</v>
      </c>
      <c r="B432" s="46" t="s">
        <v>686</v>
      </c>
      <c r="C432" s="47" t="s">
        <v>687</v>
      </c>
      <c r="D432" s="47" t="s">
        <v>273</v>
      </c>
      <c r="E432" s="47" t="s">
        <v>274</v>
      </c>
      <c r="F432" s="48">
        <v>42539395.229999997</v>
      </c>
      <c r="G432" s="48">
        <v>42539395.229999997</v>
      </c>
      <c r="H432" s="48">
        <v>30886743.84</v>
      </c>
      <c r="I432" s="49">
        <f t="shared" si="13"/>
        <v>0.72607388217446467</v>
      </c>
      <c r="K432" s="38"/>
      <c r="L432" s="38"/>
      <c r="M432" s="38"/>
      <c r="N432" s="38"/>
      <c r="O432" s="38"/>
      <c r="P432" s="38"/>
      <c r="Q432" s="38"/>
      <c r="R432" s="38"/>
      <c r="S432" s="38"/>
      <c r="T432" s="38"/>
      <c r="U432" s="38"/>
    </row>
    <row r="433" spans="1:21" ht="36" customHeight="1">
      <c r="A433" s="15">
        <f t="shared" si="12"/>
        <v>425</v>
      </c>
      <c r="B433" s="46" t="s">
        <v>615</v>
      </c>
      <c r="C433" s="47" t="s">
        <v>687</v>
      </c>
      <c r="D433" s="47" t="s">
        <v>616</v>
      </c>
      <c r="E433" s="47" t="s">
        <v>274</v>
      </c>
      <c r="F433" s="48">
        <v>42539395.229999997</v>
      </c>
      <c r="G433" s="48">
        <v>42539395.229999997</v>
      </c>
      <c r="H433" s="48">
        <v>30886743.84</v>
      </c>
      <c r="I433" s="49">
        <f t="shared" si="13"/>
        <v>0.72607388217446467</v>
      </c>
      <c r="K433" s="38"/>
      <c r="L433" s="38"/>
      <c r="M433" s="38"/>
      <c r="N433" s="38"/>
      <c r="O433" s="38"/>
      <c r="P433" s="38"/>
      <c r="Q433" s="38"/>
      <c r="R433" s="38"/>
      <c r="S433" s="38"/>
      <c r="T433" s="38"/>
      <c r="U433" s="38"/>
    </row>
    <row r="434" spans="1:21" ht="16.7" customHeight="1">
      <c r="A434" s="15">
        <f t="shared" si="12"/>
        <v>426</v>
      </c>
      <c r="B434" s="46" t="s">
        <v>688</v>
      </c>
      <c r="C434" s="47" t="s">
        <v>687</v>
      </c>
      <c r="D434" s="47" t="s">
        <v>689</v>
      </c>
      <c r="E434" s="47" t="s">
        <v>274</v>
      </c>
      <c r="F434" s="48">
        <v>42539395.229999997</v>
      </c>
      <c r="G434" s="48">
        <v>42539395.229999997</v>
      </c>
      <c r="H434" s="48">
        <v>30886743.84</v>
      </c>
      <c r="I434" s="49">
        <f t="shared" si="13"/>
        <v>0.72607388217446467</v>
      </c>
      <c r="K434" s="38"/>
      <c r="L434" s="38"/>
      <c r="M434" s="38"/>
      <c r="N434" s="38"/>
      <c r="O434" s="38"/>
      <c r="P434" s="38"/>
      <c r="Q434" s="38"/>
      <c r="R434" s="38"/>
      <c r="S434" s="38"/>
      <c r="T434" s="38"/>
      <c r="U434" s="38"/>
    </row>
    <row r="435" spans="1:21" ht="58.35" customHeight="1">
      <c r="A435" s="15">
        <f t="shared" si="12"/>
        <v>427</v>
      </c>
      <c r="B435" s="46" t="s">
        <v>690</v>
      </c>
      <c r="C435" s="47" t="s">
        <v>687</v>
      </c>
      <c r="D435" s="47" t="s">
        <v>691</v>
      </c>
      <c r="E435" s="47" t="s">
        <v>274</v>
      </c>
      <c r="F435" s="48">
        <v>375000</v>
      </c>
      <c r="G435" s="48">
        <v>375000</v>
      </c>
      <c r="H435" s="48">
        <v>375000</v>
      </c>
      <c r="I435" s="49">
        <f t="shared" si="13"/>
        <v>1</v>
      </c>
      <c r="K435" s="38"/>
      <c r="L435" s="38"/>
      <c r="M435" s="38"/>
      <c r="N435" s="38"/>
      <c r="O435" s="38"/>
      <c r="P435" s="38"/>
      <c r="Q435" s="38"/>
      <c r="R435" s="38"/>
      <c r="S435" s="38"/>
      <c r="T435" s="38"/>
      <c r="U435" s="38"/>
    </row>
    <row r="436" spans="1:21" ht="16.7" customHeight="1">
      <c r="A436" s="15">
        <f t="shared" si="12"/>
        <v>428</v>
      </c>
      <c r="B436" s="46" t="s">
        <v>399</v>
      </c>
      <c r="C436" s="47" t="s">
        <v>687</v>
      </c>
      <c r="D436" s="47" t="s">
        <v>691</v>
      </c>
      <c r="E436" s="47" t="s">
        <v>400</v>
      </c>
      <c r="F436" s="48">
        <v>375000</v>
      </c>
      <c r="G436" s="48">
        <v>375000</v>
      </c>
      <c r="H436" s="48">
        <v>375000</v>
      </c>
      <c r="I436" s="49">
        <f t="shared" si="13"/>
        <v>1</v>
      </c>
      <c r="K436" s="38"/>
      <c r="L436" s="38"/>
      <c r="M436" s="38"/>
      <c r="N436" s="38"/>
      <c r="O436" s="38"/>
      <c r="P436" s="38"/>
      <c r="Q436" s="38"/>
      <c r="R436" s="38"/>
      <c r="S436" s="38"/>
      <c r="T436" s="38"/>
      <c r="U436" s="38"/>
    </row>
    <row r="437" spans="1:21" ht="16.7" customHeight="1">
      <c r="A437" s="15">
        <f t="shared" si="12"/>
        <v>429</v>
      </c>
      <c r="B437" s="46" t="s">
        <v>692</v>
      </c>
      <c r="C437" s="47" t="s">
        <v>687</v>
      </c>
      <c r="D437" s="47" t="s">
        <v>693</v>
      </c>
      <c r="E437" s="47" t="s">
        <v>274</v>
      </c>
      <c r="F437" s="48">
        <v>36596970.460000001</v>
      </c>
      <c r="G437" s="48">
        <v>36596970.460000001</v>
      </c>
      <c r="H437" s="48">
        <v>25846972.100000001</v>
      </c>
      <c r="I437" s="49">
        <f t="shared" si="13"/>
        <v>0.70625988367672121</v>
      </c>
      <c r="K437" s="38"/>
      <c r="L437" s="38"/>
      <c r="M437" s="38"/>
      <c r="N437" s="38"/>
      <c r="O437" s="38"/>
      <c r="P437" s="38"/>
      <c r="Q437" s="38"/>
      <c r="R437" s="38"/>
      <c r="S437" s="38"/>
      <c r="T437" s="38"/>
      <c r="U437" s="38"/>
    </row>
    <row r="438" spans="1:21" ht="16.7" customHeight="1">
      <c r="A438" s="15">
        <f t="shared" si="12"/>
        <v>430</v>
      </c>
      <c r="B438" s="46" t="s">
        <v>319</v>
      </c>
      <c r="C438" s="47" t="s">
        <v>687</v>
      </c>
      <c r="D438" s="47" t="s">
        <v>693</v>
      </c>
      <c r="E438" s="47" t="s">
        <v>320</v>
      </c>
      <c r="F438" s="48">
        <v>33658887.25</v>
      </c>
      <c r="G438" s="48">
        <v>33658887.25</v>
      </c>
      <c r="H438" s="48">
        <v>23827628.050000001</v>
      </c>
      <c r="I438" s="49">
        <f t="shared" si="13"/>
        <v>0.70791490737709994</v>
      </c>
      <c r="K438" s="38"/>
      <c r="L438" s="38"/>
      <c r="M438" s="38"/>
      <c r="N438" s="38"/>
      <c r="O438" s="38"/>
      <c r="P438" s="38"/>
      <c r="Q438" s="38"/>
      <c r="R438" s="38"/>
      <c r="S438" s="38"/>
      <c r="T438" s="38"/>
      <c r="U438" s="38"/>
    </row>
    <row r="439" spans="1:21" ht="24.95" customHeight="1">
      <c r="A439" s="15">
        <f t="shared" si="12"/>
        <v>431</v>
      </c>
      <c r="B439" s="46" t="s">
        <v>291</v>
      </c>
      <c r="C439" s="47" t="s">
        <v>687</v>
      </c>
      <c r="D439" s="47" t="s">
        <v>693</v>
      </c>
      <c r="E439" s="47" t="s">
        <v>292</v>
      </c>
      <c r="F439" s="48">
        <v>2591928.21</v>
      </c>
      <c r="G439" s="48">
        <v>2591928.21</v>
      </c>
      <c r="H439" s="48">
        <v>1765977.05</v>
      </c>
      <c r="I439" s="49">
        <f t="shared" si="13"/>
        <v>0.68133717715893072</v>
      </c>
      <c r="K439" s="38"/>
      <c r="L439" s="38"/>
      <c r="M439" s="38"/>
      <c r="N439" s="38"/>
      <c r="O439" s="38"/>
      <c r="P439" s="38"/>
      <c r="Q439" s="38"/>
      <c r="R439" s="38"/>
      <c r="S439" s="38"/>
      <c r="T439" s="38"/>
      <c r="U439" s="38"/>
    </row>
    <row r="440" spans="1:21" ht="16.7" customHeight="1">
      <c r="A440" s="15">
        <f t="shared" si="12"/>
        <v>432</v>
      </c>
      <c r="B440" s="46" t="s">
        <v>301</v>
      </c>
      <c r="C440" s="47" t="s">
        <v>687</v>
      </c>
      <c r="D440" s="47" t="s">
        <v>693</v>
      </c>
      <c r="E440" s="47" t="s">
        <v>302</v>
      </c>
      <c r="F440" s="48">
        <v>346155</v>
      </c>
      <c r="G440" s="48">
        <v>346155</v>
      </c>
      <c r="H440" s="48">
        <v>253367</v>
      </c>
      <c r="I440" s="49">
        <f t="shared" si="13"/>
        <v>0.73194667128887347</v>
      </c>
      <c r="K440" s="38"/>
      <c r="L440" s="38"/>
      <c r="M440" s="38"/>
      <c r="N440" s="38"/>
      <c r="O440" s="38"/>
      <c r="P440" s="38"/>
      <c r="Q440" s="38"/>
      <c r="R440" s="38"/>
      <c r="S440" s="38"/>
      <c r="T440" s="38"/>
      <c r="U440" s="38"/>
    </row>
    <row r="441" spans="1:21" ht="36" customHeight="1">
      <c r="A441" s="15">
        <f t="shared" si="12"/>
        <v>433</v>
      </c>
      <c r="B441" s="46" t="s">
        <v>694</v>
      </c>
      <c r="C441" s="47" t="s">
        <v>687</v>
      </c>
      <c r="D441" s="47" t="s">
        <v>695</v>
      </c>
      <c r="E441" s="47" t="s">
        <v>274</v>
      </c>
      <c r="F441" s="48">
        <v>132528.16</v>
      </c>
      <c r="G441" s="48">
        <v>132528.16</v>
      </c>
      <c r="H441" s="48">
        <v>61533.7</v>
      </c>
      <c r="I441" s="49">
        <f t="shared" si="13"/>
        <v>0.46430660472461094</v>
      </c>
      <c r="K441" s="38"/>
      <c r="L441" s="38"/>
      <c r="M441" s="38"/>
      <c r="N441" s="38"/>
      <c r="O441" s="38"/>
      <c r="P441" s="38"/>
      <c r="Q441" s="38"/>
      <c r="R441" s="38"/>
      <c r="S441" s="38"/>
      <c r="T441" s="38"/>
      <c r="U441" s="38"/>
    </row>
    <row r="442" spans="1:21" ht="24.95" customHeight="1">
      <c r="A442" s="15">
        <f t="shared" si="12"/>
        <v>434</v>
      </c>
      <c r="B442" s="46" t="s">
        <v>291</v>
      </c>
      <c r="C442" s="47" t="s">
        <v>687</v>
      </c>
      <c r="D442" s="47" t="s">
        <v>695</v>
      </c>
      <c r="E442" s="47" t="s">
        <v>292</v>
      </c>
      <c r="F442" s="48">
        <v>132528.16</v>
      </c>
      <c r="G442" s="48">
        <v>132528.16</v>
      </c>
      <c r="H442" s="48">
        <v>61533.7</v>
      </c>
      <c r="I442" s="49">
        <f t="shared" si="13"/>
        <v>0.46430660472461094</v>
      </c>
      <c r="K442" s="38"/>
      <c r="L442" s="38"/>
      <c r="M442" s="38"/>
      <c r="N442" s="38"/>
      <c r="O442" s="38"/>
      <c r="P442" s="38"/>
      <c r="Q442" s="38"/>
      <c r="R442" s="38"/>
      <c r="S442" s="38"/>
      <c r="T442" s="38"/>
      <c r="U442" s="38"/>
    </row>
    <row r="443" spans="1:21" ht="16.7" customHeight="1">
      <c r="A443" s="15">
        <f t="shared" si="12"/>
        <v>435</v>
      </c>
      <c r="B443" s="46" t="s">
        <v>696</v>
      </c>
      <c r="C443" s="47" t="s">
        <v>687</v>
      </c>
      <c r="D443" s="47" t="s">
        <v>697</v>
      </c>
      <c r="E443" s="47" t="s">
        <v>274</v>
      </c>
      <c r="F443" s="48">
        <v>2889655.61</v>
      </c>
      <c r="G443" s="48">
        <v>2889655.61</v>
      </c>
      <c r="H443" s="48">
        <v>2606863.04</v>
      </c>
      <c r="I443" s="49">
        <f t="shared" si="13"/>
        <v>0.90213623761206618</v>
      </c>
      <c r="K443" s="38"/>
      <c r="L443" s="38"/>
      <c r="M443" s="38"/>
      <c r="N443" s="38"/>
      <c r="O443" s="38"/>
      <c r="P443" s="38"/>
      <c r="Q443" s="38"/>
      <c r="R443" s="38"/>
      <c r="S443" s="38"/>
      <c r="T443" s="38"/>
      <c r="U443" s="38"/>
    </row>
    <row r="444" spans="1:21" ht="24.95" customHeight="1">
      <c r="A444" s="15">
        <f t="shared" si="12"/>
        <v>436</v>
      </c>
      <c r="B444" s="46" t="s">
        <v>291</v>
      </c>
      <c r="C444" s="47" t="s">
        <v>687</v>
      </c>
      <c r="D444" s="47" t="s">
        <v>697</v>
      </c>
      <c r="E444" s="47" t="s">
        <v>292</v>
      </c>
      <c r="F444" s="48">
        <v>2889655.61</v>
      </c>
      <c r="G444" s="48">
        <v>2889655.61</v>
      </c>
      <c r="H444" s="48">
        <v>2606863.04</v>
      </c>
      <c r="I444" s="49">
        <f t="shared" si="13"/>
        <v>0.90213623761206618</v>
      </c>
      <c r="K444" s="38"/>
      <c r="L444" s="38"/>
      <c r="M444" s="38"/>
      <c r="N444" s="38"/>
      <c r="O444" s="38"/>
      <c r="P444" s="38"/>
      <c r="Q444" s="38"/>
      <c r="R444" s="38"/>
      <c r="S444" s="38"/>
      <c r="T444" s="38"/>
      <c r="U444" s="38"/>
    </row>
    <row r="445" spans="1:21" ht="24.95" customHeight="1">
      <c r="A445" s="15">
        <f t="shared" si="12"/>
        <v>437</v>
      </c>
      <c r="B445" s="46" t="s">
        <v>698</v>
      </c>
      <c r="C445" s="47" t="s">
        <v>687</v>
      </c>
      <c r="D445" s="47" t="s">
        <v>699</v>
      </c>
      <c r="E445" s="47" t="s">
        <v>274</v>
      </c>
      <c r="F445" s="48">
        <v>72000</v>
      </c>
      <c r="G445" s="48">
        <v>72000</v>
      </c>
      <c r="H445" s="48">
        <v>54000</v>
      </c>
      <c r="I445" s="49">
        <f t="shared" si="13"/>
        <v>0.75</v>
      </c>
      <c r="K445" s="38"/>
      <c r="L445" s="38"/>
      <c r="M445" s="38"/>
      <c r="N445" s="38"/>
      <c r="O445" s="38"/>
      <c r="P445" s="38"/>
      <c r="Q445" s="38"/>
      <c r="R445" s="38"/>
      <c r="S445" s="38"/>
      <c r="T445" s="38"/>
      <c r="U445" s="38"/>
    </row>
    <row r="446" spans="1:21" ht="24.95" customHeight="1">
      <c r="A446" s="15">
        <f t="shared" si="12"/>
        <v>438</v>
      </c>
      <c r="B446" s="46" t="s">
        <v>291</v>
      </c>
      <c r="C446" s="47" t="s">
        <v>687</v>
      </c>
      <c r="D446" s="47" t="s">
        <v>699</v>
      </c>
      <c r="E446" s="47" t="s">
        <v>292</v>
      </c>
      <c r="F446" s="48">
        <v>72000</v>
      </c>
      <c r="G446" s="48">
        <v>72000</v>
      </c>
      <c r="H446" s="48">
        <v>54000</v>
      </c>
      <c r="I446" s="49">
        <f t="shared" si="13"/>
        <v>0.75</v>
      </c>
      <c r="K446" s="38"/>
      <c r="L446" s="38"/>
      <c r="M446" s="38"/>
      <c r="N446" s="38"/>
      <c r="O446" s="38"/>
      <c r="P446" s="38"/>
      <c r="Q446" s="38"/>
      <c r="R446" s="38"/>
      <c r="S446" s="38"/>
      <c r="T446" s="38"/>
      <c r="U446" s="38"/>
    </row>
    <row r="447" spans="1:21" ht="16.7" customHeight="1">
      <c r="A447" s="15">
        <f t="shared" si="12"/>
        <v>439</v>
      </c>
      <c r="B447" s="46" t="s">
        <v>700</v>
      </c>
      <c r="C447" s="47" t="s">
        <v>687</v>
      </c>
      <c r="D447" s="47" t="s">
        <v>701</v>
      </c>
      <c r="E447" s="47" t="s">
        <v>274</v>
      </c>
      <c r="F447" s="48">
        <v>2037241</v>
      </c>
      <c r="G447" s="48">
        <v>2037241</v>
      </c>
      <c r="H447" s="48">
        <v>1506375</v>
      </c>
      <c r="I447" s="49">
        <f t="shared" si="13"/>
        <v>0.739419145795711</v>
      </c>
      <c r="K447" s="38"/>
      <c r="L447" s="38"/>
      <c r="M447" s="38"/>
      <c r="N447" s="38"/>
      <c r="O447" s="38"/>
      <c r="P447" s="38"/>
      <c r="Q447" s="38"/>
      <c r="R447" s="38"/>
      <c r="S447" s="38"/>
      <c r="T447" s="38"/>
      <c r="U447" s="38"/>
    </row>
    <row r="448" spans="1:21" ht="24.95" customHeight="1">
      <c r="A448" s="15">
        <f t="shared" si="12"/>
        <v>440</v>
      </c>
      <c r="B448" s="46" t="s">
        <v>291</v>
      </c>
      <c r="C448" s="47" t="s">
        <v>687</v>
      </c>
      <c r="D448" s="47" t="s">
        <v>701</v>
      </c>
      <c r="E448" s="47" t="s">
        <v>292</v>
      </c>
      <c r="F448" s="48">
        <v>2037241</v>
      </c>
      <c r="G448" s="48">
        <v>2037241</v>
      </c>
      <c r="H448" s="48">
        <v>1506375</v>
      </c>
      <c r="I448" s="49">
        <f t="shared" si="13"/>
        <v>0.739419145795711</v>
      </c>
      <c r="K448" s="38"/>
      <c r="L448" s="38"/>
      <c r="M448" s="38"/>
      <c r="N448" s="38"/>
      <c r="O448" s="38"/>
      <c r="P448" s="38"/>
      <c r="Q448" s="38"/>
      <c r="R448" s="38"/>
      <c r="S448" s="38"/>
      <c r="T448" s="38"/>
      <c r="U448" s="38"/>
    </row>
    <row r="449" spans="1:21" ht="69.599999999999994" customHeight="1">
      <c r="A449" s="15">
        <f t="shared" si="12"/>
        <v>441</v>
      </c>
      <c r="B449" s="46" t="s">
        <v>702</v>
      </c>
      <c r="C449" s="47" t="s">
        <v>687</v>
      </c>
      <c r="D449" s="47" t="s">
        <v>703</v>
      </c>
      <c r="E449" s="47" t="s">
        <v>274</v>
      </c>
      <c r="F449" s="48">
        <v>216000</v>
      </c>
      <c r="G449" s="48">
        <v>216000</v>
      </c>
      <c r="H449" s="48">
        <v>216000</v>
      </c>
      <c r="I449" s="49">
        <f t="shared" si="13"/>
        <v>1</v>
      </c>
      <c r="K449" s="38"/>
      <c r="L449" s="38"/>
      <c r="M449" s="38"/>
      <c r="N449" s="38"/>
      <c r="O449" s="38"/>
      <c r="P449" s="38"/>
      <c r="Q449" s="38"/>
      <c r="R449" s="38"/>
      <c r="S449" s="38"/>
      <c r="T449" s="38"/>
      <c r="U449" s="38"/>
    </row>
    <row r="450" spans="1:21" ht="24.95" customHeight="1">
      <c r="A450" s="15">
        <f t="shared" si="12"/>
        <v>442</v>
      </c>
      <c r="B450" s="46" t="s">
        <v>291</v>
      </c>
      <c r="C450" s="47" t="s">
        <v>687</v>
      </c>
      <c r="D450" s="47" t="s">
        <v>703</v>
      </c>
      <c r="E450" s="47" t="s">
        <v>292</v>
      </c>
      <c r="F450" s="48">
        <v>216000</v>
      </c>
      <c r="G450" s="48">
        <v>216000</v>
      </c>
      <c r="H450" s="48">
        <v>216000</v>
      </c>
      <c r="I450" s="49">
        <f t="shared" si="13"/>
        <v>1</v>
      </c>
      <c r="K450" s="38"/>
      <c r="L450" s="38"/>
      <c r="M450" s="38"/>
      <c r="N450" s="38"/>
      <c r="O450" s="38"/>
      <c r="P450" s="38"/>
      <c r="Q450" s="38"/>
      <c r="R450" s="38"/>
      <c r="S450" s="38"/>
      <c r="T450" s="38"/>
      <c r="U450" s="38"/>
    </row>
    <row r="451" spans="1:21" ht="69.599999999999994" customHeight="1">
      <c r="A451" s="15">
        <f t="shared" si="12"/>
        <v>443</v>
      </c>
      <c r="B451" s="46" t="s">
        <v>704</v>
      </c>
      <c r="C451" s="47" t="s">
        <v>687</v>
      </c>
      <c r="D451" s="47" t="s">
        <v>705</v>
      </c>
      <c r="E451" s="47" t="s">
        <v>274</v>
      </c>
      <c r="F451" s="48">
        <v>120000</v>
      </c>
      <c r="G451" s="48">
        <v>120000</v>
      </c>
      <c r="H451" s="48">
        <v>120000</v>
      </c>
      <c r="I451" s="49">
        <f t="shared" si="13"/>
        <v>1</v>
      </c>
      <c r="K451" s="38"/>
      <c r="L451" s="38"/>
      <c r="M451" s="38"/>
      <c r="N451" s="38"/>
      <c r="O451" s="38"/>
      <c r="P451" s="38"/>
      <c r="Q451" s="38"/>
      <c r="R451" s="38"/>
      <c r="S451" s="38"/>
      <c r="T451" s="38"/>
      <c r="U451" s="38"/>
    </row>
    <row r="452" spans="1:21" ht="24.95" customHeight="1">
      <c r="A452" s="15">
        <f t="shared" si="12"/>
        <v>444</v>
      </c>
      <c r="B452" s="46" t="s">
        <v>291</v>
      </c>
      <c r="C452" s="47" t="s">
        <v>687</v>
      </c>
      <c r="D452" s="47" t="s">
        <v>705</v>
      </c>
      <c r="E452" s="47" t="s">
        <v>292</v>
      </c>
      <c r="F452" s="48">
        <v>120000</v>
      </c>
      <c r="G452" s="48">
        <v>120000</v>
      </c>
      <c r="H452" s="48">
        <v>120000</v>
      </c>
      <c r="I452" s="49">
        <f t="shared" si="13"/>
        <v>1</v>
      </c>
      <c r="K452" s="38"/>
      <c r="L452" s="38"/>
      <c r="M452" s="38"/>
      <c r="N452" s="38"/>
      <c r="O452" s="38"/>
      <c r="P452" s="38"/>
      <c r="Q452" s="38"/>
      <c r="R452" s="38"/>
      <c r="S452" s="38"/>
      <c r="T452" s="38"/>
      <c r="U452" s="38"/>
    </row>
    <row r="453" spans="1:21" ht="24.95" customHeight="1">
      <c r="A453" s="15">
        <f t="shared" si="12"/>
        <v>445</v>
      </c>
      <c r="B453" s="46" t="s">
        <v>706</v>
      </c>
      <c r="C453" s="47" t="s">
        <v>687</v>
      </c>
      <c r="D453" s="47" t="s">
        <v>707</v>
      </c>
      <c r="E453" s="47" t="s">
        <v>274</v>
      </c>
      <c r="F453" s="48">
        <v>70000</v>
      </c>
      <c r="G453" s="48">
        <v>70000</v>
      </c>
      <c r="H453" s="48">
        <v>70000</v>
      </c>
      <c r="I453" s="49">
        <f t="shared" si="13"/>
        <v>1</v>
      </c>
      <c r="K453" s="38"/>
      <c r="L453" s="38"/>
      <c r="M453" s="38"/>
      <c r="N453" s="38"/>
      <c r="O453" s="38"/>
      <c r="P453" s="38"/>
      <c r="Q453" s="38"/>
      <c r="R453" s="38"/>
      <c r="S453" s="38"/>
      <c r="T453" s="38"/>
      <c r="U453" s="38"/>
    </row>
    <row r="454" spans="1:21" ht="24.95" customHeight="1">
      <c r="A454" s="15">
        <f t="shared" si="12"/>
        <v>446</v>
      </c>
      <c r="B454" s="46" t="s">
        <v>291</v>
      </c>
      <c r="C454" s="47" t="s">
        <v>687</v>
      </c>
      <c r="D454" s="47" t="s">
        <v>707</v>
      </c>
      <c r="E454" s="47" t="s">
        <v>292</v>
      </c>
      <c r="F454" s="48">
        <v>70000</v>
      </c>
      <c r="G454" s="48">
        <v>70000</v>
      </c>
      <c r="H454" s="48">
        <v>70000</v>
      </c>
      <c r="I454" s="49">
        <f t="shared" si="13"/>
        <v>1</v>
      </c>
      <c r="K454" s="38"/>
      <c r="L454" s="38"/>
      <c r="M454" s="38"/>
      <c r="N454" s="38"/>
      <c r="O454" s="38"/>
      <c r="P454" s="38"/>
      <c r="Q454" s="38"/>
      <c r="R454" s="38"/>
      <c r="S454" s="38"/>
      <c r="T454" s="38"/>
      <c r="U454" s="38"/>
    </row>
    <row r="455" spans="1:21" ht="69.599999999999994" customHeight="1">
      <c r="A455" s="15">
        <f t="shared" si="12"/>
        <v>447</v>
      </c>
      <c r="B455" s="46" t="s">
        <v>704</v>
      </c>
      <c r="C455" s="47" t="s">
        <v>687</v>
      </c>
      <c r="D455" s="47" t="s">
        <v>708</v>
      </c>
      <c r="E455" s="47" t="s">
        <v>274</v>
      </c>
      <c r="F455" s="48">
        <v>30000</v>
      </c>
      <c r="G455" s="48">
        <v>30000</v>
      </c>
      <c r="H455" s="48">
        <v>30000</v>
      </c>
      <c r="I455" s="49">
        <f t="shared" si="13"/>
        <v>1</v>
      </c>
      <c r="K455" s="38"/>
      <c r="L455" s="38"/>
      <c r="M455" s="38"/>
      <c r="N455" s="38"/>
      <c r="O455" s="38"/>
      <c r="P455" s="38"/>
      <c r="Q455" s="38"/>
      <c r="R455" s="38"/>
      <c r="S455" s="38"/>
      <c r="T455" s="38"/>
      <c r="U455" s="38"/>
    </row>
    <row r="456" spans="1:21" ht="24.95" customHeight="1">
      <c r="A456" s="15">
        <f t="shared" si="12"/>
        <v>448</v>
      </c>
      <c r="B456" s="46" t="s">
        <v>291</v>
      </c>
      <c r="C456" s="47" t="s">
        <v>687</v>
      </c>
      <c r="D456" s="47" t="s">
        <v>708</v>
      </c>
      <c r="E456" s="47" t="s">
        <v>292</v>
      </c>
      <c r="F456" s="48">
        <v>30000</v>
      </c>
      <c r="G456" s="48">
        <v>30000</v>
      </c>
      <c r="H456" s="48">
        <v>30000</v>
      </c>
      <c r="I456" s="49">
        <f t="shared" si="13"/>
        <v>1</v>
      </c>
      <c r="K456" s="38"/>
      <c r="L456" s="38"/>
      <c r="M456" s="38"/>
      <c r="N456" s="38"/>
      <c r="O456" s="38"/>
      <c r="P456" s="38"/>
      <c r="Q456" s="38"/>
      <c r="R456" s="38"/>
      <c r="S456" s="38"/>
      <c r="T456" s="38"/>
      <c r="U456" s="38"/>
    </row>
    <row r="457" spans="1:21" ht="16.7" customHeight="1">
      <c r="A457" s="15">
        <f t="shared" si="12"/>
        <v>449</v>
      </c>
      <c r="B457" s="46" t="s">
        <v>709</v>
      </c>
      <c r="C457" s="47" t="s">
        <v>710</v>
      </c>
      <c r="D457" s="47" t="s">
        <v>273</v>
      </c>
      <c r="E457" s="47" t="s">
        <v>274</v>
      </c>
      <c r="F457" s="48">
        <v>11351693.4</v>
      </c>
      <c r="G457" s="48">
        <v>11362430.99</v>
      </c>
      <c r="H457" s="48">
        <v>7709427.5499999998</v>
      </c>
      <c r="I457" s="49">
        <f t="shared" si="13"/>
        <v>0.67850159501826812</v>
      </c>
      <c r="K457" s="38"/>
      <c r="L457" s="38"/>
      <c r="M457" s="38"/>
      <c r="N457" s="38"/>
      <c r="O457" s="38"/>
      <c r="P457" s="38"/>
      <c r="Q457" s="38"/>
      <c r="R457" s="38"/>
      <c r="S457" s="38"/>
      <c r="T457" s="38"/>
      <c r="U457" s="38"/>
    </row>
    <row r="458" spans="1:21" ht="36" customHeight="1">
      <c r="A458" s="15">
        <f t="shared" ref="A458:A521" si="14">A457+1</f>
        <v>450</v>
      </c>
      <c r="B458" s="46" t="s">
        <v>277</v>
      </c>
      <c r="C458" s="47" t="s">
        <v>710</v>
      </c>
      <c r="D458" s="47" t="s">
        <v>278</v>
      </c>
      <c r="E458" s="47" t="s">
        <v>274</v>
      </c>
      <c r="F458" s="48">
        <v>11351693.4</v>
      </c>
      <c r="G458" s="48">
        <v>11351693.4</v>
      </c>
      <c r="H458" s="48">
        <v>7698689.96</v>
      </c>
      <c r="I458" s="49">
        <f t="shared" ref="I458:I521" si="15">H458/G458</f>
        <v>0.67819748901956778</v>
      </c>
      <c r="K458" s="38"/>
      <c r="L458" s="38"/>
      <c r="M458" s="38"/>
      <c r="N458" s="38"/>
      <c r="O458" s="38"/>
      <c r="P458" s="38"/>
      <c r="Q458" s="38"/>
      <c r="R458" s="38"/>
      <c r="S458" s="38"/>
      <c r="T458" s="38"/>
      <c r="U458" s="38"/>
    </row>
    <row r="459" spans="1:21" ht="24.95" customHeight="1">
      <c r="A459" s="15">
        <f t="shared" si="14"/>
        <v>451</v>
      </c>
      <c r="B459" s="46" t="s">
        <v>289</v>
      </c>
      <c r="C459" s="47" t="s">
        <v>710</v>
      </c>
      <c r="D459" s="47" t="s">
        <v>290</v>
      </c>
      <c r="E459" s="47" t="s">
        <v>274</v>
      </c>
      <c r="F459" s="48">
        <v>11351693.4</v>
      </c>
      <c r="G459" s="48">
        <v>11351693.4</v>
      </c>
      <c r="H459" s="48">
        <v>7698689.96</v>
      </c>
      <c r="I459" s="49">
        <f t="shared" si="15"/>
        <v>0.67819748901956778</v>
      </c>
      <c r="K459" s="38"/>
      <c r="L459" s="38"/>
      <c r="M459" s="38"/>
      <c r="N459" s="38"/>
      <c r="O459" s="38"/>
      <c r="P459" s="38"/>
      <c r="Q459" s="38"/>
      <c r="R459" s="38"/>
      <c r="S459" s="38"/>
      <c r="T459" s="38"/>
      <c r="U459" s="38"/>
    </row>
    <row r="460" spans="1:21" ht="16.7" customHeight="1">
      <c r="A460" s="15">
        <f t="shared" si="14"/>
        <v>452</v>
      </c>
      <c r="B460" s="46" t="s">
        <v>319</v>
      </c>
      <c r="C460" s="47" t="s">
        <v>710</v>
      </c>
      <c r="D460" s="47" t="s">
        <v>290</v>
      </c>
      <c r="E460" s="47" t="s">
        <v>320</v>
      </c>
      <c r="F460" s="48">
        <v>56012</v>
      </c>
      <c r="G460" s="48">
        <v>56012</v>
      </c>
      <c r="H460" s="48">
        <v>29212</v>
      </c>
      <c r="I460" s="49">
        <f t="shared" si="15"/>
        <v>0.52153110047846885</v>
      </c>
      <c r="K460" s="38"/>
      <c r="L460" s="38"/>
      <c r="M460" s="38"/>
      <c r="N460" s="38"/>
      <c r="O460" s="38"/>
      <c r="P460" s="38"/>
      <c r="Q460" s="38"/>
      <c r="R460" s="38"/>
      <c r="S460" s="38"/>
      <c r="T460" s="38"/>
      <c r="U460" s="38"/>
    </row>
    <row r="461" spans="1:21" ht="24.95" customHeight="1">
      <c r="A461" s="15">
        <f t="shared" si="14"/>
        <v>453</v>
      </c>
      <c r="B461" s="46" t="s">
        <v>281</v>
      </c>
      <c r="C461" s="47" t="s">
        <v>710</v>
      </c>
      <c r="D461" s="47" t="s">
        <v>290</v>
      </c>
      <c r="E461" s="47" t="s">
        <v>282</v>
      </c>
      <c r="F461" s="48">
        <v>10995206.4</v>
      </c>
      <c r="G461" s="48">
        <v>10995206.4</v>
      </c>
      <c r="H461" s="48">
        <v>7418453.96</v>
      </c>
      <c r="I461" s="49">
        <f t="shared" si="15"/>
        <v>0.67469892697966993</v>
      </c>
      <c r="K461" s="38"/>
      <c r="L461" s="38"/>
      <c r="M461" s="38"/>
      <c r="N461" s="38"/>
      <c r="O461" s="38"/>
      <c r="P461" s="38"/>
      <c r="Q461" s="38"/>
      <c r="R461" s="38"/>
      <c r="S461" s="38"/>
      <c r="T461" s="38"/>
      <c r="U461" s="38"/>
    </row>
    <row r="462" spans="1:21" ht="24.95" customHeight="1">
      <c r="A462" s="15">
        <f t="shared" si="14"/>
        <v>454</v>
      </c>
      <c r="B462" s="46" t="s">
        <v>291</v>
      </c>
      <c r="C462" s="47" t="s">
        <v>710</v>
      </c>
      <c r="D462" s="47" t="s">
        <v>290</v>
      </c>
      <c r="E462" s="47" t="s">
        <v>292</v>
      </c>
      <c r="F462" s="48">
        <v>300475</v>
      </c>
      <c r="G462" s="48">
        <v>300475</v>
      </c>
      <c r="H462" s="48">
        <v>251024</v>
      </c>
      <c r="I462" s="49">
        <f t="shared" si="15"/>
        <v>0.83542391213911305</v>
      </c>
      <c r="K462" s="38"/>
      <c r="L462" s="38"/>
      <c r="M462" s="38"/>
      <c r="N462" s="38"/>
      <c r="O462" s="38"/>
      <c r="P462" s="38"/>
      <c r="Q462" s="38"/>
      <c r="R462" s="38"/>
      <c r="S462" s="38"/>
      <c r="T462" s="38"/>
      <c r="U462" s="38"/>
    </row>
    <row r="463" spans="1:21" ht="16.7" customHeight="1">
      <c r="A463" s="15">
        <f t="shared" si="14"/>
        <v>455</v>
      </c>
      <c r="B463" s="46" t="s">
        <v>283</v>
      </c>
      <c r="C463" s="47" t="s">
        <v>710</v>
      </c>
      <c r="D463" s="47" t="s">
        <v>284</v>
      </c>
      <c r="E463" s="47" t="s">
        <v>274</v>
      </c>
      <c r="F463" s="48">
        <v>0</v>
      </c>
      <c r="G463" s="48">
        <v>10737.59</v>
      </c>
      <c r="H463" s="48">
        <v>10737.59</v>
      </c>
      <c r="I463" s="49">
        <f t="shared" si="15"/>
        <v>1</v>
      </c>
      <c r="K463" s="38"/>
      <c r="L463" s="38"/>
      <c r="M463" s="38"/>
      <c r="N463" s="38"/>
      <c r="O463" s="38"/>
      <c r="P463" s="38"/>
      <c r="Q463" s="38"/>
      <c r="R463" s="38"/>
      <c r="S463" s="38"/>
      <c r="T463" s="38"/>
      <c r="U463" s="38"/>
    </row>
    <row r="464" spans="1:21" ht="80.849999999999994" customHeight="1">
      <c r="A464" s="15">
        <f t="shared" si="14"/>
        <v>456</v>
      </c>
      <c r="B464" s="46" t="s">
        <v>285</v>
      </c>
      <c r="C464" s="47" t="s">
        <v>710</v>
      </c>
      <c r="D464" s="47" t="s">
        <v>286</v>
      </c>
      <c r="E464" s="47" t="s">
        <v>274</v>
      </c>
      <c r="F464" s="48">
        <v>0</v>
      </c>
      <c r="G464" s="48">
        <v>10737.59</v>
      </c>
      <c r="H464" s="48">
        <v>10737.59</v>
      </c>
      <c r="I464" s="49">
        <f t="shared" si="15"/>
        <v>1</v>
      </c>
      <c r="K464" s="38"/>
      <c r="L464" s="38"/>
      <c r="M464" s="38"/>
      <c r="N464" s="38"/>
      <c r="O464" s="38"/>
      <c r="P464" s="38"/>
      <c r="Q464" s="38"/>
      <c r="R464" s="38"/>
      <c r="S464" s="38"/>
      <c r="T464" s="38"/>
      <c r="U464" s="38"/>
    </row>
    <row r="465" spans="1:21" ht="24.95" customHeight="1">
      <c r="A465" s="15">
        <f t="shared" si="14"/>
        <v>457</v>
      </c>
      <c r="B465" s="46" t="s">
        <v>281</v>
      </c>
      <c r="C465" s="47" t="s">
        <v>710</v>
      </c>
      <c r="D465" s="47" t="s">
        <v>286</v>
      </c>
      <c r="E465" s="47" t="s">
        <v>282</v>
      </c>
      <c r="F465" s="48">
        <v>0</v>
      </c>
      <c r="G465" s="48">
        <v>10737.59</v>
      </c>
      <c r="H465" s="48">
        <v>10737.59</v>
      </c>
      <c r="I465" s="49">
        <f t="shared" si="15"/>
        <v>1</v>
      </c>
      <c r="K465" s="38"/>
      <c r="L465" s="38"/>
      <c r="M465" s="38"/>
      <c r="N465" s="38"/>
      <c r="O465" s="38"/>
      <c r="P465" s="38"/>
      <c r="Q465" s="38"/>
      <c r="R465" s="38"/>
      <c r="S465" s="38"/>
      <c r="T465" s="38"/>
      <c r="U465" s="38"/>
    </row>
    <row r="466" spans="1:21" ht="16.7" customHeight="1">
      <c r="A466" s="15">
        <f t="shared" si="14"/>
        <v>458</v>
      </c>
      <c r="B466" s="46" t="s">
        <v>711</v>
      </c>
      <c r="C466" s="47" t="s">
        <v>712</v>
      </c>
      <c r="D466" s="47" t="s">
        <v>273</v>
      </c>
      <c r="E466" s="47" t="s">
        <v>274</v>
      </c>
      <c r="F466" s="48">
        <v>189746109.09999999</v>
      </c>
      <c r="G466" s="48">
        <v>189746109.09999999</v>
      </c>
      <c r="H466" s="48">
        <v>148472869.47999999</v>
      </c>
      <c r="I466" s="49">
        <f t="shared" si="15"/>
        <v>0.78248176041255113</v>
      </c>
      <c r="K466" s="38"/>
      <c r="L466" s="38"/>
      <c r="M466" s="38"/>
      <c r="N466" s="38"/>
      <c r="O466" s="38"/>
      <c r="P466" s="38"/>
      <c r="Q466" s="38"/>
      <c r="R466" s="38"/>
      <c r="S466" s="38"/>
      <c r="T466" s="38"/>
      <c r="U466" s="38"/>
    </row>
    <row r="467" spans="1:21" ht="16.7" customHeight="1">
      <c r="A467" s="15">
        <f t="shared" si="14"/>
        <v>459</v>
      </c>
      <c r="B467" s="46" t="s">
        <v>713</v>
      </c>
      <c r="C467" s="47" t="s">
        <v>714</v>
      </c>
      <c r="D467" s="47" t="s">
        <v>273</v>
      </c>
      <c r="E467" s="47" t="s">
        <v>274</v>
      </c>
      <c r="F467" s="48">
        <v>8925683.0500000007</v>
      </c>
      <c r="G467" s="48">
        <v>8925683.0500000007</v>
      </c>
      <c r="H467" s="48">
        <v>6395734.7800000003</v>
      </c>
      <c r="I467" s="49">
        <f t="shared" si="15"/>
        <v>0.71655409946469029</v>
      </c>
      <c r="K467" s="38"/>
      <c r="L467" s="38"/>
      <c r="M467" s="38"/>
      <c r="N467" s="38"/>
      <c r="O467" s="38"/>
      <c r="P467" s="38"/>
      <c r="Q467" s="38"/>
      <c r="R467" s="38"/>
      <c r="S467" s="38"/>
      <c r="T467" s="38"/>
      <c r="U467" s="38"/>
    </row>
    <row r="468" spans="1:21" ht="36" customHeight="1">
      <c r="A468" s="15">
        <f t="shared" si="14"/>
        <v>460</v>
      </c>
      <c r="B468" s="46" t="s">
        <v>277</v>
      </c>
      <c r="C468" s="47" t="s">
        <v>714</v>
      </c>
      <c r="D468" s="47" t="s">
        <v>278</v>
      </c>
      <c r="E468" s="47" t="s">
        <v>274</v>
      </c>
      <c r="F468" s="48">
        <v>8925683.0500000007</v>
      </c>
      <c r="G468" s="48">
        <v>8925683.0500000007</v>
      </c>
      <c r="H468" s="48">
        <v>6395734.7800000003</v>
      </c>
      <c r="I468" s="49">
        <f t="shared" si="15"/>
        <v>0.71655409946469029</v>
      </c>
      <c r="K468" s="38"/>
      <c r="L468" s="38"/>
      <c r="M468" s="38"/>
      <c r="N468" s="38"/>
      <c r="O468" s="38"/>
      <c r="P468" s="38"/>
      <c r="Q468" s="38"/>
      <c r="R468" s="38"/>
      <c r="S468" s="38"/>
      <c r="T468" s="38"/>
      <c r="U468" s="38"/>
    </row>
    <row r="469" spans="1:21" ht="24.95" customHeight="1">
      <c r="A469" s="15">
        <f t="shared" si="14"/>
        <v>461</v>
      </c>
      <c r="B469" s="46" t="s">
        <v>715</v>
      </c>
      <c r="C469" s="47" t="s">
        <v>714</v>
      </c>
      <c r="D469" s="47" t="s">
        <v>716</v>
      </c>
      <c r="E469" s="47" t="s">
        <v>274</v>
      </c>
      <c r="F469" s="48">
        <v>8925683.0500000007</v>
      </c>
      <c r="G469" s="48">
        <v>8925683.0500000007</v>
      </c>
      <c r="H469" s="48">
        <v>6395734.7800000003</v>
      </c>
      <c r="I469" s="49">
        <f t="shared" si="15"/>
        <v>0.71655409946469029</v>
      </c>
      <c r="K469" s="38"/>
      <c r="L469" s="38"/>
      <c r="M469" s="38"/>
      <c r="N469" s="38"/>
      <c r="O469" s="38"/>
      <c r="P469" s="38"/>
      <c r="Q469" s="38"/>
      <c r="R469" s="38"/>
      <c r="S469" s="38"/>
      <c r="T469" s="38"/>
      <c r="U469" s="38"/>
    </row>
    <row r="470" spans="1:21" ht="16.7" customHeight="1">
      <c r="A470" s="15">
        <f t="shared" si="14"/>
        <v>462</v>
      </c>
      <c r="B470" s="46" t="s">
        <v>717</v>
      </c>
      <c r="C470" s="47" t="s">
        <v>714</v>
      </c>
      <c r="D470" s="47" t="s">
        <v>716</v>
      </c>
      <c r="E470" s="47" t="s">
        <v>718</v>
      </c>
      <c r="F470" s="48">
        <v>8925683.0500000007</v>
      </c>
      <c r="G470" s="48">
        <v>8925683.0500000007</v>
      </c>
      <c r="H470" s="48">
        <v>6395734.7800000003</v>
      </c>
      <c r="I470" s="49">
        <f t="shared" si="15"/>
        <v>0.71655409946469029</v>
      </c>
      <c r="K470" s="38"/>
      <c r="L470" s="38"/>
      <c r="M470" s="38"/>
      <c r="N470" s="38"/>
      <c r="O470" s="38"/>
      <c r="P470" s="38"/>
      <c r="Q470" s="38"/>
      <c r="R470" s="38"/>
      <c r="S470" s="38"/>
      <c r="T470" s="38"/>
      <c r="U470" s="38"/>
    </row>
    <row r="471" spans="1:21" ht="16.7" customHeight="1">
      <c r="A471" s="15">
        <f t="shared" si="14"/>
        <v>463</v>
      </c>
      <c r="B471" s="46" t="s">
        <v>719</v>
      </c>
      <c r="C471" s="47" t="s">
        <v>720</v>
      </c>
      <c r="D471" s="47" t="s">
        <v>273</v>
      </c>
      <c r="E471" s="47" t="s">
        <v>274</v>
      </c>
      <c r="F471" s="48">
        <v>162810614.94999999</v>
      </c>
      <c r="G471" s="48">
        <v>162810614.94999999</v>
      </c>
      <c r="H471" s="48">
        <v>129929944.08</v>
      </c>
      <c r="I471" s="49">
        <f t="shared" si="15"/>
        <v>0.79804344526247373</v>
      </c>
      <c r="K471" s="38"/>
      <c r="L471" s="38"/>
      <c r="M471" s="38"/>
      <c r="N471" s="38"/>
      <c r="O471" s="38"/>
      <c r="P471" s="38"/>
      <c r="Q471" s="38"/>
      <c r="R471" s="38"/>
      <c r="S471" s="38"/>
      <c r="T471" s="38"/>
      <c r="U471" s="38"/>
    </row>
    <row r="472" spans="1:21" ht="36" customHeight="1">
      <c r="A472" s="15">
        <f t="shared" si="14"/>
        <v>464</v>
      </c>
      <c r="B472" s="46" t="s">
        <v>435</v>
      </c>
      <c r="C472" s="47" t="s">
        <v>720</v>
      </c>
      <c r="D472" s="47" t="s">
        <v>436</v>
      </c>
      <c r="E472" s="47" t="s">
        <v>274</v>
      </c>
      <c r="F472" s="48">
        <v>465700</v>
      </c>
      <c r="G472" s="48">
        <v>465700</v>
      </c>
      <c r="H472" s="48">
        <v>465700</v>
      </c>
      <c r="I472" s="49">
        <f t="shared" si="15"/>
        <v>1</v>
      </c>
      <c r="K472" s="38"/>
      <c r="L472" s="38"/>
      <c r="M472" s="38"/>
      <c r="N472" s="38"/>
      <c r="O472" s="38"/>
      <c r="P472" s="38"/>
      <c r="Q472" s="38"/>
      <c r="R472" s="38"/>
      <c r="S472" s="38"/>
      <c r="T472" s="38"/>
      <c r="U472" s="38"/>
    </row>
    <row r="473" spans="1:21" ht="16.7" customHeight="1">
      <c r="A473" s="15">
        <f t="shared" si="14"/>
        <v>465</v>
      </c>
      <c r="B473" s="46" t="s">
        <v>501</v>
      </c>
      <c r="C473" s="47" t="s">
        <v>720</v>
      </c>
      <c r="D473" s="47" t="s">
        <v>502</v>
      </c>
      <c r="E473" s="47" t="s">
        <v>274</v>
      </c>
      <c r="F473" s="48">
        <v>465700</v>
      </c>
      <c r="G473" s="48">
        <v>465700</v>
      </c>
      <c r="H473" s="48">
        <v>465700</v>
      </c>
      <c r="I473" s="49">
        <f t="shared" si="15"/>
        <v>1</v>
      </c>
      <c r="K473" s="38"/>
      <c r="L473" s="38"/>
      <c r="M473" s="38"/>
      <c r="N473" s="38"/>
      <c r="O473" s="38"/>
      <c r="P473" s="38"/>
      <c r="Q473" s="38"/>
      <c r="R473" s="38"/>
      <c r="S473" s="38"/>
      <c r="T473" s="38"/>
      <c r="U473" s="38"/>
    </row>
    <row r="474" spans="1:21" ht="24.95" customHeight="1">
      <c r="A474" s="15">
        <f t="shared" si="14"/>
        <v>466</v>
      </c>
      <c r="B474" s="46" t="s">
        <v>721</v>
      </c>
      <c r="C474" s="47" t="s">
        <v>720</v>
      </c>
      <c r="D474" s="47" t="s">
        <v>722</v>
      </c>
      <c r="E474" s="47" t="s">
        <v>274</v>
      </c>
      <c r="F474" s="48">
        <v>200000</v>
      </c>
      <c r="G474" s="48">
        <v>200000</v>
      </c>
      <c r="H474" s="48">
        <v>200000</v>
      </c>
      <c r="I474" s="49">
        <f t="shared" si="15"/>
        <v>1</v>
      </c>
      <c r="K474" s="38"/>
      <c r="L474" s="38"/>
      <c r="M474" s="38"/>
      <c r="N474" s="38"/>
      <c r="O474" s="38"/>
      <c r="P474" s="38"/>
      <c r="Q474" s="38"/>
      <c r="R474" s="38"/>
      <c r="S474" s="38"/>
      <c r="T474" s="38"/>
      <c r="U474" s="38"/>
    </row>
    <row r="475" spans="1:21" ht="24.95" customHeight="1">
      <c r="A475" s="15">
        <f t="shared" si="14"/>
        <v>467</v>
      </c>
      <c r="B475" s="46" t="s">
        <v>723</v>
      </c>
      <c r="C475" s="47" t="s">
        <v>720</v>
      </c>
      <c r="D475" s="47" t="s">
        <v>722</v>
      </c>
      <c r="E475" s="47" t="s">
        <v>724</v>
      </c>
      <c r="F475" s="48">
        <v>200000</v>
      </c>
      <c r="G475" s="48">
        <v>200000</v>
      </c>
      <c r="H475" s="48">
        <v>200000</v>
      </c>
      <c r="I475" s="49">
        <f t="shared" si="15"/>
        <v>1</v>
      </c>
      <c r="K475" s="38"/>
      <c r="L475" s="38"/>
      <c r="M475" s="38"/>
      <c r="N475" s="38"/>
      <c r="O475" s="38"/>
      <c r="P475" s="38"/>
      <c r="Q475" s="38"/>
      <c r="R475" s="38"/>
      <c r="S475" s="38"/>
      <c r="T475" s="38"/>
      <c r="U475" s="38"/>
    </row>
    <row r="476" spans="1:21" ht="24.95" customHeight="1">
      <c r="A476" s="15">
        <f t="shared" si="14"/>
        <v>468</v>
      </c>
      <c r="B476" s="46" t="s">
        <v>725</v>
      </c>
      <c r="C476" s="47" t="s">
        <v>720</v>
      </c>
      <c r="D476" s="47" t="s">
        <v>726</v>
      </c>
      <c r="E476" s="47" t="s">
        <v>274</v>
      </c>
      <c r="F476" s="48">
        <v>265700</v>
      </c>
      <c r="G476" s="48">
        <v>265700</v>
      </c>
      <c r="H476" s="48">
        <v>265700</v>
      </c>
      <c r="I476" s="49">
        <f t="shared" si="15"/>
        <v>1</v>
      </c>
      <c r="K476" s="38"/>
      <c r="L476" s="38"/>
      <c r="M476" s="38"/>
      <c r="N476" s="38"/>
      <c r="O476" s="38"/>
      <c r="P476" s="38"/>
      <c r="Q476" s="38"/>
      <c r="R476" s="38"/>
      <c r="S476" s="38"/>
      <c r="T476" s="38"/>
      <c r="U476" s="38"/>
    </row>
    <row r="477" spans="1:21" ht="24.95" customHeight="1">
      <c r="A477" s="15">
        <f t="shared" si="14"/>
        <v>469</v>
      </c>
      <c r="B477" s="46" t="s">
        <v>723</v>
      </c>
      <c r="C477" s="47" t="s">
        <v>720</v>
      </c>
      <c r="D477" s="47" t="s">
        <v>726</v>
      </c>
      <c r="E477" s="47" t="s">
        <v>724</v>
      </c>
      <c r="F477" s="48">
        <v>265700</v>
      </c>
      <c r="G477" s="48">
        <v>265700</v>
      </c>
      <c r="H477" s="48">
        <v>265700</v>
      </c>
      <c r="I477" s="49">
        <f t="shared" si="15"/>
        <v>1</v>
      </c>
      <c r="K477" s="38"/>
      <c r="L477" s="38"/>
      <c r="M477" s="38"/>
      <c r="N477" s="38"/>
      <c r="O477" s="38"/>
      <c r="P477" s="38"/>
      <c r="Q477" s="38"/>
      <c r="R477" s="38"/>
      <c r="S477" s="38"/>
      <c r="T477" s="38"/>
      <c r="U477" s="38"/>
    </row>
    <row r="478" spans="1:21" ht="36" customHeight="1">
      <c r="A478" s="15">
        <f t="shared" si="14"/>
        <v>470</v>
      </c>
      <c r="B478" s="46" t="s">
        <v>277</v>
      </c>
      <c r="C478" s="47" t="s">
        <v>720</v>
      </c>
      <c r="D478" s="47" t="s">
        <v>278</v>
      </c>
      <c r="E478" s="47" t="s">
        <v>274</v>
      </c>
      <c r="F478" s="48">
        <v>31156.95</v>
      </c>
      <c r="G478" s="48">
        <v>31156.95</v>
      </c>
      <c r="H478" s="48">
        <v>31156.95</v>
      </c>
      <c r="I478" s="49">
        <f t="shared" si="15"/>
        <v>1</v>
      </c>
      <c r="K478" s="38"/>
      <c r="L478" s="38"/>
      <c r="M478" s="38"/>
      <c r="N478" s="38"/>
      <c r="O478" s="38"/>
      <c r="P478" s="38"/>
      <c r="Q478" s="38"/>
      <c r="R478" s="38"/>
      <c r="S478" s="38"/>
      <c r="T478" s="38"/>
      <c r="U478" s="38"/>
    </row>
    <row r="479" spans="1:21" ht="24.95" customHeight="1">
      <c r="A479" s="15">
        <f t="shared" si="14"/>
        <v>471</v>
      </c>
      <c r="B479" s="46" t="s">
        <v>715</v>
      </c>
      <c r="C479" s="47" t="s">
        <v>720</v>
      </c>
      <c r="D479" s="47" t="s">
        <v>716</v>
      </c>
      <c r="E479" s="47" t="s">
        <v>274</v>
      </c>
      <c r="F479" s="48">
        <v>31156.95</v>
      </c>
      <c r="G479" s="48">
        <v>31156.95</v>
      </c>
      <c r="H479" s="48">
        <v>31156.95</v>
      </c>
      <c r="I479" s="49">
        <f t="shared" si="15"/>
        <v>1</v>
      </c>
      <c r="K479" s="38"/>
      <c r="L479" s="38"/>
      <c r="M479" s="38"/>
      <c r="N479" s="38"/>
      <c r="O479" s="38"/>
      <c r="P479" s="38"/>
      <c r="Q479" s="38"/>
      <c r="R479" s="38"/>
      <c r="S479" s="38"/>
      <c r="T479" s="38"/>
      <c r="U479" s="38"/>
    </row>
    <row r="480" spans="1:21" ht="24.95" customHeight="1">
      <c r="A480" s="15">
        <f t="shared" si="14"/>
        <v>472</v>
      </c>
      <c r="B480" s="46" t="s">
        <v>723</v>
      </c>
      <c r="C480" s="47" t="s">
        <v>720</v>
      </c>
      <c r="D480" s="47" t="s">
        <v>716</v>
      </c>
      <c r="E480" s="47" t="s">
        <v>724</v>
      </c>
      <c r="F480" s="48">
        <v>31156.95</v>
      </c>
      <c r="G480" s="48">
        <v>31156.95</v>
      </c>
      <c r="H480" s="48">
        <v>31156.95</v>
      </c>
      <c r="I480" s="49">
        <f t="shared" si="15"/>
        <v>1</v>
      </c>
      <c r="K480" s="38"/>
      <c r="L480" s="38"/>
      <c r="M480" s="38"/>
      <c r="N480" s="38"/>
      <c r="O480" s="38"/>
      <c r="P480" s="38"/>
      <c r="Q480" s="38"/>
      <c r="R480" s="38"/>
      <c r="S480" s="38"/>
      <c r="T480" s="38"/>
      <c r="U480" s="38"/>
    </row>
    <row r="481" spans="1:21" ht="36" customHeight="1">
      <c r="A481" s="15">
        <f t="shared" si="14"/>
        <v>473</v>
      </c>
      <c r="B481" s="46" t="s">
        <v>339</v>
      </c>
      <c r="C481" s="47" t="s">
        <v>720</v>
      </c>
      <c r="D481" s="47" t="s">
        <v>340</v>
      </c>
      <c r="E481" s="47" t="s">
        <v>274</v>
      </c>
      <c r="F481" s="48">
        <v>1400000</v>
      </c>
      <c r="G481" s="48">
        <v>1400000</v>
      </c>
      <c r="H481" s="48">
        <v>1000000</v>
      </c>
      <c r="I481" s="49">
        <f t="shared" si="15"/>
        <v>0.7142857142857143</v>
      </c>
      <c r="K481" s="38"/>
      <c r="L481" s="38"/>
      <c r="M481" s="38"/>
      <c r="N481" s="38"/>
      <c r="O481" s="38"/>
      <c r="P481" s="38"/>
      <c r="Q481" s="38"/>
      <c r="R481" s="38"/>
      <c r="S481" s="38"/>
      <c r="T481" s="38"/>
      <c r="U481" s="38"/>
    </row>
    <row r="482" spans="1:21" ht="80.849999999999994" customHeight="1">
      <c r="A482" s="15">
        <f t="shared" si="14"/>
        <v>474</v>
      </c>
      <c r="B482" s="46" t="s">
        <v>727</v>
      </c>
      <c r="C482" s="47" t="s">
        <v>720</v>
      </c>
      <c r="D482" s="47" t="s">
        <v>728</v>
      </c>
      <c r="E482" s="47" t="s">
        <v>274</v>
      </c>
      <c r="F482" s="48">
        <v>1400000</v>
      </c>
      <c r="G482" s="48">
        <v>1400000</v>
      </c>
      <c r="H482" s="48">
        <v>1000000</v>
      </c>
      <c r="I482" s="49">
        <f t="shared" si="15"/>
        <v>0.7142857142857143</v>
      </c>
      <c r="K482" s="38"/>
      <c r="L482" s="38"/>
      <c r="M482" s="38"/>
      <c r="N482" s="38"/>
      <c r="O482" s="38"/>
      <c r="P482" s="38"/>
      <c r="Q482" s="38"/>
      <c r="R482" s="38"/>
      <c r="S482" s="38"/>
      <c r="T482" s="38"/>
      <c r="U482" s="38"/>
    </row>
    <row r="483" spans="1:21" ht="24.95" customHeight="1">
      <c r="A483" s="15">
        <f t="shared" si="14"/>
        <v>475</v>
      </c>
      <c r="B483" s="46" t="s">
        <v>723</v>
      </c>
      <c r="C483" s="47" t="s">
        <v>720</v>
      </c>
      <c r="D483" s="47" t="s">
        <v>728</v>
      </c>
      <c r="E483" s="47" t="s">
        <v>724</v>
      </c>
      <c r="F483" s="48">
        <v>1400000</v>
      </c>
      <c r="G483" s="48">
        <v>1400000</v>
      </c>
      <c r="H483" s="48">
        <v>1000000</v>
      </c>
      <c r="I483" s="49">
        <f t="shared" si="15"/>
        <v>0.7142857142857143</v>
      </c>
      <c r="K483" s="38"/>
      <c r="L483" s="38"/>
      <c r="M483" s="38"/>
      <c r="N483" s="38"/>
      <c r="O483" s="38"/>
      <c r="P483" s="38"/>
      <c r="Q483" s="38"/>
      <c r="R483" s="38"/>
      <c r="S483" s="38"/>
      <c r="T483" s="38"/>
      <c r="U483" s="38"/>
    </row>
    <row r="484" spans="1:21" ht="36" customHeight="1">
      <c r="A484" s="15">
        <f t="shared" si="14"/>
        <v>476</v>
      </c>
      <c r="B484" s="46" t="s">
        <v>363</v>
      </c>
      <c r="C484" s="47" t="s">
        <v>720</v>
      </c>
      <c r="D484" s="47" t="s">
        <v>364</v>
      </c>
      <c r="E484" s="47" t="s">
        <v>274</v>
      </c>
      <c r="F484" s="48">
        <v>160913758</v>
      </c>
      <c r="G484" s="48">
        <v>160913758</v>
      </c>
      <c r="H484" s="48">
        <v>128433087.13</v>
      </c>
      <c r="I484" s="49">
        <f t="shared" si="15"/>
        <v>0.79814857801034012</v>
      </c>
      <c r="K484" s="38"/>
      <c r="L484" s="38"/>
      <c r="M484" s="38"/>
      <c r="N484" s="38"/>
      <c r="O484" s="38"/>
      <c r="P484" s="38"/>
      <c r="Q484" s="38"/>
      <c r="R484" s="38"/>
      <c r="S484" s="38"/>
      <c r="T484" s="38"/>
      <c r="U484" s="38"/>
    </row>
    <row r="485" spans="1:21" ht="24.95" customHeight="1">
      <c r="A485" s="15">
        <f t="shared" si="14"/>
        <v>477</v>
      </c>
      <c r="B485" s="46" t="s">
        <v>729</v>
      </c>
      <c r="C485" s="47" t="s">
        <v>720</v>
      </c>
      <c r="D485" s="47" t="s">
        <v>730</v>
      </c>
      <c r="E485" s="47" t="s">
        <v>274</v>
      </c>
      <c r="F485" s="48">
        <v>2166400</v>
      </c>
      <c r="G485" s="48">
        <v>2166400</v>
      </c>
      <c r="H485" s="48">
        <v>845150</v>
      </c>
      <c r="I485" s="49">
        <f t="shared" si="15"/>
        <v>0.39011724519940916</v>
      </c>
      <c r="K485" s="38"/>
      <c r="L485" s="38"/>
      <c r="M485" s="38"/>
      <c r="N485" s="38"/>
      <c r="O485" s="38"/>
      <c r="P485" s="38"/>
      <c r="Q485" s="38"/>
      <c r="R485" s="38"/>
      <c r="S485" s="38"/>
      <c r="T485" s="38"/>
      <c r="U485" s="38"/>
    </row>
    <row r="486" spans="1:21" ht="16.7" customHeight="1">
      <c r="A486" s="15">
        <f t="shared" si="14"/>
        <v>478</v>
      </c>
      <c r="B486" s="46" t="s">
        <v>403</v>
      </c>
      <c r="C486" s="47" t="s">
        <v>720</v>
      </c>
      <c r="D486" s="47" t="s">
        <v>730</v>
      </c>
      <c r="E486" s="47" t="s">
        <v>404</v>
      </c>
      <c r="F486" s="48">
        <v>2166400</v>
      </c>
      <c r="G486" s="48">
        <v>2166400</v>
      </c>
      <c r="H486" s="48">
        <v>845150</v>
      </c>
      <c r="I486" s="49">
        <f t="shared" si="15"/>
        <v>0.39011724519940916</v>
      </c>
      <c r="K486" s="38"/>
      <c r="L486" s="38"/>
      <c r="M486" s="38"/>
      <c r="N486" s="38"/>
      <c r="O486" s="38"/>
      <c r="P486" s="38"/>
      <c r="Q486" s="38"/>
      <c r="R486" s="38"/>
      <c r="S486" s="38"/>
      <c r="T486" s="38"/>
      <c r="U486" s="38"/>
    </row>
    <row r="487" spans="1:21" ht="24.95" customHeight="1">
      <c r="A487" s="15">
        <f t="shared" si="14"/>
        <v>479</v>
      </c>
      <c r="B487" s="46" t="s">
        <v>731</v>
      </c>
      <c r="C487" s="47" t="s">
        <v>720</v>
      </c>
      <c r="D487" s="47" t="s">
        <v>732</v>
      </c>
      <c r="E487" s="47" t="s">
        <v>274</v>
      </c>
      <c r="F487" s="48">
        <v>380000</v>
      </c>
      <c r="G487" s="48">
        <v>380000</v>
      </c>
      <c r="H487" s="48">
        <v>0</v>
      </c>
      <c r="I487" s="49">
        <f t="shared" si="15"/>
        <v>0</v>
      </c>
      <c r="K487" s="38"/>
      <c r="L487" s="38"/>
      <c r="M487" s="38"/>
      <c r="N487" s="38"/>
      <c r="O487" s="38"/>
      <c r="P487" s="38"/>
      <c r="Q487" s="38"/>
      <c r="R487" s="38"/>
      <c r="S487" s="38"/>
      <c r="T487" s="38"/>
      <c r="U487" s="38"/>
    </row>
    <row r="488" spans="1:21" ht="36" customHeight="1">
      <c r="A488" s="15">
        <f t="shared" si="14"/>
        <v>480</v>
      </c>
      <c r="B488" s="46" t="s">
        <v>419</v>
      </c>
      <c r="C488" s="47" t="s">
        <v>720</v>
      </c>
      <c r="D488" s="47" t="s">
        <v>732</v>
      </c>
      <c r="E488" s="47" t="s">
        <v>420</v>
      </c>
      <c r="F488" s="48">
        <v>380000</v>
      </c>
      <c r="G488" s="48">
        <v>380000</v>
      </c>
      <c r="H488" s="48">
        <v>0</v>
      </c>
      <c r="I488" s="49">
        <f t="shared" si="15"/>
        <v>0</v>
      </c>
      <c r="K488" s="38"/>
      <c r="L488" s="38"/>
      <c r="M488" s="38"/>
      <c r="N488" s="38"/>
      <c r="O488" s="38"/>
      <c r="P488" s="38"/>
      <c r="Q488" s="38"/>
      <c r="R488" s="38"/>
      <c r="S488" s="38"/>
      <c r="T488" s="38"/>
      <c r="U488" s="38"/>
    </row>
    <row r="489" spans="1:21" ht="47.25" customHeight="1">
      <c r="A489" s="15">
        <f t="shared" si="14"/>
        <v>481</v>
      </c>
      <c r="B489" s="46" t="s">
        <v>733</v>
      </c>
      <c r="C489" s="47" t="s">
        <v>720</v>
      </c>
      <c r="D489" s="47" t="s">
        <v>734</v>
      </c>
      <c r="E489" s="47" t="s">
        <v>274</v>
      </c>
      <c r="F489" s="48">
        <v>57990</v>
      </c>
      <c r="G489" s="48">
        <v>57990</v>
      </c>
      <c r="H489" s="48">
        <v>0</v>
      </c>
      <c r="I489" s="49">
        <f t="shared" si="15"/>
        <v>0</v>
      </c>
      <c r="K489" s="38"/>
      <c r="L489" s="38"/>
      <c r="M489" s="38"/>
      <c r="N489" s="38"/>
      <c r="O489" s="38"/>
      <c r="P489" s="38"/>
      <c r="Q489" s="38"/>
      <c r="R489" s="38"/>
      <c r="S489" s="38"/>
      <c r="T489" s="38"/>
      <c r="U489" s="38"/>
    </row>
    <row r="490" spans="1:21" ht="24.95" customHeight="1">
      <c r="A490" s="15">
        <f t="shared" si="14"/>
        <v>482</v>
      </c>
      <c r="B490" s="46" t="s">
        <v>291</v>
      </c>
      <c r="C490" s="47" t="s">
        <v>720</v>
      </c>
      <c r="D490" s="47" t="s">
        <v>734</v>
      </c>
      <c r="E490" s="47" t="s">
        <v>292</v>
      </c>
      <c r="F490" s="48">
        <v>57990</v>
      </c>
      <c r="G490" s="48">
        <v>57990</v>
      </c>
      <c r="H490" s="48">
        <v>0</v>
      </c>
      <c r="I490" s="49">
        <f t="shared" si="15"/>
        <v>0</v>
      </c>
      <c r="K490" s="38"/>
      <c r="L490" s="38"/>
      <c r="M490" s="38"/>
      <c r="N490" s="38"/>
      <c r="O490" s="38"/>
      <c r="P490" s="38"/>
      <c r="Q490" s="38"/>
      <c r="R490" s="38"/>
      <c r="S490" s="38"/>
      <c r="T490" s="38"/>
      <c r="U490" s="38"/>
    </row>
    <row r="491" spans="1:21" ht="47.25" customHeight="1">
      <c r="A491" s="15">
        <f t="shared" si="14"/>
        <v>483</v>
      </c>
      <c r="B491" s="46" t="s">
        <v>735</v>
      </c>
      <c r="C491" s="47" t="s">
        <v>720</v>
      </c>
      <c r="D491" s="47" t="s">
        <v>736</v>
      </c>
      <c r="E491" s="47" t="s">
        <v>274</v>
      </c>
      <c r="F491" s="48">
        <v>7612680</v>
      </c>
      <c r="G491" s="48">
        <v>7612680</v>
      </c>
      <c r="H491" s="48">
        <v>4930122.8600000003</v>
      </c>
      <c r="I491" s="49">
        <f t="shared" si="15"/>
        <v>0.64761987368443186</v>
      </c>
      <c r="K491" s="38"/>
      <c r="L491" s="38"/>
      <c r="M491" s="38"/>
      <c r="N491" s="38"/>
      <c r="O491" s="38"/>
      <c r="P491" s="38"/>
      <c r="Q491" s="38"/>
      <c r="R491" s="38"/>
      <c r="S491" s="38"/>
      <c r="T491" s="38"/>
      <c r="U491" s="38"/>
    </row>
    <row r="492" spans="1:21" ht="24.95" customHeight="1">
      <c r="A492" s="15">
        <f t="shared" si="14"/>
        <v>484</v>
      </c>
      <c r="B492" s="46" t="s">
        <v>291</v>
      </c>
      <c r="C492" s="47" t="s">
        <v>720</v>
      </c>
      <c r="D492" s="47" t="s">
        <v>736</v>
      </c>
      <c r="E492" s="47" t="s">
        <v>292</v>
      </c>
      <c r="F492" s="48">
        <v>90904</v>
      </c>
      <c r="G492" s="48">
        <v>90904</v>
      </c>
      <c r="H492" s="48">
        <v>48620.83</v>
      </c>
      <c r="I492" s="49">
        <f t="shared" si="15"/>
        <v>0.53485908210859812</v>
      </c>
      <c r="K492" s="38"/>
      <c r="L492" s="38"/>
      <c r="M492" s="38"/>
      <c r="N492" s="38"/>
      <c r="O492" s="38"/>
      <c r="P492" s="38"/>
      <c r="Q492" s="38"/>
      <c r="R492" s="38"/>
      <c r="S492" s="38"/>
      <c r="T492" s="38"/>
      <c r="U492" s="38"/>
    </row>
    <row r="493" spans="1:21" ht="24.95" customHeight="1">
      <c r="A493" s="15">
        <f t="shared" si="14"/>
        <v>485</v>
      </c>
      <c r="B493" s="46" t="s">
        <v>723</v>
      </c>
      <c r="C493" s="47" t="s">
        <v>720</v>
      </c>
      <c r="D493" s="47" t="s">
        <v>736</v>
      </c>
      <c r="E493" s="47" t="s">
        <v>724</v>
      </c>
      <c r="F493" s="48">
        <v>7521776</v>
      </c>
      <c r="G493" s="48">
        <v>7521776</v>
      </c>
      <c r="H493" s="48">
        <v>4881502.03</v>
      </c>
      <c r="I493" s="49">
        <f t="shared" si="15"/>
        <v>0.64898263787701205</v>
      </c>
      <c r="K493" s="38"/>
      <c r="L493" s="38"/>
      <c r="M493" s="38"/>
      <c r="N493" s="38"/>
      <c r="O493" s="38"/>
      <c r="P493" s="38"/>
      <c r="Q493" s="38"/>
      <c r="R493" s="38"/>
      <c r="S493" s="38"/>
      <c r="T493" s="38"/>
      <c r="U493" s="38"/>
    </row>
    <row r="494" spans="1:21" ht="58.35" customHeight="1">
      <c r="A494" s="15">
        <f t="shared" si="14"/>
        <v>486</v>
      </c>
      <c r="B494" s="46" t="s">
        <v>737</v>
      </c>
      <c r="C494" s="47" t="s">
        <v>720</v>
      </c>
      <c r="D494" s="47" t="s">
        <v>738</v>
      </c>
      <c r="E494" s="47" t="s">
        <v>274</v>
      </c>
      <c r="F494" s="48">
        <v>133480393</v>
      </c>
      <c r="G494" s="48">
        <v>133480393</v>
      </c>
      <c r="H494" s="48">
        <v>110214694.88</v>
      </c>
      <c r="I494" s="49">
        <f t="shared" si="15"/>
        <v>0.82569950839146833</v>
      </c>
      <c r="K494" s="38"/>
      <c r="L494" s="38"/>
      <c r="M494" s="38"/>
      <c r="N494" s="38"/>
      <c r="O494" s="38"/>
      <c r="P494" s="38"/>
      <c r="Q494" s="38"/>
      <c r="R494" s="38"/>
      <c r="S494" s="38"/>
      <c r="T494" s="38"/>
      <c r="U494" s="38"/>
    </row>
    <row r="495" spans="1:21" ht="24.95" customHeight="1">
      <c r="A495" s="15">
        <f t="shared" si="14"/>
        <v>487</v>
      </c>
      <c r="B495" s="46" t="s">
        <v>291</v>
      </c>
      <c r="C495" s="47" t="s">
        <v>720</v>
      </c>
      <c r="D495" s="47" t="s">
        <v>738</v>
      </c>
      <c r="E495" s="47" t="s">
        <v>292</v>
      </c>
      <c r="F495" s="48">
        <v>1323993</v>
      </c>
      <c r="G495" s="48">
        <v>1323993</v>
      </c>
      <c r="H495" s="48">
        <v>952600.69</v>
      </c>
      <c r="I495" s="49">
        <f t="shared" si="15"/>
        <v>0.71949072993588326</v>
      </c>
      <c r="K495" s="38"/>
      <c r="L495" s="38"/>
      <c r="M495" s="38"/>
      <c r="N495" s="38"/>
      <c r="O495" s="38"/>
      <c r="P495" s="38"/>
      <c r="Q495" s="38"/>
      <c r="R495" s="38"/>
      <c r="S495" s="38"/>
      <c r="T495" s="38"/>
      <c r="U495" s="38"/>
    </row>
    <row r="496" spans="1:21" ht="24.95" customHeight="1">
      <c r="A496" s="15">
        <f t="shared" si="14"/>
        <v>488</v>
      </c>
      <c r="B496" s="46" t="s">
        <v>723</v>
      </c>
      <c r="C496" s="47" t="s">
        <v>720</v>
      </c>
      <c r="D496" s="47" t="s">
        <v>738</v>
      </c>
      <c r="E496" s="47" t="s">
        <v>724</v>
      </c>
      <c r="F496" s="48">
        <v>132156400</v>
      </c>
      <c r="G496" s="48">
        <v>132156400</v>
      </c>
      <c r="H496" s="48">
        <v>109262094.19</v>
      </c>
      <c r="I496" s="49">
        <f t="shared" si="15"/>
        <v>0.82676354826553988</v>
      </c>
      <c r="K496" s="38"/>
      <c r="L496" s="38"/>
      <c r="M496" s="38"/>
      <c r="N496" s="38"/>
      <c r="O496" s="38"/>
      <c r="P496" s="38"/>
      <c r="Q496" s="38"/>
      <c r="R496" s="38"/>
      <c r="S496" s="38"/>
      <c r="T496" s="38"/>
      <c r="U496" s="38"/>
    </row>
    <row r="497" spans="1:21" ht="58.35" customHeight="1">
      <c r="A497" s="15">
        <f t="shared" si="14"/>
        <v>489</v>
      </c>
      <c r="B497" s="46" t="s">
        <v>739</v>
      </c>
      <c r="C497" s="47" t="s">
        <v>720</v>
      </c>
      <c r="D497" s="47" t="s">
        <v>740</v>
      </c>
      <c r="E497" s="47" t="s">
        <v>274</v>
      </c>
      <c r="F497" s="48">
        <v>15511300</v>
      </c>
      <c r="G497" s="48">
        <v>15511300</v>
      </c>
      <c r="H497" s="48">
        <v>11834503.390000001</v>
      </c>
      <c r="I497" s="49">
        <f t="shared" si="15"/>
        <v>0.76296012519904843</v>
      </c>
      <c r="K497" s="38"/>
      <c r="L497" s="38"/>
      <c r="M497" s="38"/>
      <c r="N497" s="38"/>
      <c r="O497" s="38"/>
      <c r="P497" s="38"/>
      <c r="Q497" s="38"/>
      <c r="R497" s="38"/>
      <c r="S497" s="38"/>
      <c r="T497" s="38"/>
      <c r="U497" s="38"/>
    </row>
    <row r="498" spans="1:21" ht="24.95" customHeight="1">
      <c r="A498" s="15">
        <f t="shared" si="14"/>
        <v>490</v>
      </c>
      <c r="B498" s="46" t="s">
        <v>291</v>
      </c>
      <c r="C498" s="47" t="s">
        <v>720</v>
      </c>
      <c r="D498" s="47" t="s">
        <v>740</v>
      </c>
      <c r="E498" s="47" t="s">
        <v>292</v>
      </c>
      <c r="F498" s="48">
        <v>180000</v>
      </c>
      <c r="G498" s="48">
        <v>180000</v>
      </c>
      <c r="H498" s="48">
        <v>128968.89</v>
      </c>
      <c r="I498" s="49">
        <f t="shared" si="15"/>
        <v>0.71649383333333339</v>
      </c>
      <c r="K498" s="38"/>
      <c r="L498" s="38"/>
      <c r="M498" s="38"/>
      <c r="N498" s="38"/>
      <c r="O498" s="38"/>
      <c r="P498" s="38"/>
      <c r="Q498" s="38"/>
      <c r="R498" s="38"/>
      <c r="S498" s="38"/>
      <c r="T498" s="38"/>
      <c r="U498" s="38"/>
    </row>
    <row r="499" spans="1:21" ht="24.95" customHeight="1">
      <c r="A499" s="15">
        <f t="shared" si="14"/>
        <v>491</v>
      </c>
      <c r="B499" s="46" t="s">
        <v>723</v>
      </c>
      <c r="C499" s="47" t="s">
        <v>720</v>
      </c>
      <c r="D499" s="47" t="s">
        <v>740</v>
      </c>
      <c r="E499" s="47" t="s">
        <v>724</v>
      </c>
      <c r="F499" s="48">
        <v>15331300</v>
      </c>
      <c r="G499" s="48">
        <v>15331300</v>
      </c>
      <c r="H499" s="48">
        <v>11705534.5</v>
      </c>
      <c r="I499" s="49">
        <f t="shared" si="15"/>
        <v>0.76350567140425141</v>
      </c>
      <c r="K499" s="38"/>
      <c r="L499" s="38"/>
      <c r="M499" s="38"/>
      <c r="N499" s="38"/>
      <c r="O499" s="38"/>
      <c r="P499" s="38"/>
      <c r="Q499" s="38"/>
      <c r="R499" s="38"/>
      <c r="S499" s="38"/>
      <c r="T499" s="38"/>
      <c r="U499" s="38"/>
    </row>
    <row r="500" spans="1:21" ht="69.599999999999994" customHeight="1">
      <c r="A500" s="15">
        <f t="shared" si="14"/>
        <v>492</v>
      </c>
      <c r="B500" s="46" t="s">
        <v>741</v>
      </c>
      <c r="C500" s="47" t="s">
        <v>720</v>
      </c>
      <c r="D500" s="47" t="s">
        <v>742</v>
      </c>
      <c r="E500" s="47" t="s">
        <v>274</v>
      </c>
      <c r="F500" s="48">
        <v>16100</v>
      </c>
      <c r="G500" s="48">
        <v>16100</v>
      </c>
      <c r="H500" s="48">
        <v>16100</v>
      </c>
      <c r="I500" s="49">
        <f t="shared" si="15"/>
        <v>1</v>
      </c>
      <c r="K500" s="38"/>
      <c r="L500" s="38"/>
      <c r="M500" s="38"/>
      <c r="N500" s="38"/>
      <c r="O500" s="38"/>
      <c r="P500" s="38"/>
      <c r="Q500" s="38"/>
      <c r="R500" s="38"/>
      <c r="S500" s="38"/>
      <c r="T500" s="38"/>
      <c r="U500" s="38"/>
    </row>
    <row r="501" spans="1:21" ht="24.95" customHeight="1">
      <c r="A501" s="15">
        <f t="shared" si="14"/>
        <v>493</v>
      </c>
      <c r="B501" s="46" t="s">
        <v>723</v>
      </c>
      <c r="C501" s="47" t="s">
        <v>720</v>
      </c>
      <c r="D501" s="47" t="s">
        <v>742</v>
      </c>
      <c r="E501" s="47" t="s">
        <v>724</v>
      </c>
      <c r="F501" s="48">
        <v>16100</v>
      </c>
      <c r="G501" s="48">
        <v>16100</v>
      </c>
      <c r="H501" s="48">
        <v>16100</v>
      </c>
      <c r="I501" s="49">
        <f t="shared" si="15"/>
        <v>1</v>
      </c>
      <c r="K501" s="38"/>
      <c r="L501" s="38"/>
      <c r="M501" s="38"/>
      <c r="N501" s="38"/>
      <c r="O501" s="38"/>
      <c r="P501" s="38"/>
      <c r="Q501" s="38"/>
      <c r="R501" s="38"/>
      <c r="S501" s="38"/>
      <c r="T501" s="38"/>
      <c r="U501" s="38"/>
    </row>
    <row r="502" spans="1:21" ht="36" customHeight="1">
      <c r="A502" s="15">
        <f t="shared" si="14"/>
        <v>494</v>
      </c>
      <c r="B502" s="46" t="s">
        <v>743</v>
      </c>
      <c r="C502" s="47" t="s">
        <v>720</v>
      </c>
      <c r="D502" s="47" t="s">
        <v>744</v>
      </c>
      <c r="E502" s="47" t="s">
        <v>274</v>
      </c>
      <c r="F502" s="48">
        <v>928895</v>
      </c>
      <c r="G502" s="48">
        <v>928895</v>
      </c>
      <c r="H502" s="48">
        <v>592516</v>
      </c>
      <c r="I502" s="49">
        <f t="shared" si="15"/>
        <v>0.63787188002949746</v>
      </c>
      <c r="K502" s="38"/>
      <c r="L502" s="38"/>
      <c r="M502" s="38"/>
      <c r="N502" s="38"/>
      <c r="O502" s="38"/>
      <c r="P502" s="38"/>
      <c r="Q502" s="38"/>
      <c r="R502" s="38"/>
      <c r="S502" s="38"/>
      <c r="T502" s="38"/>
      <c r="U502" s="38"/>
    </row>
    <row r="503" spans="1:21" ht="24.95" customHeight="1">
      <c r="A503" s="15">
        <f t="shared" si="14"/>
        <v>495</v>
      </c>
      <c r="B503" s="46" t="s">
        <v>745</v>
      </c>
      <c r="C503" s="47" t="s">
        <v>720</v>
      </c>
      <c r="D503" s="47" t="s">
        <v>744</v>
      </c>
      <c r="E503" s="47" t="s">
        <v>746</v>
      </c>
      <c r="F503" s="48">
        <v>928895</v>
      </c>
      <c r="G503" s="48">
        <v>928895</v>
      </c>
      <c r="H503" s="48">
        <v>592516</v>
      </c>
      <c r="I503" s="49">
        <f t="shared" si="15"/>
        <v>0.63787188002949746</v>
      </c>
      <c r="K503" s="38"/>
      <c r="L503" s="38"/>
      <c r="M503" s="38"/>
      <c r="N503" s="38"/>
      <c r="O503" s="38"/>
      <c r="P503" s="38"/>
      <c r="Q503" s="38"/>
      <c r="R503" s="38"/>
      <c r="S503" s="38"/>
      <c r="T503" s="38"/>
      <c r="U503" s="38"/>
    </row>
    <row r="504" spans="1:21" ht="36" customHeight="1">
      <c r="A504" s="15">
        <f t="shared" si="14"/>
        <v>496</v>
      </c>
      <c r="B504" s="46" t="s">
        <v>747</v>
      </c>
      <c r="C504" s="47" t="s">
        <v>720</v>
      </c>
      <c r="D504" s="47" t="s">
        <v>748</v>
      </c>
      <c r="E504" s="47" t="s">
        <v>274</v>
      </c>
      <c r="F504" s="48">
        <v>300000</v>
      </c>
      <c r="G504" s="48">
        <v>300000</v>
      </c>
      <c r="H504" s="48">
        <v>0</v>
      </c>
      <c r="I504" s="49">
        <f t="shared" si="15"/>
        <v>0</v>
      </c>
      <c r="K504" s="38"/>
      <c r="L504" s="38"/>
      <c r="M504" s="38"/>
      <c r="N504" s="38"/>
      <c r="O504" s="38"/>
      <c r="P504" s="38"/>
      <c r="Q504" s="38"/>
      <c r="R504" s="38"/>
      <c r="S504" s="38"/>
      <c r="T504" s="38"/>
      <c r="U504" s="38"/>
    </row>
    <row r="505" spans="1:21" ht="16.7" customHeight="1">
      <c r="A505" s="15">
        <f t="shared" si="14"/>
        <v>497</v>
      </c>
      <c r="B505" s="46" t="s">
        <v>403</v>
      </c>
      <c r="C505" s="47" t="s">
        <v>720</v>
      </c>
      <c r="D505" s="47" t="s">
        <v>748</v>
      </c>
      <c r="E505" s="47" t="s">
        <v>404</v>
      </c>
      <c r="F505" s="48">
        <v>300000</v>
      </c>
      <c r="G505" s="48">
        <v>300000</v>
      </c>
      <c r="H505" s="48">
        <v>0</v>
      </c>
      <c r="I505" s="49">
        <f t="shared" si="15"/>
        <v>0</v>
      </c>
      <c r="K505" s="38"/>
      <c r="L505" s="38"/>
      <c r="M505" s="38"/>
      <c r="N505" s="38"/>
      <c r="O505" s="38"/>
      <c r="P505" s="38"/>
      <c r="Q505" s="38"/>
      <c r="R505" s="38"/>
      <c r="S505" s="38"/>
      <c r="T505" s="38"/>
      <c r="U505" s="38"/>
    </row>
    <row r="506" spans="1:21" ht="47.25" customHeight="1">
      <c r="A506" s="15">
        <f t="shared" si="14"/>
        <v>498</v>
      </c>
      <c r="B506" s="46" t="s">
        <v>749</v>
      </c>
      <c r="C506" s="47" t="s">
        <v>720</v>
      </c>
      <c r="D506" s="47" t="s">
        <v>750</v>
      </c>
      <c r="E506" s="47" t="s">
        <v>274</v>
      </c>
      <c r="F506" s="48">
        <v>160000</v>
      </c>
      <c r="G506" s="48">
        <v>160000</v>
      </c>
      <c r="H506" s="48">
        <v>0</v>
      </c>
      <c r="I506" s="49">
        <f t="shared" si="15"/>
        <v>0</v>
      </c>
      <c r="K506" s="38"/>
      <c r="L506" s="38"/>
      <c r="M506" s="38"/>
      <c r="N506" s="38"/>
      <c r="O506" s="38"/>
      <c r="P506" s="38"/>
      <c r="Q506" s="38"/>
      <c r="R506" s="38"/>
      <c r="S506" s="38"/>
      <c r="T506" s="38"/>
      <c r="U506" s="38"/>
    </row>
    <row r="507" spans="1:21" ht="16.7" customHeight="1">
      <c r="A507" s="15">
        <f t="shared" si="14"/>
        <v>499</v>
      </c>
      <c r="B507" s="46" t="s">
        <v>403</v>
      </c>
      <c r="C507" s="47" t="s">
        <v>720</v>
      </c>
      <c r="D507" s="47" t="s">
        <v>750</v>
      </c>
      <c r="E507" s="47" t="s">
        <v>404</v>
      </c>
      <c r="F507" s="48">
        <v>160000</v>
      </c>
      <c r="G507" s="48">
        <v>160000</v>
      </c>
      <c r="H507" s="48">
        <v>0</v>
      </c>
      <c r="I507" s="49">
        <f t="shared" si="15"/>
        <v>0</v>
      </c>
      <c r="K507" s="38"/>
      <c r="L507" s="38"/>
      <c r="M507" s="38"/>
      <c r="N507" s="38"/>
      <c r="O507" s="38"/>
      <c r="P507" s="38"/>
      <c r="Q507" s="38"/>
      <c r="R507" s="38"/>
      <c r="S507" s="38"/>
      <c r="T507" s="38"/>
      <c r="U507" s="38"/>
    </row>
    <row r="508" spans="1:21" ht="58.35" customHeight="1">
      <c r="A508" s="15">
        <f t="shared" si="14"/>
        <v>500</v>
      </c>
      <c r="B508" s="46" t="s">
        <v>751</v>
      </c>
      <c r="C508" s="47" t="s">
        <v>720</v>
      </c>
      <c r="D508" s="47" t="s">
        <v>752</v>
      </c>
      <c r="E508" s="47" t="s">
        <v>274</v>
      </c>
      <c r="F508" s="48">
        <v>300000</v>
      </c>
      <c r="G508" s="48">
        <v>300000</v>
      </c>
      <c r="H508" s="48">
        <v>0</v>
      </c>
      <c r="I508" s="49">
        <f t="shared" si="15"/>
        <v>0</v>
      </c>
      <c r="K508" s="38"/>
      <c r="L508" s="38"/>
      <c r="M508" s="38"/>
      <c r="N508" s="38"/>
      <c r="O508" s="38"/>
      <c r="P508" s="38"/>
      <c r="Q508" s="38"/>
      <c r="R508" s="38"/>
      <c r="S508" s="38"/>
      <c r="T508" s="38"/>
      <c r="U508" s="38"/>
    </row>
    <row r="509" spans="1:21" ht="16.7" customHeight="1">
      <c r="A509" s="15">
        <f t="shared" si="14"/>
        <v>501</v>
      </c>
      <c r="B509" s="46" t="s">
        <v>403</v>
      </c>
      <c r="C509" s="47" t="s">
        <v>720</v>
      </c>
      <c r="D509" s="47" t="s">
        <v>752</v>
      </c>
      <c r="E509" s="47" t="s">
        <v>404</v>
      </c>
      <c r="F509" s="48">
        <v>300000</v>
      </c>
      <c r="G509" s="48">
        <v>300000</v>
      </c>
      <c r="H509" s="48">
        <v>0</v>
      </c>
      <c r="I509" s="49">
        <f t="shared" si="15"/>
        <v>0</v>
      </c>
      <c r="K509" s="38"/>
      <c r="L509" s="38"/>
      <c r="M509" s="38"/>
      <c r="N509" s="38"/>
      <c r="O509" s="38"/>
      <c r="P509" s="38"/>
      <c r="Q509" s="38"/>
      <c r="R509" s="38"/>
      <c r="S509" s="38"/>
      <c r="T509" s="38"/>
      <c r="U509" s="38"/>
    </row>
    <row r="510" spans="1:21" ht="16.7" customHeight="1">
      <c r="A510" s="15">
        <f t="shared" si="14"/>
        <v>502</v>
      </c>
      <c r="B510" s="46" t="s">
        <v>753</v>
      </c>
      <c r="C510" s="47" t="s">
        <v>754</v>
      </c>
      <c r="D510" s="47" t="s">
        <v>273</v>
      </c>
      <c r="E510" s="47" t="s">
        <v>274</v>
      </c>
      <c r="F510" s="48">
        <v>5160584.0999999996</v>
      </c>
      <c r="G510" s="48">
        <v>5160584.0999999996</v>
      </c>
      <c r="H510" s="48">
        <v>4997284.9800000004</v>
      </c>
      <c r="I510" s="49">
        <f t="shared" si="15"/>
        <v>0.96835646569542411</v>
      </c>
      <c r="K510" s="38"/>
      <c r="L510" s="38"/>
      <c r="M510" s="38"/>
      <c r="N510" s="38"/>
      <c r="O510" s="38"/>
      <c r="P510" s="38"/>
      <c r="Q510" s="38"/>
      <c r="R510" s="38"/>
      <c r="S510" s="38"/>
      <c r="T510" s="38"/>
      <c r="U510" s="38"/>
    </row>
    <row r="511" spans="1:21" ht="24.95" customHeight="1">
      <c r="A511" s="15">
        <f t="shared" si="14"/>
        <v>503</v>
      </c>
      <c r="B511" s="46" t="s">
        <v>547</v>
      </c>
      <c r="C511" s="47" t="s">
        <v>754</v>
      </c>
      <c r="D511" s="47" t="s">
        <v>548</v>
      </c>
      <c r="E511" s="47" t="s">
        <v>274</v>
      </c>
      <c r="F511" s="48">
        <v>417224.1</v>
      </c>
      <c r="G511" s="48">
        <v>417224.1</v>
      </c>
      <c r="H511" s="48">
        <v>253924.98</v>
      </c>
      <c r="I511" s="49">
        <f t="shared" si="15"/>
        <v>0.60860573490361658</v>
      </c>
      <c r="K511" s="38"/>
      <c r="L511" s="38"/>
      <c r="M511" s="38"/>
      <c r="N511" s="38"/>
      <c r="O511" s="38"/>
      <c r="P511" s="38"/>
      <c r="Q511" s="38"/>
      <c r="R511" s="38"/>
      <c r="S511" s="38"/>
      <c r="T511" s="38"/>
      <c r="U511" s="38"/>
    </row>
    <row r="512" spans="1:21" ht="24.95" customHeight="1">
      <c r="A512" s="15">
        <f t="shared" si="14"/>
        <v>504</v>
      </c>
      <c r="B512" s="46" t="s">
        <v>577</v>
      </c>
      <c r="C512" s="47" t="s">
        <v>754</v>
      </c>
      <c r="D512" s="47" t="s">
        <v>578</v>
      </c>
      <c r="E512" s="47" t="s">
        <v>274</v>
      </c>
      <c r="F512" s="48">
        <v>417224.1</v>
      </c>
      <c r="G512" s="48">
        <v>417224.1</v>
      </c>
      <c r="H512" s="48">
        <v>253924.98</v>
      </c>
      <c r="I512" s="49">
        <f t="shared" si="15"/>
        <v>0.60860573490361658</v>
      </c>
      <c r="K512" s="38"/>
      <c r="L512" s="38"/>
      <c r="M512" s="38"/>
      <c r="N512" s="38"/>
      <c r="O512" s="38"/>
      <c r="P512" s="38"/>
      <c r="Q512" s="38"/>
      <c r="R512" s="38"/>
      <c r="S512" s="38"/>
      <c r="T512" s="38"/>
      <c r="U512" s="38"/>
    </row>
    <row r="513" spans="1:21" ht="24.95" customHeight="1">
      <c r="A513" s="15">
        <f t="shared" si="14"/>
        <v>505</v>
      </c>
      <c r="B513" s="46" t="s">
        <v>597</v>
      </c>
      <c r="C513" s="47" t="s">
        <v>754</v>
      </c>
      <c r="D513" s="47" t="s">
        <v>598</v>
      </c>
      <c r="E513" s="47" t="s">
        <v>274</v>
      </c>
      <c r="F513" s="48">
        <v>417224.1</v>
      </c>
      <c r="G513" s="48">
        <v>417224.1</v>
      </c>
      <c r="H513" s="48">
        <v>253924.98</v>
      </c>
      <c r="I513" s="49">
        <f t="shared" si="15"/>
        <v>0.60860573490361658</v>
      </c>
      <c r="K513" s="38"/>
      <c r="L513" s="38"/>
      <c r="M513" s="38"/>
      <c r="N513" s="38"/>
      <c r="O513" s="38"/>
      <c r="P513" s="38"/>
      <c r="Q513" s="38"/>
      <c r="R513" s="38"/>
      <c r="S513" s="38"/>
      <c r="T513" s="38"/>
      <c r="U513" s="38"/>
    </row>
    <row r="514" spans="1:21" ht="24.95" customHeight="1">
      <c r="A514" s="15">
        <f t="shared" si="14"/>
        <v>506</v>
      </c>
      <c r="B514" s="46" t="s">
        <v>723</v>
      </c>
      <c r="C514" s="47" t="s">
        <v>754</v>
      </c>
      <c r="D514" s="47" t="s">
        <v>598</v>
      </c>
      <c r="E514" s="47" t="s">
        <v>724</v>
      </c>
      <c r="F514" s="48">
        <v>417224.1</v>
      </c>
      <c r="G514" s="48">
        <v>417224.1</v>
      </c>
      <c r="H514" s="48">
        <v>253924.98</v>
      </c>
      <c r="I514" s="49">
        <f t="shared" si="15"/>
        <v>0.60860573490361658</v>
      </c>
      <c r="K514" s="38"/>
      <c r="L514" s="38"/>
      <c r="M514" s="38"/>
      <c r="N514" s="38"/>
      <c r="O514" s="38"/>
      <c r="P514" s="38"/>
      <c r="Q514" s="38"/>
      <c r="R514" s="38"/>
      <c r="S514" s="38"/>
      <c r="T514" s="38"/>
      <c r="U514" s="38"/>
    </row>
    <row r="515" spans="1:21" ht="36" customHeight="1">
      <c r="A515" s="15">
        <f t="shared" si="14"/>
        <v>507</v>
      </c>
      <c r="B515" s="46" t="s">
        <v>615</v>
      </c>
      <c r="C515" s="47" t="s">
        <v>754</v>
      </c>
      <c r="D515" s="47" t="s">
        <v>616</v>
      </c>
      <c r="E515" s="47" t="s">
        <v>274</v>
      </c>
      <c r="F515" s="48">
        <v>4743360</v>
      </c>
      <c r="G515" s="48">
        <v>4743360</v>
      </c>
      <c r="H515" s="48">
        <v>4743360</v>
      </c>
      <c r="I515" s="49">
        <f t="shared" si="15"/>
        <v>1</v>
      </c>
      <c r="K515" s="38"/>
      <c r="L515" s="38"/>
      <c r="M515" s="38"/>
      <c r="N515" s="38"/>
      <c r="O515" s="38"/>
      <c r="P515" s="38"/>
      <c r="Q515" s="38"/>
      <c r="R515" s="38"/>
      <c r="S515" s="38"/>
      <c r="T515" s="38"/>
      <c r="U515" s="38"/>
    </row>
    <row r="516" spans="1:21" ht="24.95" customHeight="1">
      <c r="A516" s="15">
        <f t="shared" si="14"/>
        <v>508</v>
      </c>
      <c r="B516" s="46" t="s">
        <v>755</v>
      </c>
      <c r="C516" s="47" t="s">
        <v>754</v>
      </c>
      <c r="D516" s="47" t="s">
        <v>756</v>
      </c>
      <c r="E516" s="47" t="s">
        <v>274</v>
      </c>
      <c r="F516" s="48">
        <v>3952800</v>
      </c>
      <c r="G516" s="48">
        <v>3952800</v>
      </c>
      <c r="H516" s="48">
        <v>3952800</v>
      </c>
      <c r="I516" s="49">
        <f t="shared" si="15"/>
        <v>1</v>
      </c>
      <c r="K516" s="38"/>
      <c r="L516" s="38"/>
      <c r="M516" s="38"/>
      <c r="N516" s="38"/>
      <c r="O516" s="38"/>
      <c r="P516" s="38"/>
      <c r="Q516" s="38"/>
      <c r="R516" s="38"/>
      <c r="S516" s="38"/>
      <c r="T516" s="38"/>
      <c r="U516" s="38"/>
    </row>
    <row r="517" spans="1:21" ht="36" customHeight="1">
      <c r="A517" s="15">
        <f t="shared" si="14"/>
        <v>509</v>
      </c>
      <c r="B517" s="46" t="s">
        <v>757</v>
      </c>
      <c r="C517" s="47" t="s">
        <v>754</v>
      </c>
      <c r="D517" s="47" t="s">
        <v>758</v>
      </c>
      <c r="E517" s="47" t="s">
        <v>274</v>
      </c>
      <c r="F517" s="48">
        <v>3952800</v>
      </c>
      <c r="G517" s="48">
        <v>3952800</v>
      </c>
      <c r="H517" s="48">
        <v>3952800</v>
      </c>
      <c r="I517" s="49">
        <f t="shared" si="15"/>
        <v>1</v>
      </c>
      <c r="K517" s="38"/>
      <c r="L517" s="38"/>
      <c r="M517" s="38"/>
      <c r="N517" s="38"/>
      <c r="O517" s="38"/>
      <c r="P517" s="38"/>
      <c r="Q517" s="38"/>
      <c r="R517" s="38"/>
      <c r="S517" s="38"/>
      <c r="T517" s="38"/>
      <c r="U517" s="38"/>
    </row>
    <row r="518" spans="1:21" ht="24.95" customHeight="1">
      <c r="A518" s="15">
        <f t="shared" si="14"/>
        <v>510</v>
      </c>
      <c r="B518" s="46" t="s">
        <v>723</v>
      </c>
      <c r="C518" s="47" t="s">
        <v>754</v>
      </c>
      <c r="D518" s="47" t="s">
        <v>758</v>
      </c>
      <c r="E518" s="47" t="s">
        <v>724</v>
      </c>
      <c r="F518" s="48">
        <v>3952800</v>
      </c>
      <c r="G518" s="48">
        <v>3952800</v>
      </c>
      <c r="H518" s="48">
        <v>3952800</v>
      </c>
      <c r="I518" s="49">
        <f t="shared" si="15"/>
        <v>1</v>
      </c>
      <c r="K518" s="38"/>
      <c r="L518" s="38"/>
      <c r="M518" s="38"/>
      <c r="N518" s="38"/>
      <c r="O518" s="38"/>
      <c r="P518" s="38"/>
      <c r="Q518" s="38"/>
      <c r="R518" s="38"/>
      <c r="S518" s="38"/>
      <c r="T518" s="38"/>
      <c r="U518" s="38"/>
    </row>
    <row r="519" spans="1:21" ht="36" customHeight="1">
      <c r="A519" s="15">
        <f t="shared" si="14"/>
        <v>511</v>
      </c>
      <c r="B519" s="46" t="s">
        <v>759</v>
      </c>
      <c r="C519" s="47" t="s">
        <v>754</v>
      </c>
      <c r="D519" s="47" t="s">
        <v>760</v>
      </c>
      <c r="E519" s="47" t="s">
        <v>274</v>
      </c>
      <c r="F519" s="48">
        <v>790560</v>
      </c>
      <c r="G519" s="48">
        <v>790560</v>
      </c>
      <c r="H519" s="48">
        <v>790560</v>
      </c>
      <c r="I519" s="49">
        <f t="shared" si="15"/>
        <v>1</v>
      </c>
      <c r="K519" s="38"/>
      <c r="L519" s="38"/>
      <c r="M519" s="38"/>
      <c r="N519" s="38"/>
      <c r="O519" s="38"/>
      <c r="P519" s="38"/>
      <c r="Q519" s="38"/>
      <c r="R519" s="38"/>
      <c r="S519" s="38"/>
      <c r="T519" s="38"/>
      <c r="U519" s="38"/>
    </row>
    <row r="520" spans="1:21" ht="24.95" customHeight="1">
      <c r="A520" s="15">
        <f t="shared" si="14"/>
        <v>512</v>
      </c>
      <c r="B520" s="46" t="s">
        <v>761</v>
      </c>
      <c r="C520" s="47" t="s">
        <v>754</v>
      </c>
      <c r="D520" s="47" t="s">
        <v>762</v>
      </c>
      <c r="E520" s="47" t="s">
        <v>274</v>
      </c>
      <c r="F520" s="48">
        <v>534950</v>
      </c>
      <c r="G520" s="48">
        <v>534950</v>
      </c>
      <c r="H520" s="48">
        <v>534950</v>
      </c>
      <c r="I520" s="49">
        <f t="shared" si="15"/>
        <v>1</v>
      </c>
      <c r="K520" s="38"/>
      <c r="L520" s="38"/>
      <c r="M520" s="38"/>
      <c r="N520" s="38"/>
      <c r="O520" s="38"/>
      <c r="P520" s="38"/>
      <c r="Q520" s="38"/>
      <c r="R520" s="38"/>
      <c r="S520" s="38"/>
      <c r="T520" s="38"/>
      <c r="U520" s="38"/>
    </row>
    <row r="521" spans="1:21" ht="24.95" customHeight="1">
      <c r="A521" s="15">
        <f t="shared" si="14"/>
        <v>513</v>
      </c>
      <c r="B521" s="46" t="s">
        <v>723</v>
      </c>
      <c r="C521" s="47" t="s">
        <v>754</v>
      </c>
      <c r="D521" s="47" t="s">
        <v>762</v>
      </c>
      <c r="E521" s="47" t="s">
        <v>724</v>
      </c>
      <c r="F521" s="48">
        <v>534950</v>
      </c>
      <c r="G521" s="48">
        <v>534950</v>
      </c>
      <c r="H521" s="48">
        <v>534950</v>
      </c>
      <c r="I521" s="49">
        <f t="shared" si="15"/>
        <v>1</v>
      </c>
      <c r="K521" s="38"/>
      <c r="L521" s="38"/>
      <c r="M521" s="38"/>
      <c r="N521" s="38"/>
      <c r="O521" s="38"/>
      <c r="P521" s="38"/>
      <c r="Q521" s="38"/>
      <c r="R521" s="38"/>
      <c r="S521" s="38"/>
      <c r="T521" s="38"/>
      <c r="U521" s="38"/>
    </row>
    <row r="522" spans="1:21" ht="24.95" customHeight="1">
      <c r="A522" s="15">
        <f t="shared" ref="A522:A585" si="16">A521+1</f>
        <v>514</v>
      </c>
      <c r="B522" s="46" t="s">
        <v>761</v>
      </c>
      <c r="C522" s="47" t="s">
        <v>754</v>
      </c>
      <c r="D522" s="47" t="s">
        <v>763</v>
      </c>
      <c r="E522" s="47" t="s">
        <v>274</v>
      </c>
      <c r="F522" s="48">
        <v>255610</v>
      </c>
      <c r="G522" s="48">
        <v>255610</v>
      </c>
      <c r="H522" s="48">
        <v>255610</v>
      </c>
      <c r="I522" s="49">
        <f t="shared" ref="I522:I585" si="17">H522/G522</f>
        <v>1</v>
      </c>
      <c r="K522" s="38"/>
      <c r="L522" s="38"/>
      <c r="M522" s="38"/>
      <c r="N522" s="38"/>
      <c r="O522" s="38"/>
      <c r="P522" s="38"/>
      <c r="Q522" s="38"/>
      <c r="R522" s="38"/>
      <c r="S522" s="38"/>
      <c r="T522" s="38"/>
      <c r="U522" s="38"/>
    </row>
    <row r="523" spans="1:21" ht="24.95" customHeight="1">
      <c r="A523" s="15">
        <f t="shared" si="16"/>
        <v>515</v>
      </c>
      <c r="B523" s="46" t="s">
        <v>723</v>
      </c>
      <c r="C523" s="47" t="s">
        <v>754</v>
      </c>
      <c r="D523" s="47" t="s">
        <v>763</v>
      </c>
      <c r="E523" s="47" t="s">
        <v>724</v>
      </c>
      <c r="F523" s="48">
        <v>255610</v>
      </c>
      <c r="G523" s="48">
        <v>255610</v>
      </c>
      <c r="H523" s="48">
        <v>255610</v>
      </c>
      <c r="I523" s="49">
        <f t="shared" si="17"/>
        <v>1</v>
      </c>
      <c r="K523" s="38"/>
      <c r="L523" s="38"/>
      <c r="M523" s="38"/>
      <c r="N523" s="38"/>
      <c r="O523" s="38"/>
      <c r="P523" s="38"/>
      <c r="Q523" s="38"/>
      <c r="R523" s="38"/>
      <c r="S523" s="38"/>
      <c r="T523" s="38"/>
      <c r="U523" s="38"/>
    </row>
    <row r="524" spans="1:21" ht="16.7" customHeight="1">
      <c r="A524" s="15">
        <f t="shared" si="16"/>
        <v>516</v>
      </c>
      <c r="B524" s="46" t="s">
        <v>764</v>
      </c>
      <c r="C524" s="47" t="s">
        <v>765</v>
      </c>
      <c r="D524" s="47" t="s">
        <v>273</v>
      </c>
      <c r="E524" s="47" t="s">
        <v>274</v>
      </c>
      <c r="F524" s="48">
        <v>12849227</v>
      </c>
      <c r="G524" s="48">
        <v>12849227</v>
      </c>
      <c r="H524" s="48">
        <v>7149905.6399999997</v>
      </c>
      <c r="I524" s="49">
        <f t="shared" si="17"/>
        <v>0.55644636366063105</v>
      </c>
      <c r="K524" s="38"/>
      <c r="L524" s="38"/>
      <c r="M524" s="38"/>
      <c r="N524" s="38"/>
      <c r="O524" s="38"/>
      <c r="P524" s="38"/>
      <c r="Q524" s="38"/>
      <c r="R524" s="38"/>
      <c r="S524" s="38"/>
      <c r="T524" s="38"/>
      <c r="U524" s="38"/>
    </row>
    <row r="525" spans="1:21" ht="36" customHeight="1">
      <c r="A525" s="15">
        <f t="shared" si="16"/>
        <v>517</v>
      </c>
      <c r="B525" s="46" t="s">
        <v>363</v>
      </c>
      <c r="C525" s="47" t="s">
        <v>765</v>
      </c>
      <c r="D525" s="47" t="s">
        <v>364</v>
      </c>
      <c r="E525" s="47" t="s">
        <v>274</v>
      </c>
      <c r="F525" s="48">
        <v>12849227</v>
      </c>
      <c r="G525" s="48">
        <v>12849227</v>
      </c>
      <c r="H525" s="48">
        <v>7149905.6399999997</v>
      </c>
      <c r="I525" s="49">
        <f t="shared" si="17"/>
        <v>0.55644636366063105</v>
      </c>
      <c r="K525" s="38"/>
      <c r="L525" s="38"/>
      <c r="M525" s="38"/>
      <c r="N525" s="38"/>
      <c r="O525" s="38"/>
      <c r="P525" s="38"/>
      <c r="Q525" s="38"/>
      <c r="R525" s="38"/>
      <c r="S525" s="38"/>
      <c r="T525" s="38"/>
      <c r="U525" s="38"/>
    </row>
    <row r="526" spans="1:21" ht="24.95" customHeight="1">
      <c r="A526" s="15">
        <f t="shared" si="16"/>
        <v>518</v>
      </c>
      <c r="B526" s="46" t="s">
        <v>766</v>
      </c>
      <c r="C526" s="47" t="s">
        <v>765</v>
      </c>
      <c r="D526" s="47" t="s">
        <v>767</v>
      </c>
      <c r="E526" s="47" t="s">
        <v>274</v>
      </c>
      <c r="F526" s="48">
        <v>100000</v>
      </c>
      <c r="G526" s="48">
        <v>100000</v>
      </c>
      <c r="H526" s="48">
        <v>0</v>
      </c>
      <c r="I526" s="49">
        <f t="shared" si="17"/>
        <v>0</v>
      </c>
      <c r="K526" s="38"/>
      <c r="L526" s="38"/>
      <c r="M526" s="38"/>
      <c r="N526" s="38"/>
      <c r="O526" s="38"/>
      <c r="P526" s="38"/>
      <c r="Q526" s="38"/>
      <c r="R526" s="38"/>
      <c r="S526" s="38"/>
      <c r="T526" s="38"/>
      <c r="U526" s="38"/>
    </row>
    <row r="527" spans="1:21" ht="24.95" customHeight="1">
      <c r="A527" s="15">
        <f t="shared" si="16"/>
        <v>519</v>
      </c>
      <c r="B527" s="46" t="s">
        <v>291</v>
      </c>
      <c r="C527" s="47" t="s">
        <v>765</v>
      </c>
      <c r="D527" s="47" t="s">
        <v>767</v>
      </c>
      <c r="E527" s="47" t="s">
        <v>292</v>
      </c>
      <c r="F527" s="48">
        <v>100000</v>
      </c>
      <c r="G527" s="48">
        <v>100000</v>
      </c>
      <c r="H527" s="48">
        <v>0</v>
      </c>
      <c r="I527" s="49">
        <f t="shared" si="17"/>
        <v>0</v>
      </c>
      <c r="K527" s="38"/>
      <c r="L527" s="38"/>
      <c r="M527" s="38"/>
      <c r="N527" s="38"/>
      <c r="O527" s="38"/>
      <c r="P527" s="38"/>
      <c r="Q527" s="38"/>
      <c r="R527" s="38"/>
      <c r="S527" s="38"/>
      <c r="T527" s="38"/>
      <c r="U527" s="38"/>
    </row>
    <row r="528" spans="1:21" ht="80.849999999999994" customHeight="1">
      <c r="A528" s="15">
        <f t="shared" si="16"/>
        <v>520</v>
      </c>
      <c r="B528" s="46" t="s">
        <v>768</v>
      </c>
      <c r="C528" s="47" t="s">
        <v>765</v>
      </c>
      <c r="D528" s="47" t="s">
        <v>769</v>
      </c>
      <c r="E528" s="47" t="s">
        <v>274</v>
      </c>
      <c r="F528" s="48">
        <v>120000</v>
      </c>
      <c r="G528" s="48">
        <v>120000</v>
      </c>
      <c r="H528" s="48">
        <v>40200</v>
      </c>
      <c r="I528" s="49">
        <f t="shared" si="17"/>
        <v>0.33500000000000002</v>
      </c>
      <c r="K528" s="38"/>
      <c r="L528" s="38"/>
      <c r="M528" s="38"/>
      <c r="N528" s="38"/>
      <c r="O528" s="38"/>
      <c r="P528" s="38"/>
      <c r="Q528" s="38"/>
      <c r="R528" s="38"/>
      <c r="S528" s="38"/>
      <c r="T528" s="38"/>
      <c r="U528" s="38"/>
    </row>
    <row r="529" spans="1:21" ht="24.95" customHeight="1">
      <c r="A529" s="15">
        <f t="shared" si="16"/>
        <v>521</v>
      </c>
      <c r="B529" s="46" t="s">
        <v>291</v>
      </c>
      <c r="C529" s="47" t="s">
        <v>765</v>
      </c>
      <c r="D529" s="47" t="s">
        <v>769</v>
      </c>
      <c r="E529" s="47" t="s">
        <v>292</v>
      </c>
      <c r="F529" s="48">
        <v>120000</v>
      </c>
      <c r="G529" s="48">
        <v>120000</v>
      </c>
      <c r="H529" s="48">
        <v>40200</v>
      </c>
      <c r="I529" s="49">
        <f t="shared" si="17"/>
        <v>0.33500000000000002</v>
      </c>
      <c r="K529" s="38"/>
      <c r="L529" s="38"/>
      <c r="M529" s="38"/>
      <c r="N529" s="38"/>
      <c r="O529" s="38"/>
      <c r="P529" s="38"/>
      <c r="Q529" s="38"/>
      <c r="R529" s="38"/>
      <c r="S529" s="38"/>
      <c r="T529" s="38"/>
      <c r="U529" s="38"/>
    </row>
    <row r="530" spans="1:21" ht="24.95" customHeight="1">
      <c r="A530" s="15">
        <f t="shared" si="16"/>
        <v>522</v>
      </c>
      <c r="B530" s="46" t="s">
        <v>770</v>
      </c>
      <c r="C530" s="47" t="s">
        <v>765</v>
      </c>
      <c r="D530" s="47" t="s">
        <v>771</v>
      </c>
      <c r="E530" s="47" t="s">
        <v>274</v>
      </c>
      <c r="F530" s="48">
        <v>10000</v>
      </c>
      <c r="G530" s="48">
        <v>10000</v>
      </c>
      <c r="H530" s="48">
        <v>0</v>
      </c>
      <c r="I530" s="49">
        <f t="shared" si="17"/>
        <v>0</v>
      </c>
      <c r="K530" s="38"/>
      <c r="L530" s="38"/>
      <c r="M530" s="38"/>
      <c r="N530" s="38"/>
      <c r="O530" s="38"/>
      <c r="P530" s="38"/>
      <c r="Q530" s="38"/>
      <c r="R530" s="38"/>
      <c r="S530" s="38"/>
      <c r="T530" s="38"/>
      <c r="U530" s="38"/>
    </row>
    <row r="531" spans="1:21" ht="24.95" customHeight="1">
      <c r="A531" s="15">
        <f t="shared" si="16"/>
        <v>523</v>
      </c>
      <c r="B531" s="46" t="s">
        <v>291</v>
      </c>
      <c r="C531" s="47" t="s">
        <v>765</v>
      </c>
      <c r="D531" s="47" t="s">
        <v>771</v>
      </c>
      <c r="E531" s="47" t="s">
        <v>292</v>
      </c>
      <c r="F531" s="48">
        <v>10000</v>
      </c>
      <c r="G531" s="48">
        <v>10000</v>
      </c>
      <c r="H531" s="48">
        <v>0</v>
      </c>
      <c r="I531" s="49">
        <f t="shared" si="17"/>
        <v>0</v>
      </c>
      <c r="K531" s="38"/>
      <c r="L531" s="38"/>
      <c r="M531" s="38"/>
      <c r="N531" s="38"/>
      <c r="O531" s="38"/>
      <c r="P531" s="38"/>
      <c r="Q531" s="38"/>
      <c r="R531" s="38"/>
      <c r="S531" s="38"/>
      <c r="T531" s="38"/>
      <c r="U531" s="38"/>
    </row>
    <row r="532" spans="1:21" ht="47.25" customHeight="1">
      <c r="A532" s="15">
        <f t="shared" si="16"/>
        <v>524</v>
      </c>
      <c r="B532" s="46" t="s">
        <v>735</v>
      </c>
      <c r="C532" s="47" t="s">
        <v>765</v>
      </c>
      <c r="D532" s="47" t="s">
        <v>736</v>
      </c>
      <c r="E532" s="47" t="s">
        <v>274</v>
      </c>
      <c r="F532" s="48">
        <v>435620</v>
      </c>
      <c r="G532" s="48">
        <v>435620</v>
      </c>
      <c r="H532" s="48">
        <v>167722.13</v>
      </c>
      <c r="I532" s="49">
        <f t="shared" si="17"/>
        <v>0.38501935172857077</v>
      </c>
      <c r="K532" s="38"/>
      <c r="L532" s="38"/>
      <c r="M532" s="38"/>
      <c r="N532" s="38"/>
      <c r="O532" s="38"/>
      <c r="P532" s="38"/>
      <c r="Q532" s="38"/>
      <c r="R532" s="38"/>
      <c r="S532" s="38"/>
      <c r="T532" s="38"/>
      <c r="U532" s="38"/>
    </row>
    <row r="533" spans="1:21" ht="16.7" customHeight="1">
      <c r="A533" s="15">
        <f t="shared" si="16"/>
        <v>525</v>
      </c>
      <c r="B533" s="46" t="s">
        <v>319</v>
      </c>
      <c r="C533" s="47" t="s">
        <v>765</v>
      </c>
      <c r="D533" s="47" t="s">
        <v>736</v>
      </c>
      <c r="E533" s="47" t="s">
        <v>320</v>
      </c>
      <c r="F533" s="48">
        <v>435620</v>
      </c>
      <c r="G533" s="48">
        <v>435620</v>
      </c>
      <c r="H533" s="48">
        <v>167722.13</v>
      </c>
      <c r="I533" s="49">
        <f t="shared" si="17"/>
        <v>0.38501935172857077</v>
      </c>
      <c r="K533" s="38"/>
      <c r="L533" s="38"/>
      <c r="M533" s="38"/>
      <c r="N533" s="38"/>
      <c r="O533" s="38"/>
      <c r="P533" s="38"/>
      <c r="Q533" s="38"/>
      <c r="R533" s="38"/>
      <c r="S533" s="38"/>
      <c r="T533" s="38"/>
      <c r="U533" s="38"/>
    </row>
    <row r="534" spans="1:21" ht="58.35" customHeight="1">
      <c r="A534" s="15">
        <f t="shared" si="16"/>
        <v>526</v>
      </c>
      <c r="B534" s="46" t="s">
        <v>737</v>
      </c>
      <c r="C534" s="47" t="s">
        <v>765</v>
      </c>
      <c r="D534" s="47" t="s">
        <v>738</v>
      </c>
      <c r="E534" s="47" t="s">
        <v>274</v>
      </c>
      <c r="F534" s="48">
        <v>11183607</v>
      </c>
      <c r="G534" s="48">
        <v>11183607</v>
      </c>
      <c r="H534" s="48">
        <v>6455153.5099999998</v>
      </c>
      <c r="I534" s="49">
        <f t="shared" si="17"/>
        <v>0.5771978137286119</v>
      </c>
      <c r="K534" s="38"/>
      <c r="L534" s="38"/>
      <c r="M534" s="38"/>
      <c r="N534" s="38"/>
      <c r="O534" s="38"/>
      <c r="P534" s="38"/>
      <c r="Q534" s="38"/>
      <c r="R534" s="38"/>
      <c r="S534" s="38"/>
      <c r="T534" s="38"/>
      <c r="U534" s="38"/>
    </row>
    <row r="535" spans="1:21" ht="16.7" customHeight="1">
      <c r="A535" s="15">
        <f t="shared" si="16"/>
        <v>527</v>
      </c>
      <c r="B535" s="46" t="s">
        <v>319</v>
      </c>
      <c r="C535" s="47" t="s">
        <v>765</v>
      </c>
      <c r="D535" s="47" t="s">
        <v>738</v>
      </c>
      <c r="E535" s="47" t="s">
        <v>320</v>
      </c>
      <c r="F535" s="48">
        <v>9372469</v>
      </c>
      <c r="G535" s="48">
        <v>9372469</v>
      </c>
      <c r="H535" s="48">
        <v>6015373.5899999999</v>
      </c>
      <c r="I535" s="49">
        <f t="shared" si="17"/>
        <v>0.64181312202793095</v>
      </c>
      <c r="K535" s="38"/>
      <c r="L535" s="38"/>
      <c r="M535" s="38"/>
      <c r="N535" s="38"/>
      <c r="O535" s="38"/>
      <c r="P535" s="38"/>
      <c r="Q535" s="38"/>
      <c r="R535" s="38"/>
      <c r="S535" s="38"/>
      <c r="T535" s="38"/>
      <c r="U535" s="38"/>
    </row>
    <row r="536" spans="1:21" ht="24.95" customHeight="1">
      <c r="A536" s="15">
        <f t="shared" si="16"/>
        <v>528</v>
      </c>
      <c r="B536" s="46" t="s">
        <v>291</v>
      </c>
      <c r="C536" s="47" t="s">
        <v>765</v>
      </c>
      <c r="D536" s="47" t="s">
        <v>738</v>
      </c>
      <c r="E536" s="47" t="s">
        <v>292</v>
      </c>
      <c r="F536" s="48">
        <v>1681138</v>
      </c>
      <c r="G536" s="48">
        <v>1681138</v>
      </c>
      <c r="H536" s="48">
        <v>354002.92</v>
      </c>
      <c r="I536" s="49">
        <f t="shared" si="17"/>
        <v>0.21057338540916926</v>
      </c>
      <c r="K536" s="38"/>
      <c r="L536" s="38"/>
      <c r="M536" s="38"/>
      <c r="N536" s="38"/>
      <c r="O536" s="38"/>
      <c r="P536" s="38"/>
      <c r="Q536" s="38"/>
      <c r="R536" s="38"/>
      <c r="S536" s="38"/>
      <c r="T536" s="38"/>
      <c r="U536" s="38"/>
    </row>
    <row r="537" spans="1:21" ht="16.7" customHeight="1">
      <c r="A537" s="15">
        <f t="shared" si="16"/>
        <v>529</v>
      </c>
      <c r="B537" s="46" t="s">
        <v>301</v>
      </c>
      <c r="C537" s="47" t="s">
        <v>765</v>
      </c>
      <c r="D537" s="47" t="s">
        <v>738</v>
      </c>
      <c r="E537" s="47" t="s">
        <v>302</v>
      </c>
      <c r="F537" s="48">
        <v>130000</v>
      </c>
      <c r="G537" s="48">
        <v>130000</v>
      </c>
      <c r="H537" s="48">
        <v>85777</v>
      </c>
      <c r="I537" s="49">
        <f t="shared" si="17"/>
        <v>0.65982307692307696</v>
      </c>
      <c r="K537" s="38"/>
      <c r="L537" s="38"/>
      <c r="M537" s="38"/>
      <c r="N537" s="38"/>
      <c r="O537" s="38"/>
      <c r="P537" s="38"/>
      <c r="Q537" s="38"/>
      <c r="R537" s="38"/>
      <c r="S537" s="38"/>
      <c r="T537" s="38"/>
      <c r="U537" s="38"/>
    </row>
    <row r="538" spans="1:21" ht="16.7" customHeight="1">
      <c r="A538" s="15">
        <f t="shared" si="16"/>
        <v>530</v>
      </c>
      <c r="B538" s="46" t="s">
        <v>772</v>
      </c>
      <c r="C538" s="47" t="s">
        <v>765</v>
      </c>
      <c r="D538" s="47" t="s">
        <v>773</v>
      </c>
      <c r="E538" s="47" t="s">
        <v>274</v>
      </c>
      <c r="F538" s="48">
        <v>500000</v>
      </c>
      <c r="G538" s="48">
        <v>500000</v>
      </c>
      <c r="H538" s="48">
        <v>0</v>
      </c>
      <c r="I538" s="49">
        <f t="shared" si="17"/>
        <v>0</v>
      </c>
      <c r="K538" s="38"/>
      <c r="L538" s="38"/>
      <c r="M538" s="38"/>
      <c r="N538" s="38"/>
      <c r="O538" s="38"/>
      <c r="P538" s="38"/>
      <c r="Q538" s="38"/>
      <c r="R538" s="38"/>
      <c r="S538" s="38"/>
      <c r="T538" s="38"/>
      <c r="U538" s="38"/>
    </row>
    <row r="539" spans="1:21" ht="24.95" customHeight="1">
      <c r="A539" s="15">
        <f t="shared" si="16"/>
        <v>531</v>
      </c>
      <c r="B539" s="46" t="s">
        <v>291</v>
      </c>
      <c r="C539" s="47" t="s">
        <v>765</v>
      </c>
      <c r="D539" s="47" t="s">
        <v>773</v>
      </c>
      <c r="E539" s="47" t="s">
        <v>292</v>
      </c>
      <c r="F539" s="48">
        <v>500000</v>
      </c>
      <c r="G539" s="48">
        <v>500000</v>
      </c>
      <c r="H539" s="48">
        <v>0</v>
      </c>
      <c r="I539" s="49">
        <f t="shared" si="17"/>
        <v>0</v>
      </c>
      <c r="K539" s="38"/>
      <c r="L539" s="38"/>
      <c r="M539" s="38"/>
      <c r="N539" s="38"/>
      <c r="O539" s="38"/>
      <c r="P539" s="38"/>
      <c r="Q539" s="38"/>
      <c r="R539" s="38"/>
      <c r="S539" s="38"/>
      <c r="T539" s="38"/>
      <c r="U539" s="38"/>
    </row>
    <row r="540" spans="1:21" ht="16.7" customHeight="1">
      <c r="A540" s="15">
        <f t="shared" si="16"/>
        <v>532</v>
      </c>
      <c r="B540" s="46" t="s">
        <v>774</v>
      </c>
      <c r="C540" s="47" t="s">
        <v>765</v>
      </c>
      <c r="D540" s="47" t="s">
        <v>775</v>
      </c>
      <c r="E540" s="47" t="s">
        <v>274</v>
      </c>
      <c r="F540" s="48">
        <v>500000</v>
      </c>
      <c r="G540" s="48">
        <v>500000</v>
      </c>
      <c r="H540" s="48">
        <v>486830</v>
      </c>
      <c r="I540" s="49">
        <f t="shared" si="17"/>
        <v>0.97365999999999997</v>
      </c>
      <c r="K540" s="38"/>
      <c r="L540" s="38"/>
      <c r="M540" s="38"/>
      <c r="N540" s="38"/>
      <c r="O540" s="38"/>
      <c r="P540" s="38"/>
      <c r="Q540" s="38"/>
      <c r="R540" s="38"/>
      <c r="S540" s="38"/>
      <c r="T540" s="38"/>
      <c r="U540" s="38"/>
    </row>
    <row r="541" spans="1:21" ht="24.95" customHeight="1">
      <c r="A541" s="15">
        <f t="shared" si="16"/>
        <v>533</v>
      </c>
      <c r="B541" s="46" t="s">
        <v>291</v>
      </c>
      <c r="C541" s="47" t="s">
        <v>765</v>
      </c>
      <c r="D541" s="47" t="s">
        <v>775</v>
      </c>
      <c r="E541" s="47" t="s">
        <v>292</v>
      </c>
      <c r="F541" s="48">
        <v>500000</v>
      </c>
      <c r="G541" s="48">
        <v>500000</v>
      </c>
      <c r="H541" s="48">
        <v>486830</v>
      </c>
      <c r="I541" s="49">
        <f t="shared" si="17"/>
        <v>0.97365999999999997</v>
      </c>
      <c r="K541" s="38"/>
      <c r="L541" s="38"/>
      <c r="M541" s="38"/>
      <c r="N541" s="38"/>
      <c r="O541" s="38"/>
      <c r="P541" s="38"/>
      <c r="Q541" s="38"/>
      <c r="R541" s="38"/>
      <c r="S541" s="38"/>
      <c r="T541" s="38"/>
      <c r="U541" s="38"/>
    </row>
    <row r="542" spans="1:21" ht="16.7" customHeight="1">
      <c r="A542" s="15">
        <f t="shared" si="16"/>
        <v>534</v>
      </c>
      <c r="B542" s="46" t="s">
        <v>776</v>
      </c>
      <c r="C542" s="47" t="s">
        <v>777</v>
      </c>
      <c r="D542" s="47" t="s">
        <v>273</v>
      </c>
      <c r="E542" s="47" t="s">
        <v>274</v>
      </c>
      <c r="F542" s="48">
        <v>123198588.2</v>
      </c>
      <c r="G542" s="48">
        <v>123198588.2</v>
      </c>
      <c r="H542" s="48">
        <v>76946369.010000005</v>
      </c>
      <c r="I542" s="49">
        <f t="shared" si="17"/>
        <v>0.6245718407510128</v>
      </c>
      <c r="K542" s="38"/>
      <c r="L542" s="38"/>
      <c r="M542" s="38"/>
      <c r="N542" s="38"/>
      <c r="O542" s="38"/>
      <c r="P542" s="38"/>
      <c r="Q542" s="38"/>
      <c r="R542" s="38"/>
      <c r="S542" s="38"/>
      <c r="T542" s="38"/>
      <c r="U542" s="38"/>
    </row>
    <row r="543" spans="1:21" ht="16.7" customHeight="1">
      <c r="A543" s="15">
        <f t="shared" si="16"/>
        <v>535</v>
      </c>
      <c r="B543" s="46" t="s">
        <v>778</v>
      </c>
      <c r="C543" s="47" t="s">
        <v>779</v>
      </c>
      <c r="D543" s="47" t="s">
        <v>273</v>
      </c>
      <c r="E543" s="47" t="s">
        <v>274</v>
      </c>
      <c r="F543" s="48">
        <v>101542847.31999999</v>
      </c>
      <c r="G543" s="48">
        <v>101542847.31999999</v>
      </c>
      <c r="H543" s="48">
        <v>62926797.299999997</v>
      </c>
      <c r="I543" s="49">
        <f t="shared" si="17"/>
        <v>0.61970684258728548</v>
      </c>
      <c r="K543" s="38"/>
      <c r="L543" s="38"/>
      <c r="M543" s="38"/>
      <c r="N543" s="38"/>
      <c r="O543" s="38"/>
      <c r="P543" s="38"/>
      <c r="Q543" s="38"/>
      <c r="R543" s="38"/>
      <c r="S543" s="38"/>
      <c r="T543" s="38"/>
      <c r="U543" s="38"/>
    </row>
    <row r="544" spans="1:21" ht="36" customHeight="1">
      <c r="A544" s="15">
        <f t="shared" si="16"/>
        <v>536</v>
      </c>
      <c r="B544" s="46" t="s">
        <v>615</v>
      </c>
      <c r="C544" s="47" t="s">
        <v>779</v>
      </c>
      <c r="D544" s="47" t="s">
        <v>616</v>
      </c>
      <c r="E544" s="47" t="s">
        <v>274</v>
      </c>
      <c r="F544" s="48">
        <v>101542847.31999999</v>
      </c>
      <c r="G544" s="48">
        <v>101542847.31999999</v>
      </c>
      <c r="H544" s="48">
        <v>62926797.299999997</v>
      </c>
      <c r="I544" s="49">
        <f t="shared" si="17"/>
        <v>0.61970684258728548</v>
      </c>
      <c r="K544" s="38"/>
      <c r="L544" s="38"/>
      <c r="M544" s="38"/>
      <c r="N544" s="38"/>
      <c r="O544" s="38"/>
      <c r="P544" s="38"/>
      <c r="Q544" s="38"/>
      <c r="R544" s="38"/>
      <c r="S544" s="38"/>
      <c r="T544" s="38"/>
      <c r="U544" s="38"/>
    </row>
    <row r="545" spans="1:21" ht="16.7" customHeight="1">
      <c r="A545" s="15">
        <f t="shared" si="16"/>
        <v>537</v>
      </c>
      <c r="B545" s="46" t="s">
        <v>617</v>
      </c>
      <c r="C545" s="47" t="s">
        <v>779</v>
      </c>
      <c r="D545" s="47" t="s">
        <v>618</v>
      </c>
      <c r="E545" s="47" t="s">
        <v>274</v>
      </c>
      <c r="F545" s="48">
        <v>55727747.829999998</v>
      </c>
      <c r="G545" s="48">
        <v>55727747.829999998</v>
      </c>
      <c r="H545" s="48">
        <v>35484737.920000002</v>
      </c>
      <c r="I545" s="49">
        <f t="shared" si="17"/>
        <v>0.63675169555116051</v>
      </c>
      <c r="K545" s="38"/>
      <c r="L545" s="38"/>
      <c r="M545" s="38"/>
      <c r="N545" s="38"/>
      <c r="O545" s="38"/>
      <c r="P545" s="38"/>
      <c r="Q545" s="38"/>
      <c r="R545" s="38"/>
      <c r="S545" s="38"/>
      <c r="T545" s="38"/>
      <c r="U545" s="38"/>
    </row>
    <row r="546" spans="1:21" ht="24.95" customHeight="1">
      <c r="A546" s="15">
        <f t="shared" si="16"/>
        <v>538</v>
      </c>
      <c r="B546" s="46" t="s">
        <v>619</v>
      </c>
      <c r="C546" s="47" t="s">
        <v>779</v>
      </c>
      <c r="D546" s="47" t="s">
        <v>620</v>
      </c>
      <c r="E546" s="47" t="s">
        <v>274</v>
      </c>
      <c r="F546" s="48">
        <v>47188117.340000004</v>
      </c>
      <c r="G546" s="48">
        <v>47188117.340000004</v>
      </c>
      <c r="H546" s="48">
        <v>29638474.809999999</v>
      </c>
      <c r="I546" s="49">
        <f t="shared" si="17"/>
        <v>0.62809191128454533</v>
      </c>
      <c r="K546" s="38"/>
      <c r="L546" s="38"/>
      <c r="M546" s="38"/>
      <c r="N546" s="38"/>
      <c r="O546" s="38"/>
      <c r="P546" s="38"/>
      <c r="Q546" s="38"/>
      <c r="R546" s="38"/>
      <c r="S546" s="38"/>
      <c r="T546" s="38"/>
      <c r="U546" s="38"/>
    </row>
    <row r="547" spans="1:21" ht="16.7" customHeight="1">
      <c r="A547" s="15">
        <f t="shared" si="16"/>
        <v>539</v>
      </c>
      <c r="B547" s="46" t="s">
        <v>319</v>
      </c>
      <c r="C547" s="47" t="s">
        <v>779</v>
      </c>
      <c r="D547" s="47" t="s">
        <v>620</v>
      </c>
      <c r="E547" s="47" t="s">
        <v>320</v>
      </c>
      <c r="F547" s="48">
        <v>38815257.119999997</v>
      </c>
      <c r="G547" s="48">
        <v>38815257.119999997</v>
      </c>
      <c r="H547" s="48">
        <v>25423022.5</v>
      </c>
      <c r="I547" s="49">
        <f t="shared" si="17"/>
        <v>0.65497498628961814</v>
      </c>
      <c r="K547" s="38"/>
      <c r="L547" s="38"/>
      <c r="M547" s="38"/>
      <c r="N547" s="38"/>
      <c r="O547" s="38"/>
      <c r="P547" s="38"/>
      <c r="Q547" s="38"/>
      <c r="R547" s="38"/>
      <c r="S547" s="38"/>
      <c r="T547" s="38"/>
      <c r="U547" s="38"/>
    </row>
    <row r="548" spans="1:21" ht="24.95" customHeight="1">
      <c r="A548" s="15">
        <f t="shared" si="16"/>
        <v>540</v>
      </c>
      <c r="B548" s="46" t="s">
        <v>291</v>
      </c>
      <c r="C548" s="47" t="s">
        <v>779</v>
      </c>
      <c r="D548" s="47" t="s">
        <v>620</v>
      </c>
      <c r="E548" s="47" t="s">
        <v>292</v>
      </c>
      <c r="F548" s="48">
        <v>7446820.2199999997</v>
      </c>
      <c r="G548" s="48">
        <v>7446820.2199999997</v>
      </c>
      <c r="H548" s="48">
        <v>3552576.31</v>
      </c>
      <c r="I548" s="49">
        <f t="shared" si="17"/>
        <v>0.47705949721450375</v>
      </c>
      <c r="K548" s="38"/>
      <c r="L548" s="38"/>
      <c r="M548" s="38"/>
      <c r="N548" s="38"/>
      <c r="O548" s="38"/>
      <c r="P548" s="38"/>
      <c r="Q548" s="38"/>
      <c r="R548" s="38"/>
      <c r="S548" s="38"/>
      <c r="T548" s="38"/>
      <c r="U548" s="38"/>
    </row>
    <row r="549" spans="1:21" ht="16.7" customHeight="1">
      <c r="A549" s="15">
        <f t="shared" si="16"/>
        <v>541</v>
      </c>
      <c r="B549" s="46" t="s">
        <v>301</v>
      </c>
      <c r="C549" s="47" t="s">
        <v>779</v>
      </c>
      <c r="D549" s="47" t="s">
        <v>620</v>
      </c>
      <c r="E549" s="47" t="s">
        <v>302</v>
      </c>
      <c r="F549" s="48">
        <v>926040</v>
      </c>
      <c r="G549" s="48">
        <v>926040</v>
      </c>
      <c r="H549" s="48">
        <v>662876</v>
      </c>
      <c r="I549" s="49">
        <f t="shared" si="17"/>
        <v>0.71581789123579975</v>
      </c>
      <c r="K549" s="38"/>
      <c r="L549" s="38"/>
      <c r="M549" s="38"/>
      <c r="N549" s="38"/>
      <c r="O549" s="38"/>
      <c r="P549" s="38"/>
      <c r="Q549" s="38"/>
      <c r="R549" s="38"/>
      <c r="S549" s="38"/>
      <c r="T549" s="38"/>
      <c r="U549" s="38"/>
    </row>
    <row r="550" spans="1:21" ht="24.95" customHeight="1">
      <c r="A550" s="15">
        <f t="shared" si="16"/>
        <v>542</v>
      </c>
      <c r="B550" s="46" t="s">
        <v>621</v>
      </c>
      <c r="C550" s="47" t="s">
        <v>779</v>
      </c>
      <c r="D550" s="47" t="s">
        <v>622</v>
      </c>
      <c r="E550" s="47" t="s">
        <v>274</v>
      </c>
      <c r="F550" s="48">
        <v>2416275.09</v>
      </c>
      <c r="G550" s="48">
        <v>2416275.09</v>
      </c>
      <c r="H550" s="48">
        <v>1787639.66</v>
      </c>
      <c r="I550" s="49">
        <f t="shared" si="17"/>
        <v>0.7398328391491219</v>
      </c>
      <c r="K550" s="38"/>
      <c r="L550" s="38"/>
      <c r="M550" s="38"/>
      <c r="N550" s="38"/>
      <c r="O550" s="38"/>
      <c r="P550" s="38"/>
      <c r="Q550" s="38"/>
      <c r="R550" s="38"/>
      <c r="S550" s="38"/>
      <c r="T550" s="38"/>
      <c r="U550" s="38"/>
    </row>
    <row r="551" spans="1:21" ht="24.95" customHeight="1">
      <c r="A551" s="15">
        <f t="shared" si="16"/>
        <v>543</v>
      </c>
      <c r="B551" s="46" t="s">
        <v>291</v>
      </c>
      <c r="C551" s="47" t="s">
        <v>779</v>
      </c>
      <c r="D551" s="47" t="s">
        <v>622</v>
      </c>
      <c r="E551" s="47" t="s">
        <v>292</v>
      </c>
      <c r="F551" s="48">
        <v>2416275.09</v>
      </c>
      <c r="G551" s="48">
        <v>2416275.09</v>
      </c>
      <c r="H551" s="48">
        <v>1787639.66</v>
      </c>
      <c r="I551" s="49">
        <f t="shared" si="17"/>
        <v>0.7398328391491219</v>
      </c>
      <c r="K551" s="38"/>
      <c r="L551" s="38"/>
      <c r="M551" s="38"/>
      <c r="N551" s="38"/>
      <c r="O551" s="38"/>
      <c r="P551" s="38"/>
      <c r="Q551" s="38"/>
      <c r="R551" s="38"/>
      <c r="S551" s="38"/>
      <c r="T551" s="38"/>
      <c r="U551" s="38"/>
    </row>
    <row r="552" spans="1:21" ht="24.95" customHeight="1">
      <c r="A552" s="15">
        <f t="shared" si="16"/>
        <v>544</v>
      </c>
      <c r="B552" s="46" t="s">
        <v>623</v>
      </c>
      <c r="C552" s="47" t="s">
        <v>779</v>
      </c>
      <c r="D552" s="47" t="s">
        <v>624</v>
      </c>
      <c r="E552" s="47" t="s">
        <v>274</v>
      </c>
      <c r="F552" s="48">
        <v>6123355.4000000004</v>
      </c>
      <c r="G552" s="48">
        <v>6123355.4000000004</v>
      </c>
      <c r="H552" s="48">
        <v>4058623.45</v>
      </c>
      <c r="I552" s="49">
        <f t="shared" si="17"/>
        <v>0.66281036864200304</v>
      </c>
      <c r="K552" s="38"/>
      <c r="L552" s="38"/>
      <c r="M552" s="38"/>
      <c r="N552" s="38"/>
      <c r="O552" s="38"/>
      <c r="P552" s="38"/>
      <c r="Q552" s="38"/>
      <c r="R552" s="38"/>
      <c r="S552" s="38"/>
      <c r="T552" s="38"/>
      <c r="U552" s="38"/>
    </row>
    <row r="553" spans="1:21" ht="24.95" customHeight="1">
      <c r="A553" s="15">
        <f t="shared" si="16"/>
        <v>545</v>
      </c>
      <c r="B553" s="46" t="s">
        <v>291</v>
      </c>
      <c r="C553" s="47" t="s">
        <v>779</v>
      </c>
      <c r="D553" s="47" t="s">
        <v>624</v>
      </c>
      <c r="E553" s="47" t="s">
        <v>292</v>
      </c>
      <c r="F553" s="48">
        <v>6123355.4000000004</v>
      </c>
      <c r="G553" s="48">
        <v>6123355.4000000004</v>
      </c>
      <c r="H553" s="48">
        <v>4058623.45</v>
      </c>
      <c r="I553" s="49">
        <f t="shared" si="17"/>
        <v>0.66281036864200304</v>
      </c>
      <c r="K553" s="38"/>
      <c r="L553" s="38"/>
      <c r="M553" s="38"/>
      <c r="N553" s="38"/>
      <c r="O553" s="38"/>
      <c r="P553" s="38"/>
      <c r="Q553" s="38"/>
      <c r="R553" s="38"/>
      <c r="S553" s="38"/>
      <c r="T553" s="38"/>
      <c r="U553" s="38"/>
    </row>
    <row r="554" spans="1:21" ht="24.95" customHeight="1">
      <c r="A554" s="15">
        <f t="shared" si="16"/>
        <v>546</v>
      </c>
      <c r="B554" s="46" t="s">
        <v>780</v>
      </c>
      <c r="C554" s="47" t="s">
        <v>779</v>
      </c>
      <c r="D554" s="47" t="s">
        <v>781</v>
      </c>
      <c r="E554" s="47" t="s">
        <v>274</v>
      </c>
      <c r="F554" s="48">
        <v>45815099.490000002</v>
      </c>
      <c r="G554" s="48">
        <v>45815099.490000002</v>
      </c>
      <c r="H554" s="48">
        <v>27442059.379999999</v>
      </c>
      <c r="I554" s="49">
        <f t="shared" si="17"/>
        <v>0.598974130482675</v>
      </c>
      <c r="K554" s="38"/>
      <c r="L554" s="38"/>
      <c r="M554" s="38"/>
      <c r="N554" s="38"/>
      <c r="O554" s="38"/>
      <c r="P554" s="38"/>
      <c r="Q554" s="38"/>
      <c r="R554" s="38"/>
      <c r="S554" s="38"/>
      <c r="T554" s="38"/>
      <c r="U554" s="38"/>
    </row>
    <row r="555" spans="1:21" ht="24.95" customHeight="1">
      <c r="A555" s="15">
        <f t="shared" si="16"/>
        <v>547</v>
      </c>
      <c r="B555" s="46" t="s">
        <v>782</v>
      </c>
      <c r="C555" s="47" t="s">
        <v>779</v>
      </c>
      <c r="D555" s="47" t="s">
        <v>783</v>
      </c>
      <c r="E555" s="47" t="s">
        <v>274</v>
      </c>
      <c r="F555" s="48">
        <v>45815099.490000002</v>
      </c>
      <c r="G555" s="48">
        <v>45815099.490000002</v>
      </c>
      <c r="H555" s="48">
        <v>27442059.379999999</v>
      </c>
      <c r="I555" s="49">
        <f t="shared" si="17"/>
        <v>0.598974130482675</v>
      </c>
      <c r="K555" s="38"/>
      <c r="L555" s="38"/>
      <c r="M555" s="38"/>
      <c r="N555" s="38"/>
      <c r="O555" s="38"/>
      <c r="P555" s="38"/>
      <c r="Q555" s="38"/>
      <c r="R555" s="38"/>
      <c r="S555" s="38"/>
      <c r="T555" s="38"/>
      <c r="U555" s="38"/>
    </row>
    <row r="556" spans="1:21" ht="16.7" customHeight="1">
      <c r="A556" s="15">
        <f t="shared" si="16"/>
        <v>548</v>
      </c>
      <c r="B556" s="46" t="s">
        <v>319</v>
      </c>
      <c r="C556" s="47" t="s">
        <v>779</v>
      </c>
      <c r="D556" s="47" t="s">
        <v>783</v>
      </c>
      <c r="E556" s="47" t="s">
        <v>320</v>
      </c>
      <c r="F556" s="48">
        <v>33933496.189999998</v>
      </c>
      <c r="G556" s="48">
        <v>33933496.189999998</v>
      </c>
      <c r="H556" s="48">
        <v>22273188.780000001</v>
      </c>
      <c r="I556" s="49">
        <f t="shared" si="17"/>
        <v>0.65637765867944309</v>
      </c>
      <c r="K556" s="38"/>
      <c r="L556" s="38"/>
      <c r="M556" s="38"/>
      <c r="N556" s="38"/>
      <c r="O556" s="38"/>
      <c r="P556" s="38"/>
      <c r="Q556" s="38"/>
      <c r="R556" s="38"/>
      <c r="S556" s="38"/>
      <c r="T556" s="38"/>
      <c r="U556" s="38"/>
    </row>
    <row r="557" spans="1:21" ht="24.95" customHeight="1">
      <c r="A557" s="15">
        <f t="shared" si="16"/>
        <v>549</v>
      </c>
      <c r="B557" s="46" t="s">
        <v>291</v>
      </c>
      <c r="C557" s="47" t="s">
        <v>779</v>
      </c>
      <c r="D557" s="47" t="s">
        <v>783</v>
      </c>
      <c r="E557" s="47" t="s">
        <v>292</v>
      </c>
      <c r="F557" s="48">
        <v>11496026.300000001</v>
      </c>
      <c r="G557" s="48">
        <v>11496026.300000001</v>
      </c>
      <c r="H557" s="48">
        <v>4894332.5999999996</v>
      </c>
      <c r="I557" s="49">
        <f t="shared" si="17"/>
        <v>0.42574124939153968</v>
      </c>
      <c r="K557" s="38"/>
      <c r="L557" s="38"/>
      <c r="M557" s="38"/>
      <c r="N557" s="38"/>
      <c r="O557" s="38"/>
      <c r="P557" s="38"/>
      <c r="Q557" s="38"/>
      <c r="R557" s="38"/>
      <c r="S557" s="38"/>
      <c r="T557" s="38"/>
      <c r="U557" s="38"/>
    </row>
    <row r="558" spans="1:21" ht="16.7" customHeight="1">
      <c r="A558" s="15">
        <f t="shared" si="16"/>
        <v>550</v>
      </c>
      <c r="B558" s="46" t="s">
        <v>301</v>
      </c>
      <c r="C558" s="47" t="s">
        <v>779</v>
      </c>
      <c r="D558" s="47" t="s">
        <v>783</v>
      </c>
      <c r="E558" s="47" t="s">
        <v>302</v>
      </c>
      <c r="F558" s="48">
        <v>385577</v>
      </c>
      <c r="G558" s="48">
        <v>385577</v>
      </c>
      <c r="H558" s="48">
        <v>274538</v>
      </c>
      <c r="I558" s="49">
        <f t="shared" si="17"/>
        <v>0.71201861106860631</v>
      </c>
      <c r="K558" s="38"/>
      <c r="L558" s="38"/>
      <c r="M558" s="38"/>
      <c r="N558" s="38"/>
      <c r="O558" s="38"/>
      <c r="P558" s="38"/>
      <c r="Q558" s="38"/>
      <c r="R558" s="38"/>
      <c r="S558" s="38"/>
      <c r="T558" s="38"/>
      <c r="U558" s="38"/>
    </row>
    <row r="559" spans="1:21" ht="16.7" customHeight="1">
      <c r="A559" s="15">
        <f t="shared" si="16"/>
        <v>551</v>
      </c>
      <c r="B559" s="46" t="s">
        <v>784</v>
      </c>
      <c r="C559" s="47" t="s">
        <v>785</v>
      </c>
      <c r="D559" s="47" t="s">
        <v>273</v>
      </c>
      <c r="E559" s="47" t="s">
        <v>274</v>
      </c>
      <c r="F559" s="48">
        <v>3733476.01</v>
      </c>
      <c r="G559" s="48">
        <v>3733476.01</v>
      </c>
      <c r="H559" s="48">
        <v>2748250.01</v>
      </c>
      <c r="I559" s="49">
        <f t="shared" si="17"/>
        <v>0.73611026363605858</v>
      </c>
      <c r="K559" s="38"/>
      <c r="L559" s="38"/>
      <c r="M559" s="38"/>
      <c r="N559" s="38"/>
      <c r="O559" s="38"/>
      <c r="P559" s="38"/>
      <c r="Q559" s="38"/>
      <c r="R559" s="38"/>
      <c r="S559" s="38"/>
      <c r="T559" s="38"/>
      <c r="U559" s="38"/>
    </row>
    <row r="560" spans="1:21" ht="36" customHeight="1">
      <c r="A560" s="15">
        <f t="shared" si="16"/>
        <v>552</v>
      </c>
      <c r="B560" s="46" t="s">
        <v>615</v>
      </c>
      <c r="C560" s="47" t="s">
        <v>785</v>
      </c>
      <c r="D560" s="47" t="s">
        <v>616</v>
      </c>
      <c r="E560" s="47" t="s">
        <v>274</v>
      </c>
      <c r="F560" s="48">
        <v>3733476.01</v>
      </c>
      <c r="G560" s="48">
        <v>3733476.01</v>
      </c>
      <c r="H560" s="48">
        <v>2748250.01</v>
      </c>
      <c r="I560" s="49">
        <f t="shared" si="17"/>
        <v>0.73611026363605858</v>
      </c>
      <c r="K560" s="38"/>
      <c r="L560" s="38"/>
      <c r="M560" s="38"/>
      <c r="N560" s="38"/>
      <c r="O560" s="38"/>
      <c r="P560" s="38"/>
      <c r="Q560" s="38"/>
      <c r="R560" s="38"/>
      <c r="S560" s="38"/>
      <c r="T560" s="38"/>
      <c r="U560" s="38"/>
    </row>
    <row r="561" spans="1:21" ht="24.95" customHeight="1">
      <c r="A561" s="15">
        <f t="shared" si="16"/>
        <v>553</v>
      </c>
      <c r="B561" s="46" t="s">
        <v>780</v>
      </c>
      <c r="C561" s="47" t="s">
        <v>785</v>
      </c>
      <c r="D561" s="47" t="s">
        <v>781</v>
      </c>
      <c r="E561" s="47" t="s">
        <v>274</v>
      </c>
      <c r="F561" s="48">
        <v>3733476.01</v>
      </c>
      <c r="G561" s="48">
        <v>3733476.01</v>
      </c>
      <c r="H561" s="48">
        <v>2748250.01</v>
      </c>
      <c r="I561" s="49">
        <f t="shared" si="17"/>
        <v>0.73611026363605858</v>
      </c>
      <c r="K561" s="38"/>
      <c r="L561" s="38"/>
      <c r="M561" s="38"/>
      <c r="N561" s="38"/>
      <c r="O561" s="38"/>
      <c r="P561" s="38"/>
      <c r="Q561" s="38"/>
      <c r="R561" s="38"/>
      <c r="S561" s="38"/>
      <c r="T561" s="38"/>
      <c r="U561" s="38"/>
    </row>
    <row r="562" spans="1:21" ht="16.7" customHeight="1">
      <c r="A562" s="15">
        <f t="shared" si="16"/>
        <v>554</v>
      </c>
      <c r="B562" s="46" t="s">
        <v>786</v>
      </c>
      <c r="C562" s="47" t="s">
        <v>785</v>
      </c>
      <c r="D562" s="47" t="s">
        <v>787</v>
      </c>
      <c r="E562" s="47" t="s">
        <v>274</v>
      </c>
      <c r="F562" s="48">
        <v>3426705</v>
      </c>
      <c r="G562" s="48">
        <v>3426705</v>
      </c>
      <c r="H562" s="48">
        <v>2441479</v>
      </c>
      <c r="I562" s="49">
        <f t="shared" si="17"/>
        <v>0.71248590117912103</v>
      </c>
      <c r="K562" s="38"/>
      <c r="L562" s="38"/>
      <c r="M562" s="38"/>
      <c r="N562" s="38"/>
      <c r="O562" s="38"/>
      <c r="P562" s="38"/>
      <c r="Q562" s="38"/>
      <c r="R562" s="38"/>
      <c r="S562" s="38"/>
      <c r="T562" s="38"/>
      <c r="U562" s="38"/>
    </row>
    <row r="563" spans="1:21" ht="16.7" customHeight="1">
      <c r="A563" s="15">
        <f t="shared" si="16"/>
        <v>555</v>
      </c>
      <c r="B563" s="46" t="s">
        <v>319</v>
      </c>
      <c r="C563" s="47" t="s">
        <v>785</v>
      </c>
      <c r="D563" s="47" t="s">
        <v>787</v>
      </c>
      <c r="E563" s="47" t="s">
        <v>320</v>
      </c>
      <c r="F563" s="48">
        <v>13000</v>
      </c>
      <c r="G563" s="48">
        <v>13000</v>
      </c>
      <c r="H563" s="48">
        <v>5000</v>
      </c>
      <c r="I563" s="49">
        <f t="shared" si="17"/>
        <v>0.38461538461538464</v>
      </c>
      <c r="K563" s="38"/>
      <c r="L563" s="38"/>
      <c r="M563" s="38"/>
      <c r="N563" s="38"/>
      <c r="O563" s="38"/>
      <c r="P563" s="38"/>
      <c r="Q563" s="38"/>
      <c r="R563" s="38"/>
      <c r="S563" s="38"/>
      <c r="T563" s="38"/>
      <c r="U563" s="38"/>
    </row>
    <row r="564" spans="1:21" ht="24.95" customHeight="1">
      <c r="A564" s="15">
        <f t="shared" si="16"/>
        <v>556</v>
      </c>
      <c r="B564" s="46" t="s">
        <v>291</v>
      </c>
      <c r="C564" s="47" t="s">
        <v>785</v>
      </c>
      <c r="D564" s="47" t="s">
        <v>787</v>
      </c>
      <c r="E564" s="47" t="s">
        <v>292</v>
      </c>
      <c r="F564" s="48">
        <v>3413705</v>
      </c>
      <c r="G564" s="48">
        <v>3413705</v>
      </c>
      <c r="H564" s="48">
        <v>2436479</v>
      </c>
      <c r="I564" s="49">
        <f t="shared" si="17"/>
        <v>0.71373449082448537</v>
      </c>
      <c r="K564" s="38"/>
      <c r="L564" s="38"/>
      <c r="M564" s="38"/>
      <c r="N564" s="38"/>
      <c r="O564" s="38"/>
      <c r="P564" s="38"/>
      <c r="Q564" s="38"/>
      <c r="R564" s="38"/>
      <c r="S564" s="38"/>
      <c r="T564" s="38"/>
      <c r="U564" s="38"/>
    </row>
    <row r="565" spans="1:21" ht="24.95" customHeight="1">
      <c r="A565" s="15">
        <f t="shared" si="16"/>
        <v>557</v>
      </c>
      <c r="B565" s="46" t="s">
        <v>788</v>
      </c>
      <c r="C565" s="47" t="s">
        <v>785</v>
      </c>
      <c r="D565" s="47" t="s">
        <v>789</v>
      </c>
      <c r="E565" s="47" t="s">
        <v>274</v>
      </c>
      <c r="F565" s="48">
        <v>109500</v>
      </c>
      <c r="G565" s="48">
        <v>109500</v>
      </c>
      <c r="H565" s="48">
        <v>109500</v>
      </c>
      <c r="I565" s="49">
        <f t="shared" si="17"/>
        <v>1</v>
      </c>
      <c r="K565" s="38"/>
      <c r="L565" s="38"/>
      <c r="M565" s="38"/>
      <c r="N565" s="38"/>
      <c r="O565" s="38"/>
      <c r="P565" s="38"/>
      <c r="Q565" s="38"/>
      <c r="R565" s="38"/>
      <c r="S565" s="38"/>
      <c r="T565" s="38"/>
      <c r="U565" s="38"/>
    </row>
    <row r="566" spans="1:21" ht="24.95" customHeight="1">
      <c r="A566" s="15">
        <f t="shared" si="16"/>
        <v>558</v>
      </c>
      <c r="B566" s="46" t="s">
        <v>291</v>
      </c>
      <c r="C566" s="47" t="s">
        <v>785</v>
      </c>
      <c r="D566" s="47" t="s">
        <v>789</v>
      </c>
      <c r="E566" s="47" t="s">
        <v>292</v>
      </c>
      <c r="F566" s="48">
        <v>109500</v>
      </c>
      <c r="G566" s="48">
        <v>109500</v>
      </c>
      <c r="H566" s="48">
        <v>109500</v>
      </c>
      <c r="I566" s="49">
        <f t="shared" si="17"/>
        <v>1</v>
      </c>
      <c r="K566" s="38"/>
      <c r="L566" s="38"/>
      <c r="M566" s="38"/>
      <c r="N566" s="38"/>
      <c r="O566" s="38"/>
      <c r="P566" s="38"/>
      <c r="Q566" s="38"/>
      <c r="R566" s="38"/>
      <c r="S566" s="38"/>
      <c r="T566" s="38"/>
      <c r="U566" s="38"/>
    </row>
    <row r="567" spans="1:21" ht="24.95" customHeight="1">
      <c r="A567" s="15">
        <f t="shared" si="16"/>
        <v>559</v>
      </c>
      <c r="B567" s="46" t="s">
        <v>788</v>
      </c>
      <c r="C567" s="47" t="s">
        <v>785</v>
      </c>
      <c r="D567" s="47" t="s">
        <v>790</v>
      </c>
      <c r="E567" s="47" t="s">
        <v>274</v>
      </c>
      <c r="F567" s="48">
        <v>2200</v>
      </c>
      <c r="G567" s="48">
        <v>2200</v>
      </c>
      <c r="H567" s="48">
        <v>2200</v>
      </c>
      <c r="I567" s="49">
        <f t="shared" si="17"/>
        <v>1</v>
      </c>
      <c r="K567" s="38"/>
      <c r="L567" s="38"/>
      <c r="M567" s="38"/>
      <c r="N567" s="38"/>
      <c r="O567" s="38"/>
      <c r="P567" s="38"/>
      <c r="Q567" s="38"/>
      <c r="R567" s="38"/>
      <c r="S567" s="38"/>
      <c r="T567" s="38"/>
      <c r="U567" s="38"/>
    </row>
    <row r="568" spans="1:21" ht="24.95" customHeight="1">
      <c r="A568" s="15">
        <f t="shared" si="16"/>
        <v>560</v>
      </c>
      <c r="B568" s="46" t="s">
        <v>291</v>
      </c>
      <c r="C568" s="47" t="s">
        <v>785</v>
      </c>
      <c r="D568" s="47" t="s">
        <v>790</v>
      </c>
      <c r="E568" s="47" t="s">
        <v>292</v>
      </c>
      <c r="F568" s="48">
        <v>2200</v>
      </c>
      <c r="G568" s="48">
        <v>2200</v>
      </c>
      <c r="H568" s="48">
        <v>2200</v>
      </c>
      <c r="I568" s="49">
        <f t="shared" si="17"/>
        <v>1</v>
      </c>
      <c r="K568" s="38"/>
      <c r="L568" s="38"/>
      <c r="M568" s="38"/>
      <c r="N568" s="38"/>
      <c r="O568" s="38"/>
      <c r="P568" s="38"/>
      <c r="Q568" s="38"/>
      <c r="R568" s="38"/>
      <c r="S568" s="38"/>
      <c r="T568" s="38"/>
      <c r="U568" s="38"/>
    </row>
    <row r="569" spans="1:21" ht="36" customHeight="1">
      <c r="A569" s="15">
        <f t="shared" si="16"/>
        <v>561</v>
      </c>
      <c r="B569" s="46" t="s">
        <v>791</v>
      </c>
      <c r="C569" s="47" t="s">
        <v>785</v>
      </c>
      <c r="D569" s="47" t="s">
        <v>792</v>
      </c>
      <c r="E569" s="47" t="s">
        <v>274</v>
      </c>
      <c r="F569" s="48">
        <v>57271.01</v>
      </c>
      <c r="G569" s="48">
        <v>57271.01</v>
      </c>
      <c r="H569" s="48">
        <v>57271.01</v>
      </c>
      <c r="I569" s="49">
        <f t="shared" si="17"/>
        <v>1</v>
      </c>
      <c r="K569" s="38"/>
      <c r="L569" s="38"/>
      <c r="M569" s="38"/>
      <c r="N569" s="38"/>
      <c r="O569" s="38"/>
      <c r="P569" s="38"/>
      <c r="Q569" s="38"/>
      <c r="R569" s="38"/>
      <c r="S569" s="38"/>
      <c r="T569" s="38"/>
      <c r="U569" s="38"/>
    </row>
    <row r="570" spans="1:21" ht="24.95" customHeight="1">
      <c r="A570" s="15">
        <f t="shared" si="16"/>
        <v>562</v>
      </c>
      <c r="B570" s="46" t="s">
        <v>291</v>
      </c>
      <c r="C570" s="47" t="s">
        <v>785</v>
      </c>
      <c r="D570" s="47" t="s">
        <v>792</v>
      </c>
      <c r="E570" s="47" t="s">
        <v>292</v>
      </c>
      <c r="F570" s="48">
        <v>57271.01</v>
      </c>
      <c r="G570" s="48">
        <v>57271.01</v>
      </c>
      <c r="H570" s="48">
        <v>57271.01</v>
      </c>
      <c r="I570" s="49">
        <f t="shared" si="17"/>
        <v>1</v>
      </c>
      <c r="K570" s="38"/>
      <c r="L570" s="38"/>
      <c r="M570" s="38"/>
      <c r="N570" s="38"/>
      <c r="O570" s="38"/>
      <c r="P570" s="38"/>
      <c r="Q570" s="38"/>
      <c r="R570" s="38"/>
      <c r="S570" s="38"/>
      <c r="T570" s="38"/>
      <c r="U570" s="38"/>
    </row>
    <row r="571" spans="1:21" ht="36" customHeight="1">
      <c r="A571" s="15">
        <f t="shared" si="16"/>
        <v>563</v>
      </c>
      <c r="B571" s="46" t="s">
        <v>793</v>
      </c>
      <c r="C571" s="47" t="s">
        <v>785</v>
      </c>
      <c r="D571" s="47" t="s">
        <v>794</v>
      </c>
      <c r="E571" s="47" t="s">
        <v>274</v>
      </c>
      <c r="F571" s="48">
        <v>135000</v>
      </c>
      <c r="G571" s="48">
        <v>135000</v>
      </c>
      <c r="H571" s="48">
        <v>135000</v>
      </c>
      <c r="I571" s="49">
        <f t="shared" si="17"/>
        <v>1</v>
      </c>
      <c r="K571" s="38"/>
      <c r="L571" s="38"/>
      <c r="M571" s="38"/>
      <c r="N571" s="38"/>
      <c r="O571" s="38"/>
      <c r="P571" s="38"/>
      <c r="Q571" s="38"/>
      <c r="R571" s="38"/>
      <c r="S571" s="38"/>
      <c r="T571" s="38"/>
      <c r="U571" s="38"/>
    </row>
    <row r="572" spans="1:21" ht="24.95" customHeight="1">
      <c r="A572" s="15">
        <f t="shared" si="16"/>
        <v>564</v>
      </c>
      <c r="B572" s="46" t="s">
        <v>291</v>
      </c>
      <c r="C572" s="47" t="s">
        <v>785</v>
      </c>
      <c r="D572" s="47" t="s">
        <v>794</v>
      </c>
      <c r="E572" s="47" t="s">
        <v>292</v>
      </c>
      <c r="F572" s="48">
        <v>135000</v>
      </c>
      <c r="G572" s="48">
        <v>135000</v>
      </c>
      <c r="H572" s="48">
        <v>135000</v>
      </c>
      <c r="I572" s="49">
        <f t="shared" si="17"/>
        <v>1</v>
      </c>
      <c r="K572" s="38"/>
      <c r="L572" s="38"/>
      <c r="M572" s="38"/>
      <c r="N572" s="38"/>
      <c r="O572" s="38"/>
      <c r="P572" s="38"/>
      <c r="Q572" s="38"/>
      <c r="R572" s="38"/>
      <c r="S572" s="38"/>
      <c r="T572" s="38"/>
      <c r="U572" s="38"/>
    </row>
    <row r="573" spans="1:21" ht="36" customHeight="1">
      <c r="A573" s="15">
        <f t="shared" si="16"/>
        <v>565</v>
      </c>
      <c r="B573" s="46" t="s">
        <v>793</v>
      </c>
      <c r="C573" s="47" t="s">
        <v>785</v>
      </c>
      <c r="D573" s="47" t="s">
        <v>795</v>
      </c>
      <c r="E573" s="47" t="s">
        <v>274</v>
      </c>
      <c r="F573" s="48">
        <v>2800</v>
      </c>
      <c r="G573" s="48">
        <v>2800</v>
      </c>
      <c r="H573" s="48">
        <v>2800</v>
      </c>
      <c r="I573" s="49">
        <f t="shared" si="17"/>
        <v>1</v>
      </c>
      <c r="K573" s="38"/>
      <c r="L573" s="38"/>
      <c r="M573" s="38"/>
      <c r="N573" s="38"/>
      <c r="O573" s="38"/>
      <c r="P573" s="38"/>
      <c r="Q573" s="38"/>
      <c r="R573" s="38"/>
      <c r="S573" s="38"/>
      <c r="T573" s="38"/>
      <c r="U573" s="38"/>
    </row>
    <row r="574" spans="1:21" ht="24.95" customHeight="1">
      <c r="A574" s="15">
        <f t="shared" si="16"/>
        <v>566</v>
      </c>
      <c r="B574" s="46" t="s">
        <v>291</v>
      </c>
      <c r="C574" s="47" t="s">
        <v>785</v>
      </c>
      <c r="D574" s="47" t="s">
        <v>795</v>
      </c>
      <c r="E574" s="47" t="s">
        <v>292</v>
      </c>
      <c r="F574" s="48">
        <v>2800</v>
      </c>
      <c r="G574" s="48">
        <v>2800</v>
      </c>
      <c r="H574" s="48">
        <v>2800</v>
      </c>
      <c r="I574" s="49">
        <f t="shared" si="17"/>
        <v>1</v>
      </c>
      <c r="K574" s="38"/>
      <c r="L574" s="38"/>
      <c r="M574" s="38"/>
      <c r="N574" s="38"/>
      <c r="O574" s="38"/>
      <c r="P574" s="38"/>
      <c r="Q574" s="38"/>
      <c r="R574" s="38"/>
      <c r="S574" s="38"/>
      <c r="T574" s="38"/>
      <c r="U574" s="38"/>
    </row>
    <row r="575" spans="1:21" ht="16.7" customHeight="1">
      <c r="A575" s="15">
        <f t="shared" si="16"/>
        <v>567</v>
      </c>
      <c r="B575" s="46" t="s">
        <v>796</v>
      </c>
      <c r="C575" s="47" t="s">
        <v>797</v>
      </c>
      <c r="D575" s="47" t="s">
        <v>273</v>
      </c>
      <c r="E575" s="47" t="s">
        <v>274</v>
      </c>
      <c r="F575" s="48">
        <v>17922264.870000001</v>
      </c>
      <c r="G575" s="48">
        <v>17922264.870000001</v>
      </c>
      <c r="H575" s="48">
        <v>11271321.699999999</v>
      </c>
      <c r="I575" s="49">
        <f t="shared" si="17"/>
        <v>0.6289005202052903</v>
      </c>
      <c r="K575" s="38"/>
      <c r="L575" s="38"/>
      <c r="M575" s="38"/>
      <c r="N575" s="38"/>
      <c r="O575" s="38"/>
      <c r="P575" s="38"/>
      <c r="Q575" s="38"/>
      <c r="R575" s="38"/>
      <c r="S575" s="38"/>
      <c r="T575" s="38"/>
      <c r="U575" s="38"/>
    </row>
    <row r="576" spans="1:21" ht="36" customHeight="1">
      <c r="A576" s="15">
        <f t="shared" si="16"/>
        <v>568</v>
      </c>
      <c r="B576" s="46" t="s">
        <v>615</v>
      </c>
      <c r="C576" s="47" t="s">
        <v>797</v>
      </c>
      <c r="D576" s="47" t="s">
        <v>616</v>
      </c>
      <c r="E576" s="47" t="s">
        <v>274</v>
      </c>
      <c r="F576" s="48">
        <v>17922264.870000001</v>
      </c>
      <c r="G576" s="48">
        <v>17922264.870000001</v>
      </c>
      <c r="H576" s="48">
        <v>11271321.699999999</v>
      </c>
      <c r="I576" s="49">
        <f t="shared" si="17"/>
        <v>0.6289005202052903</v>
      </c>
      <c r="K576" s="38"/>
      <c r="L576" s="38"/>
      <c r="M576" s="38"/>
      <c r="N576" s="38"/>
      <c r="O576" s="38"/>
      <c r="P576" s="38"/>
      <c r="Q576" s="38"/>
      <c r="R576" s="38"/>
      <c r="S576" s="38"/>
      <c r="T576" s="38"/>
      <c r="U576" s="38"/>
    </row>
    <row r="577" spans="1:21" ht="16.7" customHeight="1">
      <c r="A577" s="15">
        <f t="shared" si="16"/>
        <v>569</v>
      </c>
      <c r="B577" s="46" t="s">
        <v>617</v>
      </c>
      <c r="C577" s="47" t="s">
        <v>797</v>
      </c>
      <c r="D577" s="47" t="s">
        <v>618</v>
      </c>
      <c r="E577" s="47" t="s">
        <v>274</v>
      </c>
      <c r="F577" s="48">
        <v>17922264.870000001</v>
      </c>
      <c r="G577" s="48">
        <v>17922264.870000001</v>
      </c>
      <c r="H577" s="48">
        <v>11271321.699999999</v>
      </c>
      <c r="I577" s="49">
        <f t="shared" si="17"/>
        <v>0.6289005202052903</v>
      </c>
      <c r="K577" s="38"/>
      <c r="L577" s="38"/>
      <c r="M577" s="38"/>
      <c r="N577" s="38"/>
      <c r="O577" s="38"/>
      <c r="P577" s="38"/>
      <c r="Q577" s="38"/>
      <c r="R577" s="38"/>
      <c r="S577" s="38"/>
      <c r="T577" s="38"/>
      <c r="U577" s="38"/>
    </row>
    <row r="578" spans="1:21" ht="16.7" customHeight="1">
      <c r="A578" s="15">
        <f t="shared" si="16"/>
        <v>570</v>
      </c>
      <c r="B578" s="46" t="s">
        <v>798</v>
      </c>
      <c r="C578" s="47" t="s">
        <v>797</v>
      </c>
      <c r="D578" s="47" t="s">
        <v>799</v>
      </c>
      <c r="E578" s="47" t="s">
        <v>274</v>
      </c>
      <c r="F578" s="48">
        <v>17922264.870000001</v>
      </c>
      <c r="G578" s="48">
        <v>17922264.870000001</v>
      </c>
      <c r="H578" s="48">
        <v>11271321.699999999</v>
      </c>
      <c r="I578" s="49">
        <f t="shared" si="17"/>
        <v>0.6289005202052903</v>
      </c>
      <c r="K578" s="38"/>
      <c r="L578" s="38"/>
      <c r="M578" s="38"/>
      <c r="N578" s="38"/>
      <c r="O578" s="38"/>
      <c r="P578" s="38"/>
      <c r="Q578" s="38"/>
      <c r="R578" s="38"/>
      <c r="S578" s="38"/>
      <c r="T578" s="38"/>
      <c r="U578" s="38"/>
    </row>
    <row r="579" spans="1:21" ht="16.7" customHeight="1">
      <c r="A579" s="15">
        <f t="shared" si="16"/>
        <v>571</v>
      </c>
      <c r="B579" s="46" t="s">
        <v>319</v>
      </c>
      <c r="C579" s="47" t="s">
        <v>797</v>
      </c>
      <c r="D579" s="47" t="s">
        <v>799</v>
      </c>
      <c r="E579" s="47" t="s">
        <v>320</v>
      </c>
      <c r="F579" s="48">
        <v>10426034.869999999</v>
      </c>
      <c r="G579" s="48">
        <v>10426034.869999999</v>
      </c>
      <c r="H579" s="48">
        <v>6755680.4000000004</v>
      </c>
      <c r="I579" s="49">
        <f t="shared" si="17"/>
        <v>0.64796257486524222</v>
      </c>
      <c r="K579" s="38"/>
      <c r="L579" s="38"/>
      <c r="M579" s="38"/>
      <c r="N579" s="38"/>
      <c r="O579" s="38"/>
      <c r="P579" s="38"/>
      <c r="Q579" s="38"/>
      <c r="R579" s="38"/>
      <c r="S579" s="38"/>
      <c r="T579" s="38"/>
      <c r="U579" s="38"/>
    </row>
    <row r="580" spans="1:21" ht="24.95" customHeight="1">
      <c r="A580" s="15">
        <f t="shared" si="16"/>
        <v>572</v>
      </c>
      <c r="B580" s="46" t="s">
        <v>291</v>
      </c>
      <c r="C580" s="47" t="s">
        <v>797</v>
      </c>
      <c r="D580" s="47" t="s">
        <v>799</v>
      </c>
      <c r="E580" s="47" t="s">
        <v>292</v>
      </c>
      <c r="F580" s="48">
        <v>7496230</v>
      </c>
      <c r="G580" s="48">
        <v>7496230</v>
      </c>
      <c r="H580" s="48">
        <v>4515641.3</v>
      </c>
      <c r="I580" s="49">
        <f t="shared" si="17"/>
        <v>0.60238830718908032</v>
      </c>
      <c r="K580" s="38"/>
      <c r="L580" s="38"/>
      <c r="M580" s="38"/>
      <c r="N580" s="38"/>
      <c r="O580" s="38"/>
      <c r="P580" s="38"/>
      <c r="Q580" s="38"/>
      <c r="R580" s="38"/>
      <c r="S580" s="38"/>
      <c r="T580" s="38"/>
      <c r="U580" s="38"/>
    </row>
    <row r="581" spans="1:21" ht="16.7" customHeight="1">
      <c r="A581" s="15">
        <f t="shared" si="16"/>
        <v>573</v>
      </c>
      <c r="B581" s="46" t="s">
        <v>800</v>
      </c>
      <c r="C581" s="47" t="s">
        <v>801</v>
      </c>
      <c r="D581" s="47" t="s">
        <v>273</v>
      </c>
      <c r="E581" s="47" t="s">
        <v>274</v>
      </c>
      <c r="F581" s="48">
        <v>1800000</v>
      </c>
      <c r="G581" s="48">
        <v>1800000</v>
      </c>
      <c r="H581" s="48">
        <v>1455120</v>
      </c>
      <c r="I581" s="49">
        <f t="shared" si="17"/>
        <v>0.80840000000000001</v>
      </c>
      <c r="K581" s="38"/>
      <c r="L581" s="38"/>
      <c r="M581" s="38"/>
      <c r="N581" s="38"/>
      <c r="O581" s="38"/>
      <c r="P581" s="38"/>
      <c r="Q581" s="38"/>
      <c r="R581" s="38"/>
      <c r="S581" s="38"/>
      <c r="T581" s="38"/>
      <c r="U581" s="38"/>
    </row>
    <row r="582" spans="1:21" ht="16.7" customHeight="1">
      <c r="A582" s="15">
        <f t="shared" si="16"/>
        <v>574</v>
      </c>
      <c r="B582" s="46" t="s">
        <v>802</v>
      </c>
      <c r="C582" s="47" t="s">
        <v>803</v>
      </c>
      <c r="D582" s="47" t="s">
        <v>273</v>
      </c>
      <c r="E582" s="47" t="s">
        <v>274</v>
      </c>
      <c r="F582" s="48">
        <v>1800000</v>
      </c>
      <c r="G582" s="48">
        <v>1800000</v>
      </c>
      <c r="H582" s="48">
        <v>1455120</v>
      </c>
      <c r="I582" s="49">
        <f t="shared" si="17"/>
        <v>0.80840000000000001</v>
      </c>
      <c r="K582" s="38"/>
      <c r="L582" s="38"/>
      <c r="M582" s="38"/>
      <c r="N582" s="38"/>
      <c r="O582" s="38"/>
      <c r="P582" s="38"/>
      <c r="Q582" s="38"/>
      <c r="R582" s="38"/>
      <c r="S582" s="38"/>
      <c r="T582" s="38"/>
      <c r="U582" s="38"/>
    </row>
    <row r="583" spans="1:21" ht="36" customHeight="1">
      <c r="A583" s="15">
        <f t="shared" si="16"/>
        <v>575</v>
      </c>
      <c r="B583" s="46" t="s">
        <v>277</v>
      </c>
      <c r="C583" s="47" t="s">
        <v>803</v>
      </c>
      <c r="D583" s="47" t="s">
        <v>278</v>
      </c>
      <c r="E583" s="47" t="s">
        <v>274</v>
      </c>
      <c r="F583" s="48">
        <v>1800000</v>
      </c>
      <c r="G583" s="48">
        <v>1800000</v>
      </c>
      <c r="H583" s="48">
        <v>1455120</v>
      </c>
      <c r="I583" s="49">
        <f t="shared" si="17"/>
        <v>0.80840000000000001</v>
      </c>
      <c r="K583" s="38"/>
      <c r="L583" s="38"/>
      <c r="M583" s="38"/>
      <c r="N583" s="38"/>
      <c r="O583" s="38"/>
      <c r="P583" s="38"/>
      <c r="Q583" s="38"/>
      <c r="R583" s="38"/>
      <c r="S583" s="38"/>
      <c r="T583" s="38"/>
      <c r="U583" s="38"/>
    </row>
    <row r="584" spans="1:21" ht="24.95" customHeight="1">
      <c r="A584" s="15">
        <f t="shared" si="16"/>
        <v>576</v>
      </c>
      <c r="B584" s="46" t="s">
        <v>804</v>
      </c>
      <c r="C584" s="47" t="s">
        <v>803</v>
      </c>
      <c r="D584" s="47" t="s">
        <v>805</v>
      </c>
      <c r="E584" s="47" t="s">
        <v>274</v>
      </c>
      <c r="F584" s="48">
        <v>1800000</v>
      </c>
      <c r="G584" s="48">
        <v>1800000</v>
      </c>
      <c r="H584" s="48">
        <v>1455120</v>
      </c>
      <c r="I584" s="49">
        <f t="shared" si="17"/>
        <v>0.80840000000000001</v>
      </c>
      <c r="K584" s="38"/>
      <c r="L584" s="38"/>
      <c r="M584" s="38"/>
      <c r="N584" s="38"/>
      <c r="O584" s="38"/>
      <c r="P584" s="38"/>
      <c r="Q584" s="38"/>
      <c r="R584" s="38"/>
      <c r="S584" s="38"/>
      <c r="T584" s="38"/>
      <c r="U584" s="38"/>
    </row>
    <row r="585" spans="1:21" ht="36" customHeight="1">
      <c r="A585" s="15">
        <f t="shared" si="16"/>
        <v>577</v>
      </c>
      <c r="B585" s="46" t="s">
        <v>419</v>
      </c>
      <c r="C585" s="47" t="s">
        <v>803</v>
      </c>
      <c r="D585" s="47" t="s">
        <v>805</v>
      </c>
      <c r="E585" s="47" t="s">
        <v>420</v>
      </c>
      <c r="F585" s="48">
        <v>1800000</v>
      </c>
      <c r="G585" s="48">
        <v>1800000</v>
      </c>
      <c r="H585" s="48">
        <v>1455120</v>
      </c>
      <c r="I585" s="49">
        <f t="shared" si="17"/>
        <v>0.80840000000000001</v>
      </c>
      <c r="K585" s="38"/>
      <c r="L585" s="38"/>
      <c r="M585" s="38"/>
      <c r="N585" s="38"/>
      <c r="O585" s="38"/>
      <c r="P585" s="38"/>
      <c r="Q585" s="38"/>
      <c r="R585" s="38"/>
      <c r="S585" s="38"/>
      <c r="T585" s="38"/>
      <c r="U585" s="38"/>
    </row>
    <row r="586" spans="1:21" ht="36" customHeight="1">
      <c r="A586" s="15">
        <f t="shared" ref="A586:A599" si="18">A585+1</f>
        <v>578</v>
      </c>
      <c r="B586" s="46" t="s">
        <v>806</v>
      </c>
      <c r="C586" s="47" t="s">
        <v>807</v>
      </c>
      <c r="D586" s="47" t="s">
        <v>273</v>
      </c>
      <c r="E586" s="47" t="s">
        <v>274</v>
      </c>
      <c r="F586" s="48">
        <v>467772730</v>
      </c>
      <c r="G586" s="48">
        <v>467772730</v>
      </c>
      <c r="H586" s="48">
        <v>355118254.89999998</v>
      </c>
      <c r="I586" s="49">
        <f t="shared" ref="I586:I649" si="19">H586/G586</f>
        <v>0.75916835703526364</v>
      </c>
      <c r="K586" s="38"/>
      <c r="L586" s="38"/>
      <c r="M586" s="38"/>
      <c r="N586" s="38"/>
      <c r="O586" s="38"/>
      <c r="P586" s="38"/>
      <c r="Q586" s="38"/>
      <c r="R586" s="38"/>
      <c r="S586" s="38"/>
      <c r="T586" s="38"/>
      <c r="U586" s="38"/>
    </row>
    <row r="587" spans="1:21" ht="24.95" customHeight="1">
      <c r="A587" s="15">
        <f t="shared" si="18"/>
        <v>579</v>
      </c>
      <c r="B587" s="46" t="s">
        <v>808</v>
      </c>
      <c r="C587" s="47" t="s">
        <v>809</v>
      </c>
      <c r="D587" s="47" t="s">
        <v>273</v>
      </c>
      <c r="E587" s="47" t="s">
        <v>274</v>
      </c>
      <c r="F587" s="48">
        <v>28353400</v>
      </c>
      <c r="G587" s="48">
        <v>28353400</v>
      </c>
      <c r="H587" s="48">
        <v>21265049.969999999</v>
      </c>
      <c r="I587" s="49">
        <f t="shared" si="19"/>
        <v>0.74999999894192582</v>
      </c>
      <c r="K587" s="38"/>
      <c r="L587" s="38"/>
      <c r="M587" s="38"/>
      <c r="N587" s="38"/>
      <c r="O587" s="38"/>
      <c r="P587" s="38"/>
      <c r="Q587" s="38"/>
      <c r="R587" s="38"/>
      <c r="S587" s="38"/>
      <c r="T587" s="38"/>
      <c r="U587" s="38"/>
    </row>
    <row r="588" spans="1:21" ht="36" customHeight="1">
      <c r="A588" s="15">
        <f t="shared" si="18"/>
        <v>580</v>
      </c>
      <c r="B588" s="46" t="s">
        <v>810</v>
      </c>
      <c r="C588" s="47" t="s">
        <v>809</v>
      </c>
      <c r="D588" s="47" t="s">
        <v>811</v>
      </c>
      <c r="E588" s="47" t="s">
        <v>274</v>
      </c>
      <c r="F588" s="48">
        <v>28353400</v>
      </c>
      <c r="G588" s="48">
        <v>28353400</v>
      </c>
      <c r="H588" s="48">
        <v>21265049.969999999</v>
      </c>
      <c r="I588" s="49">
        <f t="shared" si="19"/>
        <v>0.74999999894192582</v>
      </c>
      <c r="K588" s="38"/>
      <c r="L588" s="38"/>
      <c r="M588" s="38"/>
      <c r="N588" s="38"/>
      <c r="O588" s="38"/>
      <c r="P588" s="38"/>
      <c r="Q588" s="38"/>
      <c r="R588" s="38"/>
      <c r="S588" s="38"/>
      <c r="T588" s="38"/>
      <c r="U588" s="38"/>
    </row>
    <row r="589" spans="1:21" ht="24.95" customHeight="1">
      <c r="A589" s="15">
        <f t="shared" si="18"/>
        <v>581</v>
      </c>
      <c r="B589" s="46" t="s">
        <v>812</v>
      </c>
      <c r="C589" s="47" t="s">
        <v>809</v>
      </c>
      <c r="D589" s="47" t="s">
        <v>813</v>
      </c>
      <c r="E589" s="47" t="s">
        <v>274</v>
      </c>
      <c r="F589" s="48">
        <v>28353400</v>
      </c>
      <c r="G589" s="48">
        <v>28353400</v>
      </c>
      <c r="H589" s="48">
        <v>21265049.969999999</v>
      </c>
      <c r="I589" s="49">
        <f t="shared" si="19"/>
        <v>0.74999999894192582</v>
      </c>
      <c r="K589" s="38"/>
      <c r="L589" s="38"/>
      <c r="M589" s="38"/>
      <c r="N589" s="38"/>
      <c r="O589" s="38"/>
      <c r="P589" s="38"/>
      <c r="Q589" s="38"/>
      <c r="R589" s="38"/>
      <c r="S589" s="38"/>
      <c r="T589" s="38"/>
      <c r="U589" s="38"/>
    </row>
    <row r="590" spans="1:21" ht="24.95" customHeight="1">
      <c r="A590" s="15">
        <f t="shared" si="18"/>
        <v>582</v>
      </c>
      <c r="B590" s="46" t="s">
        <v>814</v>
      </c>
      <c r="C590" s="47" t="s">
        <v>809</v>
      </c>
      <c r="D590" s="47" t="s">
        <v>815</v>
      </c>
      <c r="E590" s="47" t="s">
        <v>274</v>
      </c>
      <c r="F590" s="48">
        <v>14075400</v>
      </c>
      <c r="G590" s="48">
        <v>14075400</v>
      </c>
      <c r="H590" s="48">
        <v>10556550</v>
      </c>
      <c r="I590" s="49">
        <f t="shared" si="19"/>
        <v>0.75</v>
      </c>
      <c r="K590" s="38"/>
      <c r="L590" s="38"/>
      <c r="M590" s="38"/>
      <c r="N590" s="38"/>
      <c r="O590" s="38"/>
      <c r="P590" s="38"/>
      <c r="Q590" s="38"/>
      <c r="R590" s="38"/>
      <c r="S590" s="38"/>
      <c r="T590" s="38"/>
      <c r="U590" s="38"/>
    </row>
    <row r="591" spans="1:21" ht="16.7" customHeight="1">
      <c r="A591" s="15">
        <f t="shared" si="18"/>
        <v>583</v>
      </c>
      <c r="B591" s="46" t="s">
        <v>816</v>
      </c>
      <c r="C591" s="47" t="s">
        <v>809</v>
      </c>
      <c r="D591" s="47" t="s">
        <v>815</v>
      </c>
      <c r="E591" s="47" t="s">
        <v>817</v>
      </c>
      <c r="F591" s="48">
        <v>14075400</v>
      </c>
      <c r="G591" s="48">
        <v>14075400</v>
      </c>
      <c r="H591" s="48">
        <v>10556550</v>
      </c>
      <c r="I591" s="49">
        <f t="shared" si="19"/>
        <v>0.75</v>
      </c>
      <c r="K591" s="38"/>
      <c r="L591" s="38"/>
      <c r="M591" s="38"/>
      <c r="N591" s="38"/>
      <c r="O591" s="38"/>
      <c r="P591" s="38"/>
      <c r="Q591" s="38"/>
      <c r="R591" s="38"/>
      <c r="S591" s="38"/>
      <c r="T591" s="38"/>
      <c r="U591" s="38"/>
    </row>
    <row r="592" spans="1:21" ht="47.25" customHeight="1">
      <c r="A592" s="15">
        <f t="shared" si="18"/>
        <v>584</v>
      </c>
      <c r="B592" s="46" t="s">
        <v>818</v>
      </c>
      <c r="C592" s="47" t="s">
        <v>809</v>
      </c>
      <c r="D592" s="47" t="s">
        <v>819</v>
      </c>
      <c r="E592" s="47" t="s">
        <v>274</v>
      </c>
      <c r="F592" s="48">
        <v>14278000</v>
      </c>
      <c r="G592" s="48">
        <v>14278000</v>
      </c>
      <c r="H592" s="48">
        <v>10708499.970000001</v>
      </c>
      <c r="I592" s="49">
        <f t="shared" si="19"/>
        <v>0.7499999978988654</v>
      </c>
      <c r="K592" s="38"/>
      <c r="L592" s="38"/>
      <c r="M592" s="38"/>
      <c r="N592" s="38"/>
      <c r="O592" s="38"/>
      <c r="P592" s="38"/>
      <c r="Q592" s="38"/>
      <c r="R592" s="38"/>
      <c r="S592" s="38"/>
      <c r="T592" s="38"/>
      <c r="U592" s="38"/>
    </row>
    <row r="593" spans="1:21" ht="16.7" customHeight="1">
      <c r="A593" s="15">
        <f t="shared" si="18"/>
        <v>585</v>
      </c>
      <c r="B593" s="46" t="s">
        <v>816</v>
      </c>
      <c r="C593" s="47" t="s">
        <v>809</v>
      </c>
      <c r="D593" s="47" t="s">
        <v>819</v>
      </c>
      <c r="E593" s="47" t="s">
        <v>817</v>
      </c>
      <c r="F593" s="48">
        <v>14278000</v>
      </c>
      <c r="G593" s="48">
        <v>14278000</v>
      </c>
      <c r="H593" s="48">
        <v>10708499.970000001</v>
      </c>
      <c r="I593" s="49">
        <f t="shared" si="19"/>
        <v>0.7499999978988654</v>
      </c>
      <c r="K593" s="38"/>
      <c r="L593" s="38"/>
      <c r="M593" s="38"/>
      <c r="N593" s="38"/>
      <c r="O593" s="38"/>
      <c r="P593" s="38"/>
      <c r="Q593" s="38"/>
      <c r="R593" s="38"/>
      <c r="S593" s="38"/>
      <c r="T593" s="38"/>
      <c r="U593" s="38"/>
    </row>
    <row r="594" spans="1:21" ht="16.7" customHeight="1">
      <c r="A594" s="15">
        <f t="shared" si="18"/>
        <v>586</v>
      </c>
      <c r="B594" s="46" t="s">
        <v>820</v>
      </c>
      <c r="C594" s="47" t="s">
        <v>821</v>
      </c>
      <c r="D594" s="47" t="s">
        <v>273</v>
      </c>
      <c r="E594" s="47" t="s">
        <v>274</v>
      </c>
      <c r="F594" s="48">
        <v>439419330</v>
      </c>
      <c r="G594" s="48">
        <v>439419330</v>
      </c>
      <c r="H594" s="48">
        <v>333853204.93000001</v>
      </c>
      <c r="I594" s="49">
        <f t="shared" si="19"/>
        <v>0.75975994258149726</v>
      </c>
      <c r="K594" s="38"/>
      <c r="L594" s="38"/>
      <c r="M594" s="38"/>
      <c r="N594" s="38"/>
      <c r="O594" s="38"/>
      <c r="P594" s="38"/>
      <c r="Q594" s="38"/>
      <c r="R594" s="38"/>
      <c r="S594" s="38"/>
      <c r="T594" s="38"/>
      <c r="U594" s="38"/>
    </row>
    <row r="595" spans="1:21" ht="36" customHeight="1">
      <c r="A595" s="15">
        <f t="shared" si="18"/>
        <v>587</v>
      </c>
      <c r="B595" s="46" t="s">
        <v>810</v>
      </c>
      <c r="C595" s="47" t="s">
        <v>821</v>
      </c>
      <c r="D595" s="47" t="s">
        <v>811</v>
      </c>
      <c r="E595" s="47" t="s">
        <v>274</v>
      </c>
      <c r="F595" s="48">
        <v>439419330</v>
      </c>
      <c r="G595" s="48">
        <v>439419330</v>
      </c>
      <c r="H595" s="48">
        <v>333853204.93000001</v>
      </c>
      <c r="I595" s="49">
        <f t="shared" si="19"/>
        <v>0.75975994258149726</v>
      </c>
      <c r="K595" s="38"/>
      <c r="L595" s="38"/>
      <c r="M595" s="38"/>
      <c r="N595" s="38"/>
      <c r="O595" s="38"/>
      <c r="P595" s="38"/>
      <c r="Q595" s="38"/>
      <c r="R595" s="38"/>
      <c r="S595" s="38"/>
      <c r="T595" s="38"/>
      <c r="U595" s="38"/>
    </row>
    <row r="596" spans="1:21" ht="24.95" customHeight="1">
      <c r="A596" s="15">
        <f t="shared" si="18"/>
        <v>588</v>
      </c>
      <c r="B596" s="46" t="s">
        <v>812</v>
      </c>
      <c r="C596" s="47" t="s">
        <v>821</v>
      </c>
      <c r="D596" s="47" t="s">
        <v>813</v>
      </c>
      <c r="E596" s="47" t="s">
        <v>274</v>
      </c>
      <c r="F596" s="48">
        <v>439419330</v>
      </c>
      <c r="G596" s="48">
        <v>439419330</v>
      </c>
      <c r="H596" s="48">
        <v>333853204.93000001</v>
      </c>
      <c r="I596" s="49">
        <f t="shared" si="19"/>
        <v>0.75975994258149726</v>
      </c>
      <c r="K596" s="38"/>
      <c r="L596" s="38"/>
      <c r="M596" s="38"/>
      <c r="N596" s="38"/>
      <c r="O596" s="38"/>
      <c r="P596" s="38"/>
      <c r="Q596" s="38"/>
      <c r="R596" s="38"/>
      <c r="S596" s="38"/>
      <c r="T596" s="38"/>
      <c r="U596" s="38"/>
    </row>
    <row r="597" spans="1:21" ht="24.95" customHeight="1">
      <c r="A597" s="15">
        <f t="shared" si="18"/>
        <v>589</v>
      </c>
      <c r="B597" s="46" t="s">
        <v>822</v>
      </c>
      <c r="C597" s="47" t="s">
        <v>821</v>
      </c>
      <c r="D597" s="47" t="s">
        <v>823</v>
      </c>
      <c r="E597" s="47" t="s">
        <v>274</v>
      </c>
      <c r="F597" s="48">
        <v>439419330</v>
      </c>
      <c r="G597" s="48">
        <v>439419330</v>
      </c>
      <c r="H597" s="48">
        <v>333853204.93000001</v>
      </c>
      <c r="I597" s="49">
        <f t="shared" si="19"/>
        <v>0.75975994258149726</v>
      </c>
      <c r="K597" s="38"/>
      <c r="L597" s="38"/>
      <c r="M597" s="38"/>
      <c r="N597" s="38"/>
      <c r="O597" s="38"/>
      <c r="P597" s="38"/>
      <c r="Q597" s="38"/>
      <c r="R597" s="38"/>
      <c r="S597" s="38"/>
      <c r="T597" s="38"/>
      <c r="U597" s="38"/>
    </row>
    <row r="598" spans="1:21" ht="16.7" customHeight="1">
      <c r="A598" s="15">
        <f t="shared" si="18"/>
        <v>590</v>
      </c>
      <c r="B598" s="46" t="s">
        <v>399</v>
      </c>
      <c r="C598" s="47" t="s">
        <v>821</v>
      </c>
      <c r="D598" s="47" t="s">
        <v>823</v>
      </c>
      <c r="E598" s="47" t="s">
        <v>400</v>
      </c>
      <c r="F598" s="48">
        <v>439419330</v>
      </c>
      <c r="G598" s="48">
        <v>439419330</v>
      </c>
      <c r="H598" s="48">
        <v>333853204.93000001</v>
      </c>
      <c r="I598" s="49">
        <f t="shared" si="19"/>
        <v>0.75975994258149726</v>
      </c>
      <c r="K598" s="38"/>
      <c r="L598" s="38"/>
      <c r="M598" s="38"/>
      <c r="N598" s="38"/>
      <c r="O598" s="38"/>
      <c r="P598" s="38"/>
      <c r="Q598" s="38"/>
      <c r="R598" s="38"/>
      <c r="S598" s="38"/>
      <c r="T598" s="38"/>
      <c r="U598" s="38"/>
    </row>
    <row r="599" spans="1:21" ht="16.7" customHeight="1">
      <c r="A599" s="15">
        <f t="shared" si="18"/>
        <v>591</v>
      </c>
      <c r="B599" s="50" t="s">
        <v>824</v>
      </c>
      <c r="C599" s="50"/>
      <c r="D599" s="50"/>
      <c r="E599" s="50"/>
      <c r="F599" s="51">
        <v>2952850197.1700001</v>
      </c>
      <c r="G599" s="51">
        <v>2956300835.1700001</v>
      </c>
      <c r="H599" s="51">
        <v>1969426832.3</v>
      </c>
      <c r="I599" s="49">
        <f t="shared" si="19"/>
        <v>0.66617943913909883</v>
      </c>
      <c r="K599" s="38"/>
      <c r="L599" s="38"/>
      <c r="M599" s="38"/>
      <c r="N599" s="38"/>
      <c r="O599" s="38"/>
      <c r="P599" s="38"/>
      <c r="Q599" s="38"/>
      <c r="R599" s="38"/>
      <c r="S599" s="38"/>
      <c r="T599" s="38"/>
      <c r="U599" s="38"/>
    </row>
  </sheetData>
  <autoFilter ref="A9:I599"/>
  <mergeCells count="10">
    <mergeCell ref="F3:I3"/>
    <mergeCell ref="H4:I4"/>
    <mergeCell ref="A5:I5"/>
    <mergeCell ref="A7:A8"/>
    <mergeCell ref="B7:B8"/>
    <mergeCell ref="C7:C8"/>
    <mergeCell ref="D7:D8"/>
    <mergeCell ref="E7:E8"/>
    <mergeCell ref="F7:F8"/>
    <mergeCell ref="G7:G8"/>
  </mergeCells>
  <pageMargins left="1.1812499999999999" right="1.1812499999999999" top="0.78749999999999998" bottom="0.78749999999999998" header="0.511811023622047" footer="0.511811023622047"/>
  <pageSetup paperSize="9" fitToHeight="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FF"/>
    <pageSetUpPr fitToPage="1"/>
  </sheetPr>
  <dimension ref="A1:I29"/>
  <sheetViews>
    <sheetView zoomScaleNormal="100" workbookViewId="0"/>
  </sheetViews>
  <sheetFormatPr defaultColWidth="9.140625" defaultRowHeight="12.75" customHeight="1"/>
  <cols>
    <col min="1" max="1" width="6.140625" style="52" customWidth="1"/>
    <col min="2" max="2" width="51.5703125" style="53" customWidth="1"/>
    <col min="3" max="3" width="26.42578125" style="53" customWidth="1"/>
    <col min="4" max="6" width="16.5703125" style="53" customWidth="1"/>
    <col min="7" max="7" width="20" style="53" customWidth="1"/>
    <col min="8" max="8" width="18.28515625" style="53" customWidth="1"/>
    <col min="9" max="9" width="9.7109375" style="53" customWidth="1"/>
    <col min="10" max="10" width="11.140625" style="53" customWidth="1"/>
    <col min="11" max="16384" width="9.140625" style="53"/>
  </cols>
  <sheetData>
    <row r="1" spans="1:9" s="58" customFormat="1" ht="25.5" customHeight="1">
      <c r="A1" s="11"/>
      <c r="B1" s="12"/>
      <c r="C1" s="54"/>
      <c r="D1" s="55"/>
      <c r="E1" s="55"/>
      <c r="F1" s="56" t="s">
        <v>825</v>
      </c>
      <c r="G1" s="57"/>
      <c r="I1" s="53"/>
    </row>
    <row r="2" spans="1:9">
      <c r="A2" s="11"/>
      <c r="B2" s="54"/>
      <c r="C2" s="56"/>
      <c r="D2" s="56"/>
      <c r="E2" s="56"/>
      <c r="F2" s="56" t="s">
        <v>257</v>
      </c>
    </row>
    <row r="3" spans="1:9">
      <c r="A3" s="11"/>
      <c r="B3" s="54"/>
      <c r="C3" s="3" t="s">
        <v>2</v>
      </c>
      <c r="D3" s="3"/>
      <c r="E3" s="3"/>
      <c r="F3" s="3"/>
      <c r="H3" s="57"/>
    </row>
    <row r="4" spans="1:9">
      <c r="A4" s="11"/>
      <c r="B4" s="54"/>
      <c r="C4" s="54"/>
      <c r="D4" s="11"/>
      <c r="E4" s="11"/>
      <c r="F4" s="56" t="s">
        <v>826</v>
      </c>
    </row>
    <row r="5" spans="1:9" ht="12.75" customHeight="1">
      <c r="A5" s="11"/>
      <c r="B5" s="54"/>
      <c r="C5" s="54"/>
      <c r="D5" s="54"/>
      <c r="E5" s="54"/>
      <c r="F5" s="54"/>
    </row>
    <row r="6" spans="1:9" ht="12.75" customHeight="1">
      <c r="A6" s="11"/>
      <c r="B6" s="54"/>
      <c r="C6" s="54"/>
      <c r="D6" s="54"/>
      <c r="E6" s="54"/>
      <c r="F6" s="54"/>
    </row>
    <row r="7" spans="1:9" ht="12.75" customHeight="1">
      <c r="A7" s="11"/>
      <c r="B7" s="54"/>
      <c r="C7" s="54"/>
      <c r="D7" s="54"/>
      <c r="E7" s="54"/>
      <c r="F7" s="54"/>
    </row>
    <row r="8" spans="1:9" ht="12.75" customHeight="1">
      <c r="A8" s="11"/>
      <c r="B8" s="54"/>
      <c r="C8" s="54"/>
      <c r="D8" s="54"/>
      <c r="E8" s="54"/>
      <c r="F8" s="54"/>
    </row>
    <row r="9" spans="1:9" ht="65.25" customHeight="1">
      <c r="A9" s="8" t="s">
        <v>827</v>
      </c>
      <c r="B9" s="8"/>
      <c r="C9" s="8"/>
      <c r="D9" s="8"/>
      <c r="E9" s="8"/>
      <c r="F9" s="8"/>
    </row>
    <row r="10" spans="1:9">
      <c r="A10" s="11"/>
      <c r="B10" s="54"/>
      <c r="C10" s="11"/>
      <c r="D10" s="11"/>
      <c r="E10" s="11"/>
      <c r="F10" s="54"/>
    </row>
    <row r="11" spans="1:9" ht="12.75" customHeight="1">
      <c r="A11" s="6" t="s">
        <v>7</v>
      </c>
      <c r="B11" s="6" t="s">
        <v>828</v>
      </c>
      <c r="C11" s="6" t="s">
        <v>829</v>
      </c>
      <c r="D11" s="6" t="s">
        <v>830</v>
      </c>
      <c r="E11" s="6" t="s">
        <v>265</v>
      </c>
      <c r="F11" s="6" t="s">
        <v>831</v>
      </c>
    </row>
    <row r="12" spans="1:9" ht="58.5" customHeight="1">
      <c r="A12" s="6"/>
      <c r="B12" s="6"/>
      <c r="C12" s="6"/>
      <c r="D12" s="6"/>
      <c r="E12" s="6"/>
      <c r="F12" s="6"/>
    </row>
    <row r="13" spans="1:9" ht="46.5" hidden="1" customHeight="1">
      <c r="A13" s="6"/>
      <c r="B13" s="6"/>
      <c r="C13" s="6"/>
      <c r="D13" s="6"/>
      <c r="E13" s="14"/>
      <c r="F13" s="6"/>
    </row>
    <row r="14" spans="1:9">
      <c r="A14" s="15">
        <v>1</v>
      </c>
      <c r="B14" s="15">
        <v>2</v>
      </c>
      <c r="C14" s="15">
        <v>3</v>
      </c>
      <c r="D14" s="15">
        <v>4</v>
      </c>
      <c r="E14" s="15">
        <v>5</v>
      </c>
      <c r="F14" s="15">
        <v>6</v>
      </c>
    </row>
    <row r="15" spans="1:9">
      <c r="A15" s="15">
        <v>1</v>
      </c>
      <c r="B15" s="20" t="s">
        <v>832</v>
      </c>
      <c r="C15" s="15"/>
      <c r="D15" s="59">
        <f>D17</f>
        <v>-387661015.37</v>
      </c>
      <c r="E15" s="59">
        <f>E17</f>
        <v>-391111655.17000002</v>
      </c>
      <c r="F15" s="59">
        <f>F17</f>
        <v>355330350.51999998</v>
      </c>
      <c r="G15" s="60"/>
      <c r="H15" s="60"/>
    </row>
    <row r="16" spans="1:9">
      <c r="A16" s="15">
        <f t="shared" ref="A16:A22" si="0">1+A15</f>
        <v>2</v>
      </c>
      <c r="B16" s="20" t="s">
        <v>833</v>
      </c>
      <c r="C16" s="15"/>
      <c r="D16" s="44"/>
      <c r="E16" s="44"/>
      <c r="F16" s="44"/>
    </row>
    <row r="17" spans="1:8" ht="25.5">
      <c r="A17" s="15">
        <f t="shared" si="0"/>
        <v>3</v>
      </c>
      <c r="B17" s="20" t="s">
        <v>834</v>
      </c>
      <c r="C17" s="15"/>
      <c r="D17" s="59">
        <f>D18</f>
        <v>-387661015.37</v>
      </c>
      <c r="E17" s="59">
        <f>E18</f>
        <v>-391111655.17000002</v>
      </c>
      <c r="F17" s="59">
        <f>F18</f>
        <v>355330350.51999998</v>
      </c>
    </row>
    <row r="18" spans="1:8">
      <c r="A18" s="15">
        <f t="shared" si="0"/>
        <v>4</v>
      </c>
      <c r="B18" s="20" t="s">
        <v>835</v>
      </c>
      <c r="C18" s="14" t="s">
        <v>836</v>
      </c>
      <c r="D18" s="59">
        <v>-387661015.37</v>
      </c>
      <c r="E18" s="59">
        <v>-391111655.17000002</v>
      </c>
      <c r="F18" s="59">
        <f>F20+F19</f>
        <v>355330350.51999998</v>
      </c>
      <c r="G18" s="60"/>
    </row>
    <row r="19" spans="1:8" ht="25.5">
      <c r="A19" s="15">
        <f t="shared" si="0"/>
        <v>5</v>
      </c>
      <c r="B19" s="20" t="s">
        <v>837</v>
      </c>
      <c r="C19" s="14" t="s">
        <v>838</v>
      </c>
      <c r="D19" s="61">
        <v>-2565189180</v>
      </c>
      <c r="E19" s="61">
        <f>D19</f>
        <v>-2565189180</v>
      </c>
      <c r="F19" s="61">
        <v>-1638173108.1500001</v>
      </c>
      <c r="G19" s="60"/>
      <c r="H19" s="60"/>
    </row>
    <row r="20" spans="1:8" ht="25.5">
      <c r="A20" s="15">
        <f t="shared" si="0"/>
        <v>6</v>
      </c>
      <c r="B20" s="20" t="s">
        <v>839</v>
      </c>
      <c r="C20" s="14" t="s">
        <v>840</v>
      </c>
      <c r="D20" s="61">
        <v>2952850197.1700001</v>
      </c>
      <c r="E20" s="61">
        <v>2956300835.1700001</v>
      </c>
      <c r="F20" s="61">
        <v>1993503458.6700001</v>
      </c>
      <c r="G20" s="60"/>
      <c r="H20" s="60"/>
    </row>
    <row r="21" spans="1:8" ht="63.75">
      <c r="A21" s="15">
        <f t="shared" si="0"/>
        <v>7</v>
      </c>
      <c r="B21" s="20" t="s">
        <v>841</v>
      </c>
      <c r="C21" s="14" t="s">
        <v>842</v>
      </c>
      <c r="D21" s="61">
        <v>0</v>
      </c>
      <c r="E21" s="61"/>
      <c r="F21" s="61">
        <v>0</v>
      </c>
      <c r="G21" s="60"/>
      <c r="H21" s="60"/>
    </row>
    <row r="22" spans="1:8" ht="38.25">
      <c r="A22" s="15">
        <f t="shared" si="0"/>
        <v>8</v>
      </c>
      <c r="B22" s="20" t="s">
        <v>843</v>
      </c>
      <c r="C22" s="14" t="s">
        <v>844</v>
      </c>
      <c r="D22" s="61">
        <v>0</v>
      </c>
      <c r="E22" s="61"/>
      <c r="F22" s="61">
        <v>0</v>
      </c>
    </row>
    <row r="23" spans="1:8">
      <c r="A23" s="62"/>
      <c r="B23" s="63"/>
      <c r="C23" s="62"/>
      <c r="D23" s="62"/>
      <c r="E23" s="62"/>
      <c r="F23" s="63"/>
      <c r="G23" s="60"/>
    </row>
    <row r="24" spans="1:8" ht="83.25" customHeight="1">
      <c r="C24" s="52"/>
      <c r="D24" s="64"/>
      <c r="E24" s="64"/>
      <c r="G24" s="60"/>
    </row>
    <row r="25" spans="1:8">
      <c r="C25" s="52"/>
      <c r="D25" s="52"/>
      <c r="E25" s="52"/>
    </row>
    <row r="26" spans="1:8">
      <c r="C26" s="52"/>
      <c r="D26" s="52"/>
      <c r="E26" s="52"/>
    </row>
    <row r="27" spans="1:8">
      <c r="C27" s="52"/>
      <c r="D27" s="52"/>
      <c r="E27" s="52"/>
    </row>
    <row r="28" spans="1:8">
      <c r="C28" s="52"/>
      <c r="D28" s="52"/>
      <c r="E28" s="52"/>
    </row>
    <row r="29" spans="1:8">
      <c r="C29" s="52"/>
      <c r="D29" s="52"/>
      <c r="E29" s="52"/>
    </row>
  </sheetData>
  <mergeCells count="8">
    <mergeCell ref="C3:F3"/>
    <mergeCell ref="A9:F9"/>
    <mergeCell ref="A11:A13"/>
    <mergeCell ref="B11:B13"/>
    <mergeCell ref="C11:C13"/>
    <mergeCell ref="D11:D13"/>
    <mergeCell ref="E11:E12"/>
    <mergeCell ref="F11:F13"/>
  </mergeCells>
  <pageMargins left="0.905555555555556" right="0.905555555555556" top="0.74791666666666701" bottom="0.7479166666666670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topLeftCell="A4" zoomScaleNormal="100" workbookViewId="0">
      <selection activeCell="A4" sqref="A4:C4"/>
    </sheetView>
  </sheetViews>
  <sheetFormatPr defaultColWidth="9.140625" defaultRowHeight="12.75" customHeight="1"/>
  <cols>
    <col min="1" max="1" width="43.28515625" style="63" customWidth="1"/>
    <col min="2" max="2" width="21.42578125" style="63" customWidth="1"/>
    <col min="3" max="3" width="24.28515625" style="63" customWidth="1"/>
    <col min="4" max="16384" width="9.140625" style="63"/>
  </cols>
  <sheetData>
    <row r="1" spans="1:8" s="66" customFormat="1" ht="39.6" customHeight="1">
      <c r="A1" s="11"/>
      <c r="B1" s="2" t="s">
        <v>845</v>
      </c>
      <c r="C1" s="2"/>
      <c r="D1" s="63"/>
      <c r="E1" s="65"/>
      <c r="F1" s="63"/>
      <c r="G1" s="63"/>
      <c r="H1" s="63"/>
    </row>
    <row r="2" spans="1:8">
      <c r="A2" s="54"/>
      <c r="B2" s="54"/>
      <c r="C2" s="12" t="s">
        <v>846</v>
      </c>
    </row>
    <row r="3" spans="1:8" ht="12.75" customHeight="1">
      <c r="A3" s="54"/>
      <c r="B3" s="54"/>
      <c r="C3" s="54"/>
    </row>
    <row r="4" spans="1:8" ht="112.7" customHeight="1">
      <c r="A4" s="1" t="s">
        <v>847</v>
      </c>
      <c r="B4" s="1"/>
      <c r="C4" s="1"/>
    </row>
    <row r="5" spans="1:8" ht="157.5">
      <c r="A5" s="67" t="s">
        <v>848</v>
      </c>
      <c r="B5" s="67" t="s">
        <v>849</v>
      </c>
      <c r="C5" s="68" t="s">
        <v>850</v>
      </c>
    </row>
    <row r="6" spans="1:8" ht="15.75">
      <c r="A6" s="67">
        <v>1</v>
      </c>
      <c r="B6" s="67">
        <v>2</v>
      </c>
      <c r="C6" s="67">
        <v>3</v>
      </c>
    </row>
    <row r="7" spans="1:8" ht="102.75" customHeight="1">
      <c r="A7" s="69" t="s">
        <v>851</v>
      </c>
      <c r="B7" s="70">
        <v>51</v>
      </c>
      <c r="C7" s="70">
        <v>48180.66</v>
      </c>
    </row>
    <row r="8" spans="1:8" ht="112.5" customHeight="1">
      <c r="A8" s="69" t="s">
        <v>852</v>
      </c>
      <c r="B8" s="70">
        <v>25.5</v>
      </c>
      <c r="C8" s="70">
        <v>18653.599999999999</v>
      </c>
    </row>
    <row r="9" spans="1:8" ht="123.75" customHeight="1">
      <c r="A9" s="69" t="s">
        <v>853</v>
      </c>
      <c r="B9" s="71">
        <v>1368.6</v>
      </c>
      <c r="C9" s="71">
        <v>741618.54</v>
      </c>
    </row>
    <row r="10" spans="1:8" ht="12.75" customHeight="1">
      <c r="A10" s="54"/>
      <c r="B10" s="54"/>
      <c r="C10" s="54"/>
    </row>
    <row r="11" spans="1:8" ht="12.75" customHeight="1">
      <c r="A11" s="54"/>
      <c r="B11" s="54"/>
      <c r="C11" s="54"/>
    </row>
    <row r="12" spans="1:8" ht="12.75" customHeight="1">
      <c r="A12" s="54"/>
      <c r="B12" s="54"/>
      <c r="C12" s="54"/>
    </row>
    <row r="13" spans="1:8" ht="12.75" customHeight="1">
      <c r="A13" s="54"/>
      <c r="B13" s="54"/>
      <c r="C13" s="54"/>
    </row>
    <row r="14" spans="1:8" ht="12.75" customHeight="1">
      <c r="A14" s="54"/>
      <c r="B14" s="54"/>
      <c r="C14" s="54"/>
    </row>
    <row r="15" spans="1:8" ht="12.75" customHeight="1">
      <c r="A15" s="54"/>
      <c r="B15" s="54"/>
      <c r="C15" s="54"/>
    </row>
    <row r="16" spans="1:8" ht="12.75" customHeight="1">
      <c r="A16" s="54"/>
      <c r="B16" s="54"/>
      <c r="C16" s="54"/>
    </row>
    <row r="17" spans="1:3" ht="12.75" customHeight="1">
      <c r="A17" s="54"/>
      <c r="B17" s="54"/>
      <c r="C17" s="54"/>
    </row>
    <row r="18" spans="1:3" ht="12.75" customHeight="1">
      <c r="A18" s="54"/>
      <c r="B18" s="54"/>
      <c r="C18" s="54"/>
    </row>
    <row r="19" spans="1:3" ht="12.75" customHeight="1">
      <c r="A19" s="54"/>
      <c r="B19" s="54"/>
      <c r="C19" s="54"/>
    </row>
    <row r="20" spans="1:3" ht="12.75" customHeight="1">
      <c r="A20" s="54"/>
      <c r="B20" s="54"/>
      <c r="C20" s="54"/>
    </row>
    <row r="21" spans="1:3" ht="12.75" customHeight="1">
      <c r="A21" s="54"/>
      <c r="B21" s="54"/>
      <c r="C21" s="54"/>
    </row>
    <row r="22" spans="1:3" ht="12.75" customHeight="1">
      <c r="A22" s="54"/>
      <c r="B22" s="54"/>
      <c r="C22" s="54"/>
    </row>
    <row r="23" spans="1:3" ht="12.75" customHeight="1">
      <c r="A23" s="54"/>
      <c r="B23" s="54"/>
      <c r="C23" s="54"/>
    </row>
    <row r="24" spans="1:3" ht="12.75" customHeight="1">
      <c r="A24" s="54"/>
      <c r="B24" s="54"/>
      <c r="C24" s="54"/>
    </row>
    <row r="25" spans="1:3" ht="12.75" customHeight="1">
      <c r="A25" s="54"/>
      <c r="B25" s="54"/>
      <c r="C25" s="54"/>
    </row>
    <row r="26" spans="1:3" ht="12.75" customHeight="1">
      <c r="A26" s="54"/>
      <c r="B26" s="54"/>
      <c r="C26" s="54"/>
    </row>
  </sheetData>
  <mergeCells count="2">
    <mergeCell ref="B1:C1"/>
    <mergeCell ref="A4:C4"/>
  </mergeCells>
  <pageMargins left="0.905555555555556" right="0.905555555555556" top="0.74791666666666701" bottom="0.74791666666666701" header="0.511811023622047" footer="0.511811023622047"/>
  <pageSetup paperSize="9" fitToHeight="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158</TotalTime>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Приложение 1</vt:lpstr>
      <vt:lpstr>Приложение 2</vt:lpstr>
      <vt:lpstr>Приложение 3</vt:lpstr>
      <vt:lpstr>Приложение 4</vt:lpstr>
      <vt:lpstr>'Приложение 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Corporation</dc:creator>
  <dc:description/>
  <cp:lastModifiedBy>Анна Викторовна Патрушева</cp:lastModifiedBy>
  <cp:revision>24</cp:revision>
  <cp:lastPrinted>2026-10-26T11:14:27Z</cp:lastPrinted>
  <dcterms:created xsi:type="dcterms:W3CDTF">1996-10-08T23:32:33Z</dcterms:created>
  <dcterms:modified xsi:type="dcterms:W3CDTF">2026-10-26T11:14:35Z</dcterms:modified>
  <dc:language>ru-RU</dc:language>
</cp:coreProperties>
</file>