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activeTab="2"/>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2'!$A$9:$H$587</definedName>
    <definedName name="_xlnm.Print_Titles" localSheetId="1">'Приложение 2'!$7:$9</definedName>
  </definedNames>
  <calcPr calcId="145621"/>
</workbook>
</file>

<file path=xl/calcChain.xml><?xml version="1.0" encoding="utf-8"?>
<calcChain xmlns="http://schemas.openxmlformats.org/spreadsheetml/2006/main">
  <c r="E15" i="14" l="1"/>
  <c r="E14" i="14" s="1"/>
  <c r="E12" i="14" s="1"/>
  <c r="D15" i="14"/>
  <c r="D14" i="14" s="1"/>
  <c r="D12" i="14" s="1"/>
  <c r="A141" i="24" l="1"/>
  <c r="E138" i="24"/>
  <c r="D138" i="24"/>
  <c r="A138" i="24"/>
  <c r="E136" i="24"/>
  <c r="D136" i="24"/>
  <c r="F135" i="24"/>
  <c r="A135" i="24"/>
  <c r="F134" i="24"/>
  <c r="E133" i="24"/>
  <c r="E130" i="24" s="1"/>
  <c r="D133" i="24"/>
  <c r="D130" i="24" s="1"/>
  <c r="F132" i="24"/>
  <c r="A132" i="24"/>
  <c r="F131" i="24"/>
  <c r="F129" i="24"/>
  <c r="A129" i="24"/>
  <c r="F128" i="24"/>
  <c r="E127" i="24"/>
  <c r="D127" i="24"/>
  <c r="F126" i="24"/>
  <c r="A126" i="24"/>
  <c r="F125" i="24"/>
  <c r="F124" i="24"/>
  <c r="F123" i="24"/>
  <c r="A123" i="24"/>
  <c r="F122" i="24"/>
  <c r="F121" i="24"/>
  <c r="F120" i="24"/>
  <c r="A120" i="24"/>
  <c r="F119" i="24"/>
  <c r="F118" i="24"/>
  <c r="F117" i="24"/>
  <c r="A117" i="24"/>
  <c r="E116" i="24"/>
  <c r="D116" i="24"/>
  <c r="F115" i="24"/>
  <c r="D114" i="24"/>
  <c r="A114" i="24"/>
  <c r="F113" i="24"/>
  <c r="F112" i="24"/>
  <c r="F111" i="24"/>
  <c r="A111" i="24"/>
  <c r="F110" i="24"/>
  <c r="F109" i="24"/>
  <c r="F108" i="24"/>
  <c r="A108" i="24"/>
  <c r="F107" i="24"/>
  <c r="F106" i="24"/>
  <c r="F105" i="24"/>
  <c r="A105" i="24"/>
  <c r="F104" i="24"/>
  <c r="E103" i="24"/>
  <c r="D103" i="24"/>
  <c r="D99" i="24" s="1"/>
  <c r="D94" i="24" s="1"/>
  <c r="D93" i="24" s="1"/>
  <c r="F102" i="24"/>
  <c r="A102" i="24"/>
  <c r="F101" i="24"/>
  <c r="F100" i="24"/>
  <c r="A99" i="24"/>
  <c r="F98" i="24"/>
  <c r="F97" i="24"/>
  <c r="F96" i="24"/>
  <c r="A96" i="24"/>
  <c r="E95" i="24"/>
  <c r="D95" i="24"/>
  <c r="A93" i="24"/>
  <c r="A90" i="24"/>
  <c r="E89" i="24"/>
  <c r="D89" i="24"/>
  <c r="F88" i="24"/>
  <c r="G87" i="24"/>
  <c r="F87" i="24"/>
  <c r="A87" i="24"/>
  <c r="F86" i="24"/>
  <c r="G85" i="24"/>
  <c r="F85" i="24"/>
  <c r="F84" i="24"/>
  <c r="A84" i="24"/>
  <c r="F83" i="24"/>
  <c r="F82" i="24"/>
  <c r="F81" i="24"/>
  <c r="A81" i="24"/>
  <c r="E80" i="24"/>
  <c r="F80" i="24" s="1"/>
  <c r="D80" i="24"/>
  <c r="F79" i="24"/>
  <c r="F78" i="24"/>
  <c r="A78" i="24"/>
  <c r="E77" i="24"/>
  <c r="D77" i="24"/>
  <c r="F76" i="24"/>
  <c r="F75" i="24"/>
  <c r="A75" i="24"/>
  <c r="E73" i="24"/>
  <c r="D73" i="24"/>
  <c r="D68" i="24" s="1"/>
  <c r="F72" i="24"/>
  <c r="A72" i="24"/>
  <c r="F71" i="24"/>
  <c r="F70" i="24"/>
  <c r="E69" i="24"/>
  <c r="D69" i="24"/>
  <c r="A69" i="24"/>
  <c r="E68" i="24"/>
  <c r="F67" i="24"/>
  <c r="F66" i="24"/>
  <c r="A66" i="24"/>
  <c r="F65" i="24"/>
  <c r="F64" i="24"/>
  <c r="E63" i="24"/>
  <c r="D63" i="24"/>
  <c r="A63" i="24"/>
  <c r="F62" i="24"/>
  <c r="F61" i="24"/>
  <c r="F60" i="24"/>
  <c r="A60" i="24"/>
  <c r="E59" i="24"/>
  <c r="D59" i="24"/>
  <c r="F58" i="24"/>
  <c r="F57" i="24"/>
  <c r="A57" i="24"/>
  <c r="E56" i="24"/>
  <c r="D56" i="24"/>
  <c r="D55" i="24" s="1"/>
  <c r="D54" i="24" s="1"/>
  <c r="E55" i="24"/>
  <c r="A54" i="24"/>
  <c r="E51" i="24"/>
  <c r="D51" i="24"/>
  <c r="A51" i="24"/>
  <c r="F49" i="24"/>
  <c r="E48" i="24"/>
  <c r="D48" i="24"/>
  <c r="A48" i="24"/>
  <c r="F45" i="24"/>
  <c r="A45" i="24"/>
  <c r="E44" i="24"/>
  <c r="D44" i="24"/>
  <c r="A42" i="24"/>
  <c r="F40" i="24"/>
  <c r="E39" i="24"/>
  <c r="D39" i="24"/>
  <c r="A39" i="24"/>
  <c r="F38" i="24"/>
  <c r="A36" i="24"/>
  <c r="F35" i="24"/>
  <c r="A33" i="24"/>
  <c r="F31" i="24"/>
  <c r="E30" i="24"/>
  <c r="D30" i="24"/>
  <c r="D29" i="24" s="1"/>
  <c r="A30" i="24"/>
  <c r="F28" i="24"/>
  <c r="F27" i="24"/>
  <c r="A27" i="24"/>
  <c r="F26" i="24"/>
  <c r="F25" i="24"/>
  <c r="E24" i="24"/>
  <c r="D24" i="24"/>
  <c r="A24" i="24"/>
  <c r="F23" i="24"/>
  <c r="F22" i="24"/>
  <c r="A21" i="24"/>
  <c r="F19" i="24"/>
  <c r="A18" i="24"/>
  <c r="F16" i="24"/>
  <c r="A15" i="24"/>
  <c r="F13" i="24"/>
  <c r="E12" i="24"/>
  <c r="D12" i="24"/>
  <c r="A12" i="24"/>
  <c r="F24" i="24" l="1"/>
  <c r="F103" i="24"/>
  <c r="D11" i="24"/>
  <c r="D142" i="24" s="1"/>
  <c r="F55" i="24"/>
  <c r="F30" i="24"/>
  <c r="F39" i="24"/>
  <c r="F44" i="24"/>
  <c r="E54" i="24"/>
  <c r="F54" i="24" s="1"/>
  <c r="F56" i="24"/>
  <c r="F63" i="24"/>
  <c r="F12" i="24"/>
  <c r="E29" i="24"/>
  <c r="E11" i="24" s="1"/>
  <c r="F11" i="24" s="1"/>
  <c r="F69" i="24"/>
  <c r="E99" i="24"/>
  <c r="F99" i="24" s="1"/>
  <c r="F116" i="24"/>
  <c r="F127" i="24"/>
  <c r="F68" i="24"/>
  <c r="F73" i="24"/>
  <c r="F95" i="24"/>
  <c r="F133" i="24"/>
  <c r="F48" i="24"/>
  <c r="F59" i="24"/>
  <c r="F77" i="24"/>
  <c r="E114" i="24"/>
  <c r="F130" i="24"/>
  <c r="F29" i="24" l="1"/>
  <c r="F114" i="24"/>
  <c r="E94" i="24"/>
  <c r="F94" i="24" l="1"/>
  <c r="E93" i="24"/>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F93" i="24" l="1"/>
  <c r="E142" i="24"/>
  <c r="F142" i="24" s="1"/>
  <c r="A13" i="14"/>
  <c r="A14" i="14" s="1"/>
  <c r="A15" i="14" s="1"/>
  <c r="A18" i="14" s="1"/>
  <c r="A19" i="14" s="1"/>
  <c r="A20" i="14" s="1"/>
  <c r="A21" i="14" s="1"/>
</calcChain>
</file>

<file path=xl/sharedStrings.xml><?xml version="1.0" encoding="utf-8"?>
<sst xmlns="http://schemas.openxmlformats.org/spreadsheetml/2006/main" count="2638" uniqueCount="868">
  <si>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</si>
  <si>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</si>
  <si>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</si>
  <si>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</si>
  <si>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</si>
  <si>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</si>
  <si>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</si>
  <si>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</si>
  <si>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</si>
  <si>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</si>
  <si>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</si>
  <si>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</si>
  <si>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</si>
  <si>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</si>
  <si>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</si>
  <si>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</si>
  <si>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</si>
  <si>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</si>
  <si>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</si>
  <si>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</si>
  <si>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</si>
  <si>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</si>
  <si>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</si>
  <si>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</si>
  <si>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</si>
  <si>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</si>
  <si>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</si>
  <si>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</si>
  <si>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</si>
  <si>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</si>
  <si>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</si>
  <si>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</si>
  <si>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</si>
  <si>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</si>
  <si>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</si>
  <si>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</si>
  <si>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</si>
  <si>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</si>
  <si>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</si>
  <si>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</si>
  <si>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</si>
  <si>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</si>
  <si>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</si>
  <si>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</si>
  <si>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</si>
  <si>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</si>
  <si>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</si>
  <si>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</si>
  <si>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</si>
  <si>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</si>
  <si>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</si>
  <si>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</si>
  <si>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</si>
  <si>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</si>
  <si>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</si>
  <si>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</si>
  <si>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</si>
  <si>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</si>
  <si>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</si>
  <si>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</si>
  <si>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</si>
  <si>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</si>
  <si>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</si>
  <si>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</si>
  <si>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</si>
  <si>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</si>
  <si>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</si>
  <si>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</si>
  <si>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</si>
  <si>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</si>
  <si>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</si>
  <si>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</si>
  <si>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</si>
  <si>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</si>
  <si>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</si>
  <si>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</si>
  <si>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</si>
  <si>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</si>
  <si>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</si>
  <si>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</si>
  <si>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</si>
  <si>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</si>
  <si>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</si>
  <si>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</si>
  <si>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</si>
  <si>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</si>
  <si>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</si>
  <si>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</si>
  <si>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</si>
  <si>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</si>
  <si>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</si>
  <si>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</si>
  <si>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</si>
  <si>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</si>
  <si>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</si>
  <si>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</si>
  <si>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</si>
  <si>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</si>
  <si>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</si>
  <si>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</si>
  <si>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</si>
  <si>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</si>
  <si>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</si>
  <si>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</si>
  <si>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</si>
  <si>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</si>
  <si>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</si>
  <si>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</si>
  <si>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</si>
  <si>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</si>
  <si>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</si>
  <si>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</si>
  <si>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</si>
  <si>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</si>
  <si>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</si>
  <si>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</si>
  <si>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</si>
  <si>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</si>
  <si>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</si>
  <si>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</si>
  <si>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</si>
  <si>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</si>
  <si>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</si>
  <si>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</si>
  <si>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</si>
  <si>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</si>
  <si>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</si>
  <si>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</si>
  <si>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</si>
  <si>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</si>
  <si>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</si>
  <si>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</si>
  <si>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</si>
  <si>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</si>
  <si>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</si>
  <si>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</si>
  <si>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</si>
  <si>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</si>
  <si>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</si>
  <si>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</si>
  <si>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</si>
  <si>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</si>
  <si>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</si>
  <si>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</si>
  <si>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</si>
  <si>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</si>
  <si>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</si>
  <si>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</si>
  <si>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</si>
  <si>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</si>
  <si>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</si>
  <si>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</si>
  <si>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</si>
  <si>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</si>
  <si>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</si>
  <si>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</si>
  <si>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</si>
  <si>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</si>
  <si>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</si>
  <si>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</si>
  <si>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</si>
  <si>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</si>
  <si>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</si>
  <si>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</si>
  <si>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</si>
  <si>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</si>
  <si>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</si>
  <si>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</si>
  <si>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</si>
  <si>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</si>
  <si>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</si>
  <si>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</si>
  <si>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</si>
  <si>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</si>
  <si>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</si>
  <si>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</si>
  <si>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</si>
  <si>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</si>
  <si>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</si>
  <si>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</si>
  <si>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</si>
  <si>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</si>
  <si>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</si>
  <si>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</si>
  <si>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</si>
  <si>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</si>
  <si>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</si>
  <si>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</si>
  <si>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</si>
  <si>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</si>
  <si>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</si>
  <si>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</si>
  <si>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</si>
  <si>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</si>
  <si>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7000610000</t>
  </si>
  <si>
    <t>0500000000</t>
  </si>
  <si>
    <t>0500311000</t>
  </si>
  <si>
    <t>0500910000</t>
  </si>
  <si>
    <t>0501010000</t>
  </si>
  <si>
    <t>0501210000</t>
  </si>
  <si>
    <t>0501310000</t>
  </si>
  <si>
    <t>0600000000</t>
  </si>
  <si>
    <t>0600210000</t>
  </si>
  <si>
    <t>0600310000</t>
  </si>
  <si>
    <t>0600410000</t>
  </si>
  <si>
    <t>0600510000</t>
  </si>
  <si>
    <t>0700000000</t>
  </si>
  <si>
    <t>0710110000</t>
  </si>
  <si>
    <t>0710310000</t>
  </si>
  <si>
    <t>0710510000</t>
  </si>
  <si>
    <t>0710610000</t>
  </si>
  <si>
    <t>0711110000</t>
  </si>
  <si>
    <t>0711210000</t>
  </si>
  <si>
    <t>0720210000</t>
  </si>
  <si>
    <t>0200000000</t>
  </si>
  <si>
    <t>0210410000</t>
  </si>
  <si>
    <t>0210510000</t>
  </si>
  <si>
    <t>0210610000</t>
  </si>
  <si>
    <t>0210710000</t>
  </si>
  <si>
    <t>7001142П00</t>
  </si>
  <si>
    <t>0710710000</t>
  </si>
  <si>
    <t>0100000000</t>
  </si>
  <si>
    <t>0120210000</t>
  </si>
  <si>
    <t>0300000000</t>
  </si>
  <si>
    <t>0310110000</t>
  </si>
  <si>
    <t>0310210000</t>
  </si>
  <si>
    <t>0310310000</t>
  </si>
  <si>
    <t>0310410000</t>
  </si>
  <si>
    <t>0310510000</t>
  </si>
  <si>
    <t>0310845110</t>
  </si>
  <si>
    <t>0310945120</t>
  </si>
  <si>
    <t>0320110000</t>
  </si>
  <si>
    <t>0320210000</t>
  </si>
  <si>
    <t>0320310000</t>
  </si>
  <si>
    <t>0320410000</t>
  </si>
  <si>
    <t>0320510000</t>
  </si>
  <si>
    <t>0320610000</t>
  </si>
  <si>
    <t>0321145310</t>
  </si>
  <si>
    <t>0321245320</t>
  </si>
  <si>
    <t>0321345400</t>
  </si>
  <si>
    <t>0340210000</t>
  </si>
  <si>
    <t>0400000000</t>
  </si>
  <si>
    <t>0420110000</t>
  </si>
  <si>
    <t>0420210000</t>
  </si>
  <si>
    <t>0420310000</t>
  </si>
  <si>
    <t>0330110000</t>
  </si>
  <si>
    <t>0330210000</t>
  </si>
  <si>
    <t>0330310000</t>
  </si>
  <si>
    <t>0330445600</t>
  </si>
  <si>
    <t>0340110000</t>
  </si>
  <si>
    <t>0430110000</t>
  </si>
  <si>
    <t>0350210000</t>
  </si>
  <si>
    <t>0410210000</t>
  </si>
  <si>
    <t>0410310000</t>
  </si>
  <si>
    <t>0410410000</t>
  </si>
  <si>
    <t>0410510000</t>
  </si>
  <si>
    <t>0410610000</t>
  </si>
  <si>
    <t>0800000000</t>
  </si>
  <si>
    <t>0800110000</t>
  </si>
  <si>
    <t>0800310000</t>
  </si>
  <si>
    <t>0800410000</t>
  </si>
  <si>
    <t>0800510000</t>
  </si>
  <si>
    <t>0800649100</t>
  </si>
  <si>
    <t>0800649200</t>
  </si>
  <si>
    <t>0800652500</t>
  </si>
  <si>
    <t>0440210000</t>
  </si>
  <si>
    <t>0440110000</t>
  </si>
  <si>
    <t>0900000000</t>
  </si>
  <si>
    <t>0910110000</t>
  </si>
  <si>
    <t>0910340300</t>
  </si>
  <si>
    <t>0910210000</t>
  </si>
  <si>
    <t>0710000000</t>
  </si>
  <si>
    <t>0720000000</t>
  </si>
  <si>
    <t>0210000000</t>
  </si>
  <si>
    <t>0240000000</t>
  </si>
  <si>
    <t>0120000000</t>
  </si>
  <si>
    <t>0230000000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</si>
  <si>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</si>
  <si>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</si>
  <si>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</si>
  <si>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</si>
  <si>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</si>
  <si>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</si>
  <si>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</si>
  <si>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</si>
  <si>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</si>
  <si>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</si>
  <si>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</si>
  <si>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</si>
  <si>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</si>
  <si>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</si>
  <si>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</si>
  <si>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</si>
  <si>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</si>
  <si>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</si>
  <si>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</si>
  <si>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</si>
  <si>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</si>
  <si>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</si>
  <si>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</si>
  <si>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</si>
  <si>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</si>
  <si>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</si>
  <si>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</si>
  <si>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</si>
  <si>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</si>
  <si>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</si>
  <si>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</si>
  <si>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</si>
  <si>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</si>
  <si>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</si>
  <si>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</si>
  <si>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</si>
  <si>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</si>
  <si>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</si>
  <si>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</si>
  <si>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</si>
  <si>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</si>
  <si>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</si>
  <si>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</si>
  <si>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</si>
  <si>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</si>
  <si>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</si>
  <si>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</si>
  <si>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</si>
  <si>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</si>
  <si>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</si>
  <si>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ПРОЧИЕ НЕНАЛОГОВЫЕ ДОХОДЫ</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</si>
  <si>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</si>
  <si>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</si>
  <si>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</si>
  <si>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</si>
  <si>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</si>
  <si>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</si>
  <si>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0500411000</t>
  </si>
  <si>
    <t>0500810000</t>
  </si>
  <si>
    <t>0710810000</t>
  </si>
  <si>
    <t>0480110000</t>
  </si>
  <si>
    <t>04811201041016000120</t>
  </si>
  <si>
    <t>90111700000000000000</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</si>
  <si>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</si>
  <si>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08006R4620</t>
  </si>
  <si>
    <t>0440310000</t>
  </si>
  <si>
    <t>Приложение № 1</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</si>
  <si>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</si>
  <si>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</si>
  <si>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</si>
  <si>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</si>
  <si>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Обеспечение деятельности муниципальных органов (центральный аппарат)</t>
  </si>
  <si>
    <t xml:space="preserve">              Иные закупки товаров, работ и услуг для обеспечения государственных (муниципальных) нужд</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</si>
  <si>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</si>
  <si>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</si>
  <si>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Уплата налогов, сборов и иных платежей</t>
  </si>
  <si>
    <t xml:space="preserve">            Резервные фонды местных администраций</t>
  </si>
  <si>
    <t xml:space="preserve">              Резервные средства</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</si>
  <si>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</si>
  <si>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</si>
  <si>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</si>
  <si>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</si>
  <si>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</si>
  <si>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</si>
  <si>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</si>
  <si>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0501110000</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</si>
  <si>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</si>
  <si>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</si>
  <si>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</si>
  <si>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Бюджетные инвестиции</t>
  </si>
  <si>
    <t xml:space="preserve">            Оценка рыночной стоимости муниципального имущества для передачи в аренду</t>
  </si>
  <si>
    <t xml:space="preserve">              Иные межбюджетные трансферты</t>
  </si>
  <si>
    <t xml:space="preserve">            Оценка рыночной стоимости земельных участков для заключения договоров аренды</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</si>
  <si>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</si>
  <si>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</si>
  <si>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</si>
  <si>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</si>
  <si>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</si>
  <si>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</si>
  <si>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</si>
  <si>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</si>
  <si>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0310</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</si>
  <si>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</si>
  <si>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</si>
  <si>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</si>
  <si>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</si>
  <si>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</si>
  <si>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</si>
  <si>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</si>
  <si>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</si>
  <si>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</si>
  <si>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</si>
  <si>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</si>
  <si>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</si>
  <si>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Бюджетные инвестиции в объекты капитального строительства</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</si>
  <si>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</si>
  <si>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</si>
  <si>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</si>
  <si>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</si>
  <si>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</si>
  <si>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</si>
  <si>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</si>
  <si>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</si>
  <si>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</si>
  <si>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</si>
  <si>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</si>
  <si>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</si>
  <si>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</si>
  <si>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</si>
  <si>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</si>
  <si>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</si>
  <si>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</si>
  <si>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</si>
  <si>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</si>
  <si>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</si>
  <si>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</si>
  <si>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</si>
  <si>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</si>
  <si>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</si>
  <si>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</si>
  <si>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</si>
  <si>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</si>
  <si>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</si>
  <si>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</si>
  <si>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Предоставление субсидий некоммерческим организациям в сфере патриотического воспитания граждан.</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</si>
  <si>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</si>
  <si>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</si>
  <si>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</si>
  <si>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</si>
  <si>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</si>
  <si>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</si>
  <si>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</si>
  <si>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</si>
  <si>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</si>
  <si>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</si>
  <si>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</si>
  <si>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Социальные выплаты гражданам, кроме публичных нормативных социальных выплат</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</si>
  <si>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</si>
  <si>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</si>
  <si>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Информирование населения о реализуемых в рамках муниципальной программы мероприятиях</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</si>
  <si>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</si>
  <si>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</si>
  <si>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</si>
  <si>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</si>
  <si>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</si>
  <si>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Мероприятия по освещению деятельности органов местного самоуправления</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</si>
  <si>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</si>
  <si>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</si>
  <si>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</si>
  <si>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Предоставление прочих межбюджетных трансфертов на выравнивание бюджетной обеспеченности поселений</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</si>
  <si>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</si>
  <si>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</si>
  <si>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</si>
  <si>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</si>
  <si>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</si>
  <si>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</si>
  <si>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</si>
  <si>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</si>
  <si>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</si>
  <si>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</si>
  <si>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</si>
  <si>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</si>
  <si>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</si>
  <si>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</si>
  <si>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</si>
  <si>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</si>
  <si>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</si>
  <si>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</si>
  <si>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</si>
  <si>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</si>
  <si>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</si>
  <si>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</si>
  <si>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</si>
  <si>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</si>
  <si>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</si>
  <si>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</si>
  <si>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</si>
  <si>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</si>
  <si>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</si>
  <si>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Создание и содержание мест (площадок) накопления твердых коммунальных отходов</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</si>
  <si>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</si>
  <si>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 xml:space="preserve">            Предоставление социальных выплат молодым семьям на приобретение (строительство) жилья на условиях софинансирования</t>
  </si>
  <si>
    <t>04601L4970</t>
  </si>
  <si>
    <t>относящихся к доходам бюджета</t>
  </si>
  <si>
    <t>90111109045050004120</t>
  </si>
  <si>
    <t>04811201030016000120</t>
  </si>
  <si>
    <t xml:space="preserve">     Плата за выбросы загрязняющих веществ в водные объекты</t>
  </si>
  <si>
    <t>90820225497050000150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</si>
  <si>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</si>
  <si>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</si>
  <si>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</si>
  <si>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</si>
  <si>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</si>
  <si>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</si>
  <si>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</si>
  <si>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</si>
  <si>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</si>
  <si>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</si>
  <si>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Обеспечение деятельности Камышловского районного комитета по управлению имуществом</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</si>
  <si>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</si>
  <si>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</si>
  <si>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0120310000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</si>
  <si>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</si>
  <si>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</si>
  <si>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</si>
  <si>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</si>
  <si>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</si>
  <si>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</si>
  <si>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</si>
  <si>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</si>
  <si>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</si>
  <si>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</si>
  <si>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</si>
  <si>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Улучшение жилищных условий граждан, проживающих на сельских территориях</t>
  </si>
  <si>
    <t xml:space="preserve">            Улучшение жилищных условий граждан, проживающих на сельских территориях, на условиях софинансирования из федерального бюджета</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</si>
  <si>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</si>
  <si>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</si>
  <si>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</si>
  <si>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</si>
  <si>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</si>
  <si>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</si>
  <si>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</si>
  <si>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</si>
  <si>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</si>
  <si>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</si>
  <si>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</si>
  <si>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90111607090050000140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</si>
  <si>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</si>
  <si>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</si>
  <si>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90120215002050000150</t>
  </si>
  <si>
    <t xml:space="preserve">      Дотации бюджетам муниципальных районов на поддержку  мер по обеспечению сбалансированности местных бюджетов</t>
  </si>
  <si>
    <t>90120225576050000150</t>
  </si>
  <si>
    <t>90121960010050000150</t>
  </si>
  <si>
    <t>90621960010050000150</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</si>
  <si>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</si>
  <si>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</si>
  <si>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</si>
  <si>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</si>
  <si>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</si>
  <si>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</si>
  <si>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</si>
  <si>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04511611050010000140</t>
  </si>
  <si>
    <t>90620249999050000150</t>
  </si>
  <si>
    <t>90620245303050000150</t>
  </si>
  <si>
    <t xml:space="preserve">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</si>
  <si>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Ежемесячное денежное вознаграждение за классное руководство педагогическим работникам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</si>
  <si>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</si>
  <si>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90111610031050000140</t>
  </si>
  <si>
    <t>90611701050050000180</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</si>
  <si>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</si>
  <si>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</si>
  <si>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Межбюджетные трансферты, передаваемые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</si>
  <si>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Гражданская оборона</t>
  </si>
  <si>
    <t xml:space="preserve">      Защита населения и территории от чрезвычайных ситуаций природного и техногенного характера, пожарная безопасность</t>
  </si>
  <si>
    <t xml:space="preserve">            Поддержание в состоянии постоянной готовности к использованию защитных сооружений гражданской обороны</t>
  </si>
  <si>
    <t>0710210000</t>
  </si>
  <si>
    <t xml:space="preserve">            Обеспечение деятельности организации инфраструктуры поддержки субъектов малого и среднего предпринимательства</t>
  </si>
  <si>
    <t>0321053030</t>
  </si>
  <si>
    <t xml:space="preserve">            Строительство гаражных боксов</t>
  </si>
  <si>
    <t xml:space="preserve">            Организация деятельности молодежного центра</t>
  </si>
  <si>
    <t>0430210000</t>
  </si>
  <si>
    <t xml:space="preserve">              Стипендии</t>
  </si>
  <si>
    <t>340</t>
  </si>
  <si>
    <t>0410114101</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</si>
  <si>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</si>
  <si>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</si>
  <si>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 xml:space="preserve">            Развитие сети муниципальных учреждений по работе с молодежью</t>
  </si>
  <si>
    <t>0430148900</t>
  </si>
  <si>
    <t xml:space="preserve">            Реализация проектов по приоритетным направлениям работы с молодежью на территории Свердловской области</t>
  </si>
  <si>
    <t>0430148П00</t>
  </si>
  <si>
    <t>04301S8900</t>
  </si>
  <si>
    <t xml:space="preserve">            Организация военно-патриотического воспитания и допризывной подготовки молодых граждан</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</si>
  <si>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</si>
  <si>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</si>
  <si>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90111105025050001120</t>
  </si>
  <si>
    <t>90611302995050001130</t>
  </si>
  <si>
    <t>90111601074010000140</t>
  </si>
  <si>
    <t>90111607010050000140</t>
  </si>
  <si>
    <t>90611607010050000140</t>
  </si>
  <si>
    <t>90820229999050000150</t>
  </si>
  <si>
    <t>00021800000000000000</t>
  </si>
  <si>
    <t>90121835118050000150</t>
  </si>
  <si>
    <t>90121935118050000150</t>
  </si>
  <si>
    <t xml:space="preserve">            Субсидирование затрат по закупу сельскохозяйственной продукции у населения Камышловского района</t>
  </si>
  <si>
    <t>0210310000</t>
  </si>
  <si>
    <t xml:space="preserve">Технические служащие органов местного   
самоуправления  Камышловского муниципального района          
</t>
  </si>
  <si>
    <t xml:space="preserve">Работники муниципальных учреждений        
Камышловского   
муниципального района, подведомственных     
органу местного самоуправления            
</t>
  </si>
  <si>
    <t xml:space="preserve">Муниципальные служащие органов местного   
самоуправления   Камышловского  муниципального района          
</t>
  </si>
  <si>
    <t>Камышловского муниципального района</t>
  </si>
  <si>
    <t>Приложение № 2</t>
  </si>
  <si>
    <t>Приложение № 3</t>
  </si>
  <si>
    <t>Сумма средств, предусмотренная на 2022  год в Решении о местном бюджете, в рублях</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</si>
  <si>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</si>
  <si>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0500111000</t>
  </si>
  <si>
    <t>0500211000</t>
  </si>
  <si>
    <t xml:space="preserve">            Руководитель Счетной палаты муниципального образования и его заместители</t>
  </si>
  <si>
    <t>0500511000</t>
  </si>
  <si>
    <t xml:space="preserve">      Обеспечение проведения выборов и референдумов</t>
  </si>
  <si>
    <t>0107</t>
  </si>
  <si>
    <t xml:space="preserve">            Проведение выборов</t>
  </si>
  <si>
    <t>7009020000</t>
  </si>
  <si>
    <t xml:space="preserve">              Специальные расходы</t>
  </si>
  <si>
    <t>880</t>
  </si>
  <si>
    <t>0500611000</t>
  </si>
  <si>
    <t>0500711000</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</si>
  <si>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</si>
  <si>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</si>
  <si>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Проведение работы по хранению, комплектованию, учету и использованию архивных документов, относящихся к муниципальной собственности</t>
  </si>
  <si>
    <t>0501410000</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</si>
  <si>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</si>
  <si>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0501446100</t>
  </si>
  <si>
    <t>0501610000</t>
  </si>
  <si>
    <t>0501710000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</si>
  <si>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</si>
  <si>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0600110000</t>
  </si>
  <si>
    <t xml:space="preserve">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</si>
  <si>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Содержание объектов муниципальной собственности, находящихся в казне Камышловского муниципального района</t>
  </si>
  <si>
    <t>0600610000</t>
  </si>
  <si>
    <t xml:space="preserve">            Приобретение сооружения (газопровод высокого и низкого давления)</t>
  </si>
  <si>
    <t>0600710000</t>
  </si>
  <si>
    <t xml:space="preserve">            Приобретение автомобилей для нужд органов местного самоуправления</t>
  </si>
  <si>
    <t xml:space="preserve">        Муниципальная программа Обеспечение безопасности на территории Камышловского муниципального района на 2022-2027 годы</t>
  </si>
  <si>
    <t xml:space="preserve">          Подпрограмма 2 Профилактика правонарушений на территории Камышловского муниципального района на 2022-2027 годы</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</si>
  <si>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</si>
  <si>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0720341100</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</si>
  <si>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</si>
  <si>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0720441200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</si>
  <si>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</si>
  <si>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</si>
  <si>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0800810000</t>
  </si>
  <si>
    <t xml:space="preserve">        Муниципальная программа Энергосбережение и повышение энергетической эффективности в Камышловском муниципальном районе на период 2022-2027 годов</t>
  </si>
  <si>
    <t>1000000000</t>
  </si>
  <si>
    <t xml:space="preserve">            Выявление бесхозяйных объектов недвижимого имущества, используемого для передачи энергетических ресурсов (газоснабжение, электроснабжение), организации постановки в установленном порядке таких объектов на учет в качестве бесхозяйных объектов недвижимого имущества, признание права муниципальной собственности на такие бесхозяйные объекты недвижимого имущества</t>
  </si>
  <si>
    <t>1000110000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</si>
  <si>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</si>
  <si>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</si>
  <si>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0720110000</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</si>
  <si>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</si>
  <si>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</si>
  <si>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0720510000</t>
  </si>
  <si>
    <t>0720610000</t>
  </si>
  <si>
    <t>0720710000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</si>
  <si>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</si>
  <si>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1100000000</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</si>
  <si>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</si>
  <si>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1100110000</t>
  </si>
  <si>
    <t xml:space="preserve">            Обеспечение повышения квалификации ответственных лиц, участвующих в реализации мероприятий по профилактике терроризма</t>
  </si>
  <si>
    <t>1100210000</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</si>
  <si>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</si>
  <si>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1100310000</t>
  </si>
  <si>
    <t xml:space="preserve">            Обеспечение выпуска и размещения видео-аудио роликов и печатной продукции по вопросам профилактики терроризма</t>
  </si>
  <si>
    <t>1100410000</t>
  </si>
  <si>
    <t xml:space="preserve">        Муниципальная программа Комплексное развитие сельских территорий Камышловского муниципального района на период 2022-2027 годов</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</si>
  <si>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</si>
  <si>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</si>
  <si>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0210210000</t>
  </si>
  <si>
    <t xml:space="preserve">            Субсидирование части затрат по приобретению комбикормов на содержание сельскохозяйственных животных и птицы</t>
  </si>
  <si>
    <t xml:space="preserve">            Приобретение оборудования для пункта искусственного осеменения животных в личных подсобных хозяйствах граждан</t>
  </si>
  <si>
    <t>0210810000</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</si>
  <si>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</si>
  <si>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7001742П10</t>
  </si>
  <si>
    <t xml:space="preserve">      Водное хозяйство</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</si>
  <si>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</si>
  <si>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</si>
  <si>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1200000000</t>
  </si>
  <si>
    <t xml:space="preserve">            Выполнение работ по межеванию границ земельных участков</t>
  </si>
  <si>
    <t>1200110000</t>
  </si>
  <si>
    <t xml:space="preserve">            Тушение лесных (природных) пожаров на территории Камышловского муниципального района Свердловской области</t>
  </si>
  <si>
    <t>1200210000</t>
  </si>
  <si>
    <t xml:space="preserve">            Планирование и организация работ по воссозданию лесных культур, уходу за лесными культурами</t>
  </si>
  <si>
    <t>1200310000</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</si>
  <si>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</si>
  <si>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1200410000</t>
  </si>
  <si>
    <t>1200510000</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</si>
  <si>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</si>
  <si>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1200610000</t>
  </si>
  <si>
    <t xml:space="preserve">      Дорожное хозяйство (дорожные фонды)</t>
  </si>
  <si>
    <t xml:space="preserve">          Подпрограмма 3 Развитие транспортного комплекса</t>
  </si>
  <si>
    <t>0230110000</t>
  </si>
  <si>
    <t xml:space="preserve">            Капитальный ремонт и ремонт автомобильных дорог общего пользования местного значения вне населённых пунктов</t>
  </si>
  <si>
    <t>0230210000</t>
  </si>
  <si>
    <t xml:space="preserve">        Муниципальная программа Развитие экономического потенциала Камышловского муниципального района на период 2022-2027 годов</t>
  </si>
  <si>
    <t xml:space="preserve">          Подпрограмма 2 Развитие субъектов малого и среднего предпринимательства в Камышловском муниципальном районе</t>
  </si>
  <si>
    <t xml:space="preserve">            Пердоставление субсидий начинающим субъектам малого и среднего предпринимательства на создание и развитие бизнеса</t>
  </si>
  <si>
    <t>0120110000</t>
  </si>
  <si>
    <t xml:space="preserve">            Предоставление субсидий субъектам малого и среднего предпринимательства на приобретение оборудования в целях создания, развития, модернизации производства товаров, выполнения работ, оказания услуг</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</si>
  <si>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</si>
  <si>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</si>
  <si>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0120410000</t>
  </si>
  <si>
    <t>0120510000</t>
  </si>
  <si>
    <t xml:space="preserve">          Подпрограмма 2 Развитие жилищно-коммунального комплекса</t>
  </si>
  <si>
    <t>0220000000</t>
  </si>
  <si>
    <t>0220710000</t>
  </si>
  <si>
    <t xml:space="preserve">            Межбюджетные трансферты бюджетам сельских поселений на разработку и реализацию инвестиционных проектов</t>
  </si>
  <si>
    <t>0220912209</t>
  </si>
  <si>
    <t xml:space="preserve">            Межбюджетные трансферты бюджетам сельским поселениям на благоустройство населённых пунктов</t>
  </si>
  <si>
    <t>0220312203</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</si>
  <si>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</si>
  <si>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</si>
  <si>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0240112401</t>
  </si>
  <si>
    <t>0240210000</t>
  </si>
  <si>
    <t>7001620Б08</t>
  </si>
  <si>
    <t>0240310000</t>
  </si>
  <si>
    <t xml:space="preserve">            Мероприятия по обращению с отходами, в том числе ликвидация мест несанкционированного размещения отходов</t>
  </si>
  <si>
    <t>0240410000</t>
  </si>
  <si>
    <t xml:space="preserve">        Муниципальная программа Развитие системы образования в Камышловском муниципальном районе на 2022-2027 годы</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</si>
  <si>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</si>
  <si>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</si>
  <si>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</si>
  <si>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</si>
  <si>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</si>
  <si>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Подпрограмма 2 Развитие системы общего образования в Камышловском муниципальном районе</t>
  </si>
  <si>
    <t xml:space="preserve">            Субсидии на реализацию мероприятий по модернизации школьных систем образования</t>
  </si>
  <si>
    <t>03206L7500</t>
  </si>
  <si>
    <t xml:space="preserve">            Обеспечение мероприятий по оборудованию спортивных площадок в общеобразовательных организациях</t>
  </si>
  <si>
    <t>0321445Ш00</t>
  </si>
  <si>
    <t>03214S5Ш00</t>
  </si>
  <si>
    <t>03216L3040</t>
  </si>
  <si>
    <t>0321710000</t>
  </si>
  <si>
    <t>0321810000</t>
  </si>
  <si>
    <t>0321945410</t>
  </si>
  <si>
    <t>03219S5410</t>
  </si>
  <si>
    <t xml:space="preserve">            Обновление материально-технической базы для формирования у обучающихся современных технологических и гуманитарных навыков (на условиях финансирования из местного бюджета)</t>
  </si>
  <si>
    <t>032E1S5690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</si>
  <si>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</si>
  <si>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</si>
  <si>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 xml:space="preserve">          Подпрограмма 3 Развитие системы отдыха и оздоровления детей в Камышловском муниципальном районе</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</si>
  <si>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</si>
  <si>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Оснащение оборудованием и инвентарем муниципальных учреждений, занимающихся патриотическим воспитанием граждан</t>
  </si>
  <si>
    <t>0350310000</t>
  </si>
  <si>
    <t>04301S8П00</t>
  </si>
  <si>
    <t>0450110000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</si>
  <si>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</si>
  <si>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0450210000</t>
  </si>
  <si>
    <t>0450348700</t>
  </si>
  <si>
    <t>04503S8700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</si>
  <si>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</si>
  <si>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0360000000</t>
  </si>
  <si>
    <t>0360110000</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</si>
  <si>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</si>
  <si>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0360210000</t>
  </si>
  <si>
    <t xml:space="preserve">          Подпрограмма 8 "Обеспечивающая подпрограмма"</t>
  </si>
  <si>
    <t>0220645762</t>
  </si>
  <si>
    <t>02206L5760</t>
  </si>
  <si>
    <t>02206S5762</t>
  </si>
  <si>
    <t xml:space="preserve">            Субсидии некоммерческим организациям (за исключение государственных (муниципальных) учреждений)</t>
  </si>
  <si>
    <t xml:space="preserve">            Предоставление ежемесячной денежной выплаты гражданам, удостоенным звания "Почетный гражданин Камышловского муниципального района"</t>
  </si>
  <si>
    <t>0800710000</t>
  </si>
  <si>
    <t xml:space="preserve">          Подпрограмма 6 Обеспечение жильем молодых семей Камышловского муниципального района</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</si>
  <si>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</si>
  <si>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</si>
  <si>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0470149500</t>
  </si>
  <si>
    <t>04701S9500</t>
  </si>
  <si>
    <t xml:space="preserve">            Приобретение оборудования и иных материальных ценностей для деятельности ДЮСШ</t>
  </si>
  <si>
    <t>0440410000</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</si>
  <si>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</si>
  <si>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0440510000</t>
  </si>
  <si>
    <t xml:space="preserve">    МЕЖБЮДЖЕТНЫЕ ТРАНСФЕРТЫ ОБЩЕГО ХАРАКТЕРА БЮДЖЕТАМ БЮДЖЕТНОЙ СИСТЕМЫ РОССИЙСКОЙ ФЕДЕРАЦИИ</t>
  </si>
  <si>
    <t xml:space="preserve">        Муниципальная программа Управление муниципальными финансами Камышловского муниципального района с 2022 до 2027 года</t>
  </si>
  <si>
    <t>Сумма средств предусмотренная на 2022 год в решении о местном бюджете, в  рублях</t>
  </si>
  <si>
    <t>18210501011014000110</t>
  </si>
  <si>
    <t xml:space="preserve">  Налог, взимаемый с налогоплательщиков, выбравших в качестве объекта налогообложения доходы  (прочие поступления)</t>
  </si>
  <si>
    <t>18210503010013000110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</si>
  <si>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</si>
  <si>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18210803010011050110</t>
  </si>
  <si>
    <t>18210803010011060110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</si>
  <si>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Федерации)(государственная пошлина, уплачиваемая на основании судебных актов по результатам рассмотрения дел по существу)</t>
  </si>
  <si>
    <t>9011110501305001120</t>
  </si>
  <si>
    <t xml:space="preserve">      Прочие доходы от  компенсации затрат бюджетов муниципальных районов (возврат дебиторской задолженности прошлых лет)</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</si>
  <si>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</si>
  <si>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</si>
  <si>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90811607010050000140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</si>
  <si>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</si>
  <si>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</si>
  <si>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</si>
  <si>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 xml:space="preserve">   Прочие неналоговые доходы бюджетов муниципальных районов</t>
  </si>
  <si>
    <t>90620225750050000150</t>
  </si>
  <si>
    <t xml:space="preserve">     Субсидии бюджетам муниципальных районов на реализацию мероприятий по модернизации школьных систем образования</t>
  </si>
  <si>
    <t xml:space="preserve">     Субсидии на обеспечение мероприятий по оборудованию спортивных площадок в общеобразовательных организациях</t>
  </si>
  <si>
    <t xml:space="preserve">     Субсидии на улучшение жилищных условий граждан, проживающих на сельских территориях (ОБ)</t>
  </si>
  <si>
    <t xml:space="preserve">     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</si>
  <si>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 xml:space="preserve">      Субсидии на осуществление мероприятий по обеспечению питанием обучающихся в муниципальных общеобразовательных организациях</t>
  </si>
  <si>
    <t xml:space="preserve">     Субсидии на создание в муниципальных общеобразовательных организациях условий для организации горячего питания обучающихся</t>
  </si>
  <si>
    <t xml:space="preserve">     Субсидии на организацию военно-патриотического воспитания и допризывной подготовки молодых граждан</t>
  </si>
  <si>
    <t xml:space="preserve">     Субсидии на реализацию проектов по приоритетным направлениям работы с молодежью на территории Свердловской области</t>
  </si>
  <si>
    <t xml:space="preserve">     Субсидии на развитие сети муниципальных учреждений по работе с молодежью</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</si>
  <si>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t>
  </si>
  <si>
    <t xml:space="preserve">       Субсидии на предоставление региональных социальных выплат молодым семьям на улучшение жилищных условий</t>
  </si>
  <si>
    <t xml:space="preserve">     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</si>
  <si>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     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</si>
  <si>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допрлнительного образования детей в муниципальных общеобразовательных организациях </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</si>
  <si>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</si>
  <si>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 </t>
  </si>
  <si>
    <t xml:space="preserve">     Возврат остатков субвенций на осуществление первичного воинского учета на территориях, где отсутствуют военные комиссариаты из бюджетов поселений </t>
  </si>
  <si>
    <t xml:space="preserve">            Предоставление межбюджетных трансфертов на ремонт объектов недвижимости, находящихся в казне сельских поселений Камышловского муниципального района Свердловской области</t>
  </si>
  <si>
    <t>0600416004</t>
  </si>
  <si>
    <t xml:space="preserve">            Обеспечение первичных мер пожарной безопасности в границах муницпального района за границами сельских населенных пунктов</t>
  </si>
  <si>
    <t>0711310000</t>
  </si>
  <si>
    <t xml:space="preserve">            Межбюджетные трансферты сельским поселениям на ремонт автомобильных дорог местного значения, в том числе искусственных сооружений, расположенных на них</t>
  </si>
  <si>
    <t>0230312303</t>
  </si>
  <si>
    <t xml:space="preserve">            Межбюджетные трансферты бюджетам сельских поселений на замену ветхих коммунальных сетей</t>
  </si>
  <si>
    <t>0220212202</t>
  </si>
  <si>
    <t xml:space="preserve">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 в том числе посредством организации инклюзивного образования лиц с ограниченными возможностями здоровья</t>
  </si>
  <si>
    <t>0310710000</t>
  </si>
  <si>
    <t xml:space="preserve">            Предоставление межбюджетных трансфертов сельским поселениям на укрепление материально технической базы спортивных сооружений</t>
  </si>
  <si>
    <t>0440714407</t>
  </si>
  <si>
    <t>Сумма средств, предусмотренная на 2022год в Решении о местном бюджете, в рублях</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</si>
  <si>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(пени по соответствующему платежу)</t>
  </si>
  <si>
    <t>18210102020012100110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</si>
  <si>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(пени по соответствующему платежу)</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</si>
  <si>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</si>
  <si>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(суммы денежных взысканий (штрафов) по соответствующему платежу согласно законодательству Российской Федерации)</t>
  </si>
  <si>
    <t>18210102080011000110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</si>
  <si>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отмененому)</t>
  </si>
  <si>
    <t>18210501050011000110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</si>
  <si>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</si>
  <si>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18210502020021000110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</si>
  <si>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отмененому)</t>
  </si>
  <si>
    <t>90611402052050000440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</si>
  <si>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 за исключением имущества муниципальных бюджетных и автономных учреждений) в части реализации материальных запасов по указанному имуществу</t>
  </si>
  <si>
    <t>Отчет об исполнении расходов бюджета Камышловского муниципального района 
по разделам, подразделам, целевым статьям и видам расходов классификации расходов бюджетов Российской Федерации, 
за       девять  месяцев    2022  года</t>
  </si>
  <si>
    <t>90111302995050001130</t>
  </si>
  <si>
    <t>90811302995050007130</t>
  </si>
  <si>
    <t xml:space="preserve">      Прочие доходы от  компенсации затрат бюджетов муниципальных районов (прочие доходы)</t>
  </si>
  <si>
    <t>90111705050050000180</t>
  </si>
  <si>
    <t>90120216549050000150</t>
  </si>
  <si>
    <t xml:space="preserve">     Дотации бюджетам муниципальных районов на поощрение в 2022 году муниципальных команд за достижение значений оценки эффективности деятельности ОМС</t>
  </si>
  <si>
    <t>00020249999050000150</t>
  </si>
  <si>
    <t xml:space="preserve">      Прочие межбюджетные трансферты, передаваемые бюджетам муниципальных районов</t>
  </si>
  <si>
    <t>90120249999050000150</t>
  </si>
  <si>
    <t xml:space="preserve">      Межбюджетные трансферты из областного бюджета, бюджетам муниципальных образований, расположенных на территории Свердловской области, на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 в том числе с учетом повышения минимального размера оплаты труда в 2022 году </t>
  </si>
  <si>
    <t xml:space="preserve">Показатели  исполнения доходов бюджета Камышловского муниципального  района </t>
  </si>
  <si>
    <t>за 9 месяцев 2022 года года по кодам видов доходов, подвидов доходов, классификации операций сектора государственного управления,</t>
  </si>
  <si>
    <t>Камышловского  муниципального  района</t>
  </si>
  <si>
    <t xml:space="preserve">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 в том числе с учетом повышения минимального размера оплаты труда</t>
  </si>
  <si>
    <t>7000440600</t>
  </si>
  <si>
    <t xml:space="preserve">            Поощрение региональной управленческой команды и муниципальных управленческих команд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</si>
  <si>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7009055491</t>
  </si>
  <si>
    <t xml:space="preserve">            Переработка и оформление Паспорта безопасности территории Камышловского муниципального района, плана ГО и защиты населения</t>
  </si>
  <si>
    <t>0711510000</t>
  </si>
  <si>
    <t xml:space="preserve">            Межбюджетные трансферты бюджетам сельских поселений на проведение ремонта объектов централизованного водоснабжения</t>
  </si>
  <si>
    <t>0221012210</t>
  </si>
  <si>
    <t xml:space="preserve">            Межбюджетные трансферты сельским поселениям на утепление тепловых сетей</t>
  </si>
  <si>
    <t>1000210002</t>
  </si>
  <si>
    <t xml:space="preserve">              Исполнение судебных актов</t>
  </si>
  <si>
    <t>830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</si>
  <si>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</si>
  <si>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</si>
  <si>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</si>
  <si>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</si>
  <si>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Подпрограмма 3 "Управление муниципальным долгом"</t>
  </si>
  <si>
    <t>0930000000</t>
  </si>
  <si>
    <t xml:space="preserve">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(соглашениями)</t>
  </si>
  <si>
    <t>0930310000</t>
  </si>
  <si>
    <t xml:space="preserve">              Обслуживание муниципального долга</t>
  </si>
  <si>
    <t>730</t>
  </si>
  <si>
    <t>Отчет об исполнении расходов бюджета Камышловского  муниципального района 
за  9 месяцев  2022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t>
  </si>
  <si>
    <t>Исполненено 
за 9 месяцев   2022 года, 
в рублях</t>
  </si>
  <si>
    <t xml:space="preserve">
СВЕДЕНИЯ
О ЧИСЛЕННОСТИ МУНИЦИПАЛЬНЫХ, ТЕХНИЧЕСКИХ СЛУЖАЩИХ ОРГАНОВ
МЕСТНОГО САМОУПРАВЛЕНИЯ 
КАМЫШЛОВСКОГО МУНИЦИПАЛЬНОГО РАЙОНА И РАБОТНИКОВ
МУНИЦИПАЛЬНЫХ УЧРЕЖДЕНИЙ 
КАМЫШЛОВСКОГО МУНИЦИПАЛЬНОГО РАЙОНА 
ЗА  ДЕВЯТЬ  МЕСЯЦЕВ    2022 ГОДА</t>
  </si>
  <si>
    <t xml:space="preserve">Среднесписочная
численность  
работников   
за   9 месяцев  2022 года (без внешних  
совместителей),
человек
</t>
  </si>
  <si>
    <t xml:space="preserve">Фактические  
затраты    
на денежное  
содержание  
(заработную  
плату)    
за    9 месяцев   2022 года 
(тысяч рублей)
</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</si>
  <si>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в т.ч.:</t>
  </si>
  <si>
    <t xml:space="preserve">      Доходы от сдачи в аренду имущества, составляющего казну муниципальных районов (за исключением земельных участков) из них:</t>
  </si>
  <si>
    <t xml:space="preserve">      Прочие доходы от оказания платных услуг (работ) получателями средств бюджетов муниципальных районов, из них: </t>
  </si>
  <si>
    <t>к постановлению администрации</t>
  </si>
  <si>
    <t>от 25.10.2022г. № 672-ПА</t>
  </si>
  <si>
    <t>к  постановлению администрации</t>
  </si>
  <si>
    <t>от25.10.2022г. № 672-ПА</t>
  </si>
  <si>
    <t>Приложение № 4
к постановлению администрации
Камышловского муниципального  района
от 25.10.2022г. № 672-ПА</t>
  </si>
  <si>
    <t>901 01 03 0100 05 0000 710</t>
  </si>
  <si>
    <t>901 01 03 0100 05 0000 810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</si>
</sst>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р_."/>
  </numFmts>
  <fonts count="53"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b/>
      <sz val="10"/>
      <name val="Times New Roman"/>
      <family val="1"/>
      <charset val="204"/>
    </font>
    <font>
      <sz val="10"/>
      <color rgb="FF000000"/>
      <name val="Arial Cyr"/>
    </font>
    <font>
      <sz val="10"/>
      <name val="Arial"/>
      <family val="2"/>
      <charset val="204"/>
    </font>
    <font>
      <sz val="10"/>
      <name val="Arial"/>
    </font>
    <font>
      <sz val="10"/>
      <color rgb="FFC00000"/>
      <name val="Arial"/>
      <family val="2"/>
      <charset val="204"/>
    </font>
    <font>
      <sz val="10"/>
      <name val="Liberation Serif"/>
      <family val="1"/>
      <charset val="204"/>
    </font>
    <font>
      <b/>
      <sz val="10"/>
      <name val="Liberation Serif"/>
      <family val="1"/>
      <charset val="204"/>
    </font>
    <font>
      <sz val="12"/>
      <name val="Liberation Serif"/>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
      <left/>
      <right/>
      <top style="thin">
        <color indexed="64"/>
      </top>
      <bottom style="thin">
        <color indexed="64"/>
      </bottom>
      <diagonal/>
    </border>
  </borders>
  <cellStyleXfs count="127">
    <xf numFmtId="0" fontId="0" fillId="0" borderId="0"/>
    <xf numFmtId="0" fontId="2" fillId="2" borderId="0" applyNumberFormat="0" applyBorder="0" applyAlignment="0" applyProtection="0"/>
    <xf numFmtId="0" fontId="22" fillId="25" borderId="0" applyNumberFormat="0" applyBorder="0" applyAlignment="0" applyProtection="0"/>
    <xf numFmtId="0" fontId="2" fillId="3" borderId="0" applyNumberFormat="0" applyBorder="0" applyAlignment="0" applyProtection="0"/>
    <xf numFmtId="0" fontId="22" fillId="26" borderId="0" applyNumberFormat="0" applyBorder="0" applyAlignment="0" applyProtection="0"/>
    <xf numFmtId="0" fontId="2" fillId="4" borderId="0" applyNumberFormat="0" applyBorder="0" applyAlignment="0" applyProtection="0"/>
    <xf numFmtId="0" fontId="22" fillId="27" borderId="0" applyNumberFormat="0" applyBorder="0" applyAlignment="0" applyProtection="0"/>
    <xf numFmtId="0" fontId="2" fillId="5" borderId="0" applyNumberFormat="0" applyBorder="0" applyAlignment="0" applyProtection="0"/>
    <xf numFmtId="0" fontId="22" fillId="28" borderId="0" applyNumberFormat="0" applyBorder="0" applyAlignment="0" applyProtection="0"/>
    <xf numFmtId="0" fontId="2" fillId="6" borderId="0" applyNumberFormat="0" applyBorder="0" applyAlignment="0" applyProtection="0"/>
    <xf numFmtId="0" fontId="22" fillId="29" borderId="0" applyNumberFormat="0" applyBorder="0" applyAlignment="0" applyProtection="0"/>
    <xf numFmtId="0" fontId="2" fillId="7" borderId="0" applyNumberFormat="0" applyBorder="0" applyAlignment="0" applyProtection="0"/>
    <xf numFmtId="0" fontId="22" fillId="30" borderId="0" applyNumberFormat="0" applyBorder="0" applyAlignment="0" applyProtection="0"/>
    <xf numFmtId="0" fontId="2" fillId="8" borderId="0" applyNumberFormat="0" applyBorder="0" applyAlignment="0" applyProtection="0"/>
    <xf numFmtId="0" fontId="22" fillId="31" borderId="0" applyNumberFormat="0" applyBorder="0" applyAlignment="0" applyProtection="0"/>
    <xf numFmtId="0" fontId="2" fillId="9" borderId="0" applyNumberFormat="0" applyBorder="0" applyAlignment="0" applyProtection="0"/>
    <xf numFmtId="0" fontId="22" fillId="32" borderId="0" applyNumberFormat="0" applyBorder="0" applyAlignment="0" applyProtection="0"/>
    <xf numFmtId="0" fontId="2" fillId="10" borderId="0" applyNumberFormat="0" applyBorder="0" applyAlignment="0" applyProtection="0"/>
    <xf numFmtId="0" fontId="22" fillId="33" borderId="0" applyNumberFormat="0" applyBorder="0" applyAlignment="0" applyProtection="0"/>
    <xf numFmtId="0" fontId="2" fillId="5" borderId="0" applyNumberFormat="0" applyBorder="0" applyAlignment="0" applyProtection="0"/>
    <xf numFmtId="0" fontId="22" fillId="34" borderId="0" applyNumberFormat="0" applyBorder="0" applyAlignment="0" applyProtection="0"/>
    <xf numFmtId="0" fontId="2" fillId="8" borderId="0" applyNumberFormat="0" applyBorder="0" applyAlignment="0" applyProtection="0"/>
    <xf numFmtId="0" fontId="22" fillId="35" borderId="0" applyNumberFormat="0" applyBorder="0" applyAlignment="0" applyProtection="0"/>
    <xf numFmtId="0" fontId="2" fillId="11" borderId="0" applyNumberFormat="0" applyBorder="0" applyAlignment="0" applyProtection="0"/>
    <xf numFmtId="0" fontId="22" fillId="36" borderId="0" applyNumberFormat="0" applyBorder="0" applyAlignment="0" applyProtection="0"/>
    <xf numFmtId="0" fontId="3" fillId="12" borderId="0" applyNumberFormat="0" applyBorder="0" applyAlignment="0" applyProtection="0"/>
    <xf numFmtId="0" fontId="23" fillId="37" borderId="0" applyNumberFormat="0" applyBorder="0" applyAlignment="0" applyProtection="0"/>
    <xf numFmtId="0" fontId="3" fillId="9" borderId="0" applyNumberFormat="0" applyBorder="0" applyAlignment="0" applyProtection="0"/>
    <xf numFmtId="0" fontId="23" fillId="38" borderId="0" applyNumberFormat="0" applyBorder="0" applyAlignment="0" applyProtection="0"/>
    <xf numFmtId="0" fontId="3" fillId="10" borderId="0" applyNumberFormat="0" applyBorder="0" applyAlignment="0" applyProtection="0"/>
    <xf numFmtId="0" fontId="23" fillId="39" borderId="0" applyNumberFormat="0" applyBorder="0" applyAlignment="0" applyProtection="0"/>
    <xf numFmtId="0" fontId="3" fillId="13" borderId="0" applyNumberFormat="0" applyBorder="0" applyAlignment="0" applyProtection="0"/>
    <xf numFmtId="0" fontId="23" fillId="40" borderId="0" applyNumberFormat="0" applyBorder="0" applyAlignment="0" applyProtection="0"/>
    <xf numFmtId="0" fontId="3" fillId="14" borderId="0" applyNumberFormat="0" applyBorder="0" applyAlignment="0" applyProtection="0"/>
    <xf numFmtId="0" fontId="23" fillId="41" borderId="0" applyNumberFormat="0" applyBorder="0" applyAlignment="0" applyProtection="0"/>
    <xf numFmtId="0" fontId="3" fillId="15" borderId="0" applyNumberFormat="0" applyBorder="0" applyAlignment="0" applyProtection="0"/>
    <xf numFmtId="0" fontId="23" fillId="42"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3"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3" borderId="15"/>
    <xf numFmtId="0" fontId="25" fillId="0" borderId="16">
      <alignment horizontal="center" vertical="center" wrapText="1"/>
    </xf>
    <xf numFmtId="0" fontId="25" fillId="43" borderId="17"/>
    <xf numFmtId="49" fontId="25" fillId="0" borderId="16">
      <alignment horizontal="left" vertical="top" wrapText="1" indent="2"/>
    </xf>
    <xf numFmtId="49" fontId="25" fillId="0" borderId="16">
      <alignment horizontal="center" vertical="top" shrinkToFit="1"/>
    </xf>
    <xf numFmtId="4" fontId="25" fillId="0" borderId="16">
      <alignment horizontal="right" vertical="top" shrinkToFit="1"/>
    </xf>
    <xf numFmtId="10" fontId="25" fillId="0" borderId="16">
      <alignment horizontal="right" vertical="top" shrinkToFit="1"/>
    </xf>
    <xf numFmtId="0" fontId="25" fillId="43" borderId="17">
      <alignment shrinkToFit="1"/>
    </xf>
    <xf numFmtId="0" fontId="27" fillId="0" borderId="16">
      <alignment horizontal="left"/>
    </xf>
    <xf numFmtId="4" fontId="27" fillId="44" borderId="16">
      <alignment horizontal="right" vertical="top" shrinkToFit="1"/>
    </xf>
    <xf numFmtId="10" fontId="27" fillId="44" borderId="16">
      <alignment horizontal="right" vertical="top" shrinkToFit="1"/>
    </xf>
    <xf numFmtId="0" fontId="25" fillId="43" borderId="18"/>
    <xf numFmtId="0" fontId="25" fillId="0" borderId="0">
      <alignment horizontal="left" wrapText="1"/>
    </xf>
    <xf numFmtId="0" fontId="27" fillId="0" borderId="16">
      <alignment vertical="top" wrapText="1"/>
    </xf>
    <xf numFmtId="4" fontId="27" fillId="45" borderId="16">
      <alignment horizontal="right" vertical="top" shrinkToFit="1"/>
    </xf>
    <xf numFmtId="10" fontId="27" fillId="45" borderId="16">
      <alignment horizontal="right" vertical="top" shrinkToFit="1"/>
    </xf>
    <xf numFmtId="0" fontId="25" fillId="43" borderId="17">
      <alignment horizontal="center"/>
    </xf>
    <xf numFmtId="0" fontId="25" fillId="43" borderId="17">
      <alignment horizontal="left"/>
    </xf>
    <xf numFmtId="0" fontId="25" fillId="43" borderId="18">
      <alignment horizontal="center"/>
    </xf>
    <xf numFmtId="0" fontId="25" fillId="43" borderId="18">
      <alignment horizontal="left"/>
    </xf>
    <xf numFmtId="0" fontId="3" fillId="18" borderId="0" applyNumberFormat="0" applyBorder="0" applyAlignment="0" applyProtection="0"/>
    <xf numFmtId="0" fontId="23" fillId="46" borderId="0" applyNumberFormat="0" applyBorder="0" applyAlignment="0" applyProtection="0"/>
    <xf numFmtId="0" fontId="3" fillId="19" borderId="0" applyNumberFormat="0" applyBorder="0" applyAlignment="0" applyProtection="0"/>
    <xf numFmtId="0" fontId="23" fillId="47" borderId="0" applyNumberFormat="0" applyBorder="0" applyAlignment="0" applyProtection="0"/>
    <xf numFmtId="0" fontId="3" fillId="20" borderId="0" applyNumberFormat="0" applyBorder="0" applyAlignment="0" applyProtection="0"/>
    <xf numFmtId="0" fontId="23" fillId="48" borderId="0" applyNumberFormat="0" applyBorder="0" applyAlignment="0" applyProtection="0"/>
    <xf numFmtId="0" fontId="3" fillId="13" borderId="0" applyNumberFormat="0" applyBorder="0" applyAlignment="0" applyProtection="0"/>
    <xf numFmtId="0" fontId="23" fillId="49" borderId="0" applyNumberFormat="0" applyBorder="0" applyAlignment="0" applyProtection="0"/>
    <xf numFmtId="0" fontId="3" fillId="14" borderId="0" applyNumberFormat="0" applyBorder="0" applyAlignment="0" applyProtection="0"/>
    <xf numFmtId="0" fontId="23" fillId="50" borderId="0" applyNumberFormat="0" applyBorder="0" applyAlignment="0" applyProtection="0"/>
    <xf numFmtId="0" fontId="3" fillId="21" borderId="0" applyNumberFormat="0" applyBorder="0" applyAlignment="0" applyProtection="0"/>
    <xf numFmtId="0" fontId="23" fillId="51" borderId="0" applyNumberFormat="0" applyBorder="0" applyAlignment="0" applyProtection="0"/>
    <xf numFmtId="0" fontId="4" fillId="7" borderId="1" applyNumberFormat="0" applyAlignment="0" applyProtection="0"/>
    <xf numFmtId="0" fontId="28" fillId="52" borderId="19" applyNumberFormat="0" applyAlignment="0" applyProtection="0"/>
    <xf numFmtId="0" fontId="5" fillId="16" borderId="2" applyNumberFormat="0" applyAlignment="0" applyProtection="0"/>
    <xf numFmtId="0" fontId="29" fillId="53" borderId="20" applyNumberFormat="0" applyAlignment="0" applyProtection="0"/>
    <xf numFmtId="0" fontId="6" fillId="16" borderId="1" applyNumberFormat="0" applyAlignment="0" applyProtection="0"/>
    <xf numFmtId="0" fontId="30" fillId="53" borderId="19" applyNumberFormat="0" applyAlignment="0" applyProtection="0"/>
    <xf numFmtId="0" fontId="7" fillId="0" borderId="3" applyNumberFormat="0" applyFill="0" applyAlignment="0" applyProtection="0"/>
    <xf numFmtId="0" fontId="31" fillId="0" borderId="21" applyNumberFormat="0" applyFill="0" applyAlignment="0" applyProtection="0"/>
    <xf numFmtId="0" fontId="8" fillId="0" borderId="4" applyNumberFormat="0" applyFill="0" applyAlignment="0" applyProtection="0"/>
    <xf numFmtId="0" fontId="32" fillId="0" borderId="22" applyNumberFormat="0" applyFill="0" applyAlignment="0" applyProtection="0"/>
    <xf numFmtId="0" fontId="9" fillId="0" borderId="5" applyNumberFormat="0" applyFill="0" applyAlignment="0" applyProtection="0"/>
    <xf numFmtId="0" fontId="33" fillId="0" borderId="23"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4" applyNumberFormat="0" applyFill="0" applyAlignment="0" applyProtection="0"/>
    <xf numFmtId="0" fontId="11" fillId="22" borderId="7" applyNumberFormat="0" applyAlignment="0" applyProtection="0"/>
    <xf numFmtId="0" fontId="35" fillId="54" borderId="25"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5"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6"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4" borderId="26" applyNumberFormat="0" applyFont="0" applyAlignment="0" applyProtection="0"/>
    <xf numFmtId="0" fontId="16" fillId="0" borderId="9" applyNumberFormat="0" applyFill="0" applyAlignment="0" applyProtection="0"/>
    <xf numFmtId="0" fontId="40" fillId="0" borderId="27"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7" borderId="0" applyNumberFormat="0" applyBorder="0" applyAlignment="0" applyProtection="0"/>
    <xf numFmtId="0" fontId="43" fillId="0" borderId="16">
      <alignment vertical="top" wrapText="1"/>
    </xf>
    <xf numFmtId="4" fontId="43" fillId="45" borderId="16">
      <alignment horizontal="right" vertical="top" shrinkToFit="1"/>
    </xf>
    <xf numFmtId="10" fontId="43" fillId="45" borderId="16">
      <alignment horizontal="right" vertical="top" shrinkToFit="1"/>
    </xf>
    <xf numFmtId="10" fontId="43" fillId="44" borderId="16">
      <alignment horizontal="right" vertical="top" shrinkToFit="1"/>
    </xf>
    <xf numFmtId="0" fontId="43" fillId="0" borderId="16">
      <alignment vertical="top" wrapText="1"/>
    </xf>
    <xf numFmtId="0" fontId="46" fillId="0" borderId="0">
      <alignment horizontal="left" wrapText="1"/>
    </xf>
    <xf numFmtId="43" fontId="48" fillId="0" borderId="0" applyFont="0" applyFill="0" applyBorder="0" applyAlignment="0" applyProtection="0"/>
  </cellStyleXfs>
  <cellXfs count="90">
    <xf numFmtId="0" fontId="0" fillId="0" borderId="0" xfId="0"/>
    <xf numFmtId="0" fontId="44" fillId="0" borderId="0" xfId="0" applyFont="1" applyFill="1" applyAlignment="1">
      <alignment horizontal="center" vertical="top"/>
    </xf>
    <xf numFmtId="0" fontId="44" fillId="0" borderId="0" xfId="0" applyFont="1" applyFill="1" applyAlignment="1">
      <alignment horizontal="right" vertical="top"/>
    </xf>
    <xf numFmtId="0" fontId="44" fillId="0" borderId="0" xfId="0" applyFont="1" applyFill="1" applyAlignment="1">
      <alignment vertical="top"/>
    </xf>
    <xf numFmtId="164" fontId="44" fillId="0" borderId="0" xfId="0" applyNumberFormat="1" applyFont="1" applyFill="1" applyAlignment="1">
      <alignment vertical="top"/>
    </xf>
    <xf numFmtId="0" fontId="47" fillId="0" borderId="0" xfId="0" applyFont="1"/>
    <xf numFmtId="0" fontId="44" fillId="0" borderId="0" xfId="0" applyFont="1" applyAlignment="1">
      <alignment horizontal="center" vertical="top"/>
    </xf>
    <xf numFmtId="0" fontId="44" fillId="0" borderId="0" xfId="0" applyFont="1" applyAlignment="1">
      <alignment vertical="top"/>
    </xf>
    <xf numFmtId="4" fontId="44" fillId="0" borderId="0" xfId="0" applyNumberFormat="1" applyFont="1" applyFill="1" applyAlignment="1">
      <alignment vertical="top"/>
    </xf>
    <xf numFmtId="4" fontId="44" fillId="0" borderId="0" xfId="0" applyNumberFormat="1" applyFont="1" applyAlignment="1">
      <alignment horizontal="center" vertical="top"/>
    </xf>
    <xf numFmtId="4" fontId="0" fillId="0" borderId="0" xfId="0" applyNumberFormat="1"/>
    <xf numFmtId="0" fontId="44" fillId="0" borderId="0" xfId="0" applyFont="1" applyFill="1" applyAlignment="1">
      <alignment horizontal="right"/>
    </xf>
    <xf numFmtId="0" fontId="44" fillId="0" borderId="0" xfId="0" applyFont="1" applyFill="1" applyAlignment="1">
      <alignment horizontal="right" vertical="top" wrapText="1"/>
    </xf>
    <xf numFmtId="0" fontId="49" fillId="0" borderId="0" xfId="0" applyFont="1"/>
    <xf numFmtId="0" fontId="44" fillId="0" borderId="0" xfId="0" applyFont="1" applyFill="1"/>
    <xf numFmtId="0" fontId="45" fillId="0" borderId="0" xfId="0" applyFont="1" applyFill="1"/>
    <xf numFmtId="0" fontId="50" fillId="58" borderId="0" xfId="0" applyFont="1" applyFill="1" applyAlignment="1">
      <alignment horizontal="center"/>
    </xf>
    <xf numFmtId="0" fontId="50" fillId="58" borderId="0" xfId="0" applyFont="1" applyFill="1" applyAlignment="1">
      <alignment horizontal="right"/>
    </xf>
    <xf numFmtId="0" fontId="50" fillId="58" borderId="0" xfId="0" applyFont="1" applyFill="1" applyAlignment="1">
      <alignment horizontal="left"/>
    </xf>
    <xf numFmtId="0" fontId="50" fillId="58" borderId="0" xfId="0" applyFont="1" applyFill="1" applyBorder="1" applyAlignment="1">
      <alignment horizontal="center" wrapText="1"/>
    </xf>
    <xf numFmtId="0" fontId="50" fillId="58" borderId="10" xfId="0" applyFont="1" applyFill="1" applyBorder="1" applyAlignment="1">
      <alignment horizontal="center"/>
    </xf>
    <xf numFmtId="49" fontId="50" fillId="58" borderId="10" xfId="0" applyNumberFormat="1" applyFont="1" applyFill="1" applyBorder="1" applyAlignment="1">
      <alignment horizontal="center" vertical="top" shrinkToFit="1"/>
    </xf>
    <xf numFmtId="0" fontId="50" fillId="58" borderId="10" xfId="0" applyFont="1" applyFill="1" applyBorder="1" applyAlignment="1">
      <alignment horizontal="justify" vertical="top" wrapText="1"/>
    </xf>
    <xf numFmtId="4" fontId="50" fillId="58" borderId="10" xfId="0" applyNumberFormat="1" applyFont="1" applyFill="1" applyBorder="1" applyAlignment="1">
      <alignment horizontal="right" vertical="top" shrinkToFit="1"/>
    </xf>
    <xf numFmtId="10" fontId="50" fillId="58" borderId="10" xfId="0" applyNumberFormat="1" applyFont="1" applyFill="1" applyBorder="1" applyAlignment="1">
      <alignment horizontal="right" vertical="top" shrinkToFit="1"/>
    </xf>
    <xf numFmtId="0" fontId="50" fillId="58" borderId="10" xfId="0" applyFont="1" applyFill="1" applyBorder="1" applyAlignment="1">
      <alignment horizontal="left" vertical="top" wrapText="1"/>
    </xf>
    <xf numFmtId="0" fontId="50" fillId="58" borderId="0" xfId="0" applyFont="1" applyFill="1" applyAlignment="1">
      <alignment horizontal="justify" vertical="top" wrapText="1"/>
    </xf>
    <xf numFmtId="43" fontId="50" fillId="58" borderId="10" xfId="126" applyFont="1" applyFill="1" applyBorder="1" applyAlignment="1">
      <alignment horizontal="center" vertical="top" shrinkToFit="1"/>
    </xf>
    <xf numFmtId="4" fontId="50" fillId="58" borderId="10" xfId="0" applyNumberFormat="1" applyFont="1" applyFill="1" applyBorder="1" applyAlignment="1">
      <alignment vertical="justify"/>
    </xf>
    <xf numFmtId="0" fontId="50" fillId="58" borderId="10" xfId="0" applyNumberFormat="1" applyFont="1" applyFill="1" applyBorder="1" applyAlignment="1">
      <alignment wrapText="1"/>
    </xf>
    <xf numFmtId="0" fontId="50" fillId="58" borderId="10" xfId="102" applyNumberFormat="1" applyFont="1" applyFill="1" applyBorder="1" applyAlignment="1">
      <alignment wrapText="1"/>
    </xf>
    <xf numFmtId="49" fontId="50" fillId="58" borderId="10" xfId="0" applyNumberFormat="1" applyFont="1" applyFill="1" applyBorder="1" applyAlignment="1">
      <alignment horizontal="left" vertical="top" wrapText="1"/>
    </xf>
    <xf numFmtId="0" fontId="50" fillId="58" borderId="29" xfId="0" applyFont="1" applyFill="1" applyBorder="1" applyAlignment="1">
      <alignment horizontal="left" vertical="top" wrapText="1"/>
    </xf>
    <xf numFmtId="0" fontId="50" fillId="58" borderId="29" xfId="0" applyFont="1" applyFill="1" applyBorder="1" applyAlignment="1">
      <alignment horizontal="justify" vertical="top" wrapText="1"/>
    </xf>
    <xf numFmtId="0" fontId="50" fillId="58" borderId="0" xfId="0" applyFont="1" applyFill="1" applyBorder="1" applyAlignment="1">
      <alignment horizontal="center"/>
    </xf>
    <xf numFmtId="0" fontId="50" fillId="58" borderId="0" xfId="0" applyFont="1" applyFill="1"/>
    <xf numFmtId="0" fontId="50" fillId="0" borderId="0" xfId="0" applyFont="1" applyFill="1" applyAlignment="1">
      <alignment horizontal="center" vertical="top"/>
    </xf>
    <xf numFmtId="0" fontId="50" fillId="0" borderId="0" xfId="0" applyFont="1" applyFill="1" applyAlignment="1">
      <alignment vertical="top"/>
    </xf>
    <xf numFmtId="0" fontId="50" fillId="58" borderId="10" xfId="0" applyFont="1" applyFill="1" applyBorder="1" applyAlignment="1">
      <alignment horizontal="center" vertical="top"/>
    </xf>
    <xf numFmtId="0" fontId="50" fillId="58" borderId="10" xfId="58" applyNumberFormat="1" applyFont="1" applyFill="1" applyBorder="1" applyAlignment="1" applyProtection="1">
      <alignment vertical="top" wrapText="1"/>
    </xf>
    <xf numFmtId="1" fontId="52" fillId="58" borderId="10" xfId="46" applyNumberFormat="1" applyFont="1" applyFill="1" applyBorder="1" applyAlignment="1" applyProtection="1">
      <alignment horizontal="center" vertical="top" shrinkToFit="1"/>
    </xf>
    <xf numFmtId="4" fontId="50" fillId="58" borderId="10" xfId="59" applyNumberFormat="1" applyFont="1" applyFill="1" applyBorder="1" applyAlignment="1" applyProtection="1">
      <alignment horizontal="right" vertical="top" shrinkToFit="1"/>
    </xf>
    <xf numFmtId="10" fontId="50" fillId="58" borderId="10" xfId="60" applyNumberFormat="1" applyFont="1" applyFill="1" applyBorder="1" applyAlignment="1" applyProtection="1">
      <alignment horizontal="right" vertical="top" shrinkToFit="1"/>
    </xf>
    <xf numFmtId="4" fontId="50" fillId="58" borderId="10" xfId="49" applyNumberFormat="1" applyFont="1" applyFill="1" applyBorder="1" applyAlignment="1" applyProtection="1">
      <alignment horizontal="right" vertical="top" shrinkToFit="1"/>
    </xf>
    <xf numFmtId="10" fontId="50" fillId="58" borderId="10" xfId="53" applyNumberFormat="1" applyFont="1" applyFill="1" applyBorder="1" applyProtection="1">
      <alignment horizontal="right" vertical="top" shrinkToFit="1"/>
    </xf>
    <xf numFmtId="0" fontId="50" fillId="58" borderId="0" xfId="0" applyFont="1" applyFill="1" applyAlignment="1">
      <alignment horizontal="center" vertical="top"/>
    </xf>
    <xf numFmtId="0" fontId="50" fillId="58" borderId="0" xfId="0" applyFont="1" applyFill="1" applyAlignment="1">
      <alignment horizontal="right" vertical="top"/>
    </xf>
    <xf numFmtId="0" fontId="50" fillId="58" borderId="0" xfId="0" applyFont="1" applyFill="1" applyAlignment="1">
      <alignment vertical="top"/>
    </xf>
    <xf numFmtId="0" fontId="50" fillId="58" borderId="0" xfId="0" applyFont="1" applyFill="1" applyAlignment="1">
      <alignment horizontal="right" vertical="top" wrapText="1"/>
    </xf>
    <xf numFmtId="164" fontId="50" fillId="58" borderId="0" xfId="0" applyNumberFormat="1" applyFont="1" applyFill="1" applyAlignment="1">
      <alignment vertical="top"/>
    </xf>
    <xf numFmtId="0" fontId="50" fillId="58" borderId="10" xfId="0" applyFont="1" applyFill="1" applyBorder="1" applyAlignment="1">
      <alignment vertical="top" wrapText="1"/>
    </xf>
    <xf numFmtId="0" fontId="50" fillId="58" borderId="10" xfId="0" applyFont="1" applyFill="1" applyBorder="1" applyAlignment="1">
      <alignment horizontal="center" vertical="top" wrapText="1"/>
    </xf>
    <xf numFmtId="0" fontId="50" fillId="58" borderId="10" xfId="0" applyNumberFormat="1" applyFont="1" applyFill="1" applyBorder="1" applyAlignment="1">
      <alignment horizontal="center" vertical="top"/>
    </xf>
    <xf numFmtId="0" fontId="50" fillId="58" borderId="10" xfId="0" applyNumberFormat="1" applyFont="1" applyFill="1" applyBorder="1" applyAlignment="1">
      <alignment horizontal="center" vertical="top" shrinkToFit="1"/>
    </xf>
    <xf numFmtId="0" fontId="50" fillId="0" borderId="0" xfId="0" applyFont="1" applyAlignment="1">
      <alignment vertical="top"/>
    </xf>
    <xf numFmtId="0" fontId="52" fillId="0" borderId="10" xfId="0" applyFont="1" applyBorder="1" applyAlignment="1">
      <alignment horizontal="center" vertical="top" wrapText="1"/>
    </xf>
    <xf numFmtId="0" fontId="52" fillId="0" borderId="10" xfId="0" applyFont="1" applyBorder="1" applyAlignment="1">
      <alignment vertical="top" wrapText="1"/>
    </xf>
    <xf numFmtId="4" fontId="52" fillId="58" borderId="10" xfId="0" applyNumberFormat="1" applyFont="1" applyFill="1" applyBorder="1" applyAlignment="1">
      <alignment horizontal="center" vertical="top" wrapText="1"/>
    </xf>
    <xf numFmtId="4" fontId="52" fillId="0" borderId="10" xfId="0" applyNumberFormat="1" applyFont="1" applyBorder="1" applyAlignment="1">
      <alignment horizontal="center" vertical="top"/>
    </xf>
    <xf numFmtId="0" fontId="52" fillId="58" borderId="10" xfId="0" applyFont="1" applyFill="1" applyBorder="1" applyAlignment="1">
      <alignment horizontal="center" vertical="top" wrapText="1"/>
    </xf>
    <xf numFmtId="0" fontId="50" fillId="58" borderId="0" xfId="0" applyFont="1" applyFill="1" applyAlignment="1">
      <alignment horizontal="left"/>
    </xf>
    <xf numFmtId="0" fontId="51" fillId="58" borderId="0" xfId="0" applyFont="1" applyFill="1" applyAlignment="1">
      <alignment horizontal="center" wrapText="1"/>
    </xf>
    <xf numFmtId="49" fontId="50" fillId="58" borderId="14" xfId="0" applyNumberFormat="1" applyFont="1" applyFill="1" applyBorder="1" applyAlignment="1">
      <alignment horizontal="left" vertical="top" shrinkToFit="1"/>
    </xf>
    <xf numFmtId="49" fontId="50" fillId="58" borderId="29" xfId="0" applyNumberFormat="1" applyFont="1" applyFill="1" applyBorder="1" applyAlignment="1">
      <alignment horizontal="left" vertical="top" shrinkToFit="1"/>
    </xf>
    <xf numFmtId="0" fontId="51" fillId="58" borderId="28" xfId="0" applyFont="1" applyFill="1" applyBorder="1" applyAlignment="1">
      <alignment horizontal="center" wrapText="1"/>
    </xf>
    <xf numFmtId="0" fontId="50" fillId="58" borderId="11" xfId="0" applyFont="1" applyFill="1" applyBorder="1" applyAlignment="1">
      <alignment horizontal="center" vertical="center" wrapText="1"/>
    </xf>
    <xf numFmtId="0" fontId="50" fillId="58" borderId="12" xfId="0" applyFont="1" applyFill="1" applyBorder="1" applyAlignment="1">
      <alignment horizontal="center" vertical="center" wrapText="1"/>
    </xf>
    <xf numFmtId="0" fontId="50" fillId="58" borderId="0" xfId="0" applyFont="1" applyFill="1" applyAlignment="1">
      <alignment horizontal="left" vertical="top"/>
    </xf>
    <xf numFmtId="0" fontId="50" fillId="58" borderId="10" xfId="47" applyNumberFormat="1" applyFont="1" applyFill="1" applyBorder="1" applyAlignment="1" applyProtection="1">
      <alignment horizontal="left"/>
    </xf>
    <xf numFmtId="0" fontId="50" fillId="58" borderId="10" xfId="47" applyFont="1" applyFill="1" applyBorder="1" applyAlignment="1">
      <alignment horizontal="left"/>
    </xf>
    <xf numFmtId="0" fontId="51" fillId="58" borderId="0" xfId="0" applyFont="1" applyFill="1" applyAlignment="1">
      <alignment horizontal="center" vertical="top" wrapText="1"/>
    </xf>
    <xf numFmtId="0" fontId="51" fillId="58" borderId="0" xfId="0" applyFont="1" applyFill="1" applyAlignment="1">
      <alignment vertical="top" wrapText="1"/>
    </xf>
    <xf numFmtId="0" fontId="50" fillId="58" borderId="10" xfId="0" applyFont="1" applyFill="1" applyBorder="1" applyAlignment="1">
      <alignment horizontal="center" vertical="top" wrapText="1"/>
    </xf>
    <xf numFmtId="0" fontId="50" fillId="0" borderId="0" xfId="0" applyFont="1" applyFill="1" applyAlignment="1">
      <alignment horizontal="left"/>
    </xf>
    <xf numFmtId="0" fontId="50" fillId="0" borderId="0" xfId="0" applyFont="1" applyFill="1" applyAlignment="1">
      <alignment horizontal="left" vertical="top"/>
    </xf>
    <xf numFmtId="0" fontId="50" fillId="58" borderId="0" xfId="0" applyFont="1" applyFill="1" applyAlignment="1">
      <alignment vertical="top" wrapText="1"/>
    </xf>
    <xf numFmtId="0" fontId="50" fillId="58" borderId="11" xfId="0" applyFont="1" applyFill="1" applyBorder="1" applyAlignment="1">
      <alignment horizontal="center" vertical="top" wrapText="1"/>
    </xf>
    <xf numFmtId="0" fontId="50" fillId="58" borderId="13" xfId="0" applyFont="1" applyFill="1" applyBorder="1" applyAlignment="1">
      <alignment horizontal="center" vertical="top" wrapText="1"/>
    </xf>
    <xf numFmtId="0" fontId="50" fillId="58" borderId="12" xfId="0" applyFont="1" applyFill="1" applyBorder="1" applyAlignment="1">
      <alignment horizontal="center" vertical="top" wrapText="1"/>
    </xf>
    <xf numFmtId="0" fontId="52" fillId="0" borderId="0" xfId="0" applyFont="1" applyAlignment="1">
      <alignment horizontal="center" vertical="top" wrapText="1"/>
    </xf>
    <xf numFmtId="0" fontId="52" fillId="0" borderId="0" xfId="0" applyFont="1" applyAlignment="1">
      <alignment vertical="top" wrapText="1"/>
    </xf>
    <xf numFmtId="0" fontId="50" fillId="0" borderId="0" xfId="0" applyFont="1" applyFill="1" applyAlignment="1">
      <alignment horizontal="left" vertical="top" wrapText="1"/>
    </xf>
    <xf numFmtId="0" fontId="50" fillId="0" borderId="10" xfId="0" applyFont="1" applyBorder="1" applyAlignment="1">
      <alignment horizontal="center" vertical="top"/>
    </xf>
    <xf numFmtId="0" fontId="50" fillId="0" borderId="10" xfId="0" applyFont="1" applyBorder="1" applyAlignment="1">
      <alignment horizontal="left" vertical="top" wrapText="1"/>
    </xf>
    <xf numFmtId="0" fontId="50" fillId="0" borderId="10" xfId="0" applyFont="1" applyBorder="1" applyAlignment="1">
      <alignment vertical="top"/>
    </xf>
    <xf numFmtId="4" fontId="50" fillId="0" borderId="10" xfId="0" applyNumberFormat="1" applyFont="1" applyBorder="1" applyAlignment="1">
      <alignment vertical="top"/>
    </xf>
    <xf numFmtId="0" fontId="50" fillId="0" borderId="10" xfId="0" applyFont="1" applyBorder="1" applyAlignment="1">
      <alignment horizontal="center" vertical="top" wrapText="1"/>
    </xf>
    <xf numFmtId="4" fontId="50" fillId="0" borderId="10" xfId="0" applyNumberFormat="1" applyFont="1" applyFill="1" applyBorder="1" applyAlignment="1">
      <alignment vertical="top" wrapText="1"/>
    </xf>
    <xf numFmtId="4" fontId="50" fillId="0" borderId="10" xfId="0" applyNumberFormat="1" applyFont="1" applyBorder="1" applyAlignment="1">
      <alignment vertical="top" wrapText="1"/>
    </xf>
    <xf numFmtId="4" fontId="50" fillId="0" borderId="10" xfId="0" applyNumberFormat="1" applyFont="1" applyFill="1" applyBorder="1" applyAlignment="1">
      <alignment vertical="top"/>
    </xf>
  </cellXfs>
  <cellStyles count="127">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Финансовый" xfId="126" builtinId="3"/>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9"/>
  <sheetViews>
    <sheetView workbookViewId="0">
      <selection activeCell="H7" sqref="H7"/>
    </sheetView>
  </sheetViews>
  <sheetFormatPr defaultColWidth="15.28515625" defaultRowHeight="12.75" x14ac:dyDescent="0.2"/>
  <cols>
    <col min="1" max="1" width="6.42578125" style="13" customWidth="1"/>
    <col min="2" max="2" width="18.85546875" style="13" customWidth="1"/>
    <col min="3" max="3" width="50.7109375" style="13" customWidth="1"/>
    <col min="4" max="4" width="16.42578125" style="13" customWidth="1"/>
    <col min="5" max="5" width="14.140625" style="13" customWidth="1"/>
    <col min="6" max="6" width="13.5703125" style="13" customWidth="1"/>
    <col min="7" max="256" width="15.28515625" style="13"/>
    <col min="257" max="257" width="6.42578125" style="13" customWidth="1"/>
    <col min="258" max="258" width="18.85546875" style="13" customWidth="1"/>
    <col min="259" max="259" width="50.7109375" style="13" customWidth="1"/>
    <col min="260" max="260" width="14" style="13" customWidth="1"/>
    <col min="261" max="261" width="14.140625" style="13" customWidth="1"/>
    <col min="262" max="262" width="13.5703125" style="13" customWidth="1"/>
    <col min="263" max="512" width="15.28515625" style="13"/>
    <col min="513" max="513" width="6.42578125" style="13" customWidth="1"/>
    <col min="514" max="514" width="18.85546875" style="13" customWidth="1"/>
    <col min="515" max="515" width="50.7109375" style="13" customWidth="1"/>
    <col min="516" max="516" width="14" style="13" customWidth="1"/>
    <col min="517" max="517" width="14.140625" style="13" customWidth="1"/>
    <col min="518" max="518" width="13.5703125" style="13" customWidth="1"/>
    <col min="519" max="768" width="15.28515625" style="13"/>
    <col min="769" max="769" width="6.42578125" style="13" customWidth="1"/>
    <col min="770" max="770" width="18.85546875" style="13" customWidth="1"/>
    <col min="771" max="771" width="50.7109375" style="13" customWidth="1"/>
    <col min="772" max="772" width="14" style="13" customWidth="1"/>
    <col min="773" max="773" width="14.140625" style="13" customWidth="1"/>
    <col min="774" max="774" width="13.5703125" style="13" customWidth="1"/>
    <col min="775" max="1024" width="15.28515625" style="13"/>
    <col min="1025" max="1025" width="6.42578125" style="13" customWidth="1"/>
    <col min="1026" max="1026" width="18.85546875" style="13" customWidth="1"/>
    <col min="1027" max="1027" width="50.7109375" style="13" customWidth="1"/>
    <col min="1028" max="1028" width="14" style="13" customWidth="1"/>
    <col min="1029" max="1029" width="14.140625" style="13" customWidth="1"/>
    <col min="1030" max="1030" width="13.5703125" style="13" customWidth="1"/>
    <col min="1031" max="1280" width="15.28515625" style="13"/>
    <col min="1281" max="1281" width="6.42578125" style="13" customWidth="1"/>
    <col min="1282" max="1282" width="18.85546875" style="13" customWidth="1"/>
    <col min="1283" max="1283" width="50.7109375" style="13" customWidth="1"/>
    <col min="1284" max="1284" width="14" style="13" customWidth="1"/>
    <col min="1285" max="1285" width="14.140625" style="13" customWidth="1"/>
    <col min="1286" max="1286" width="13.5703125" style="13" customWidth="1"/>
    <col min="1287" max="1536" width="15.28515625" style="13"/>
    <col min="1537" max="1537" width="6.42578125" style="13" customWidth="1"/>
    <col min="1538" max="1538" width="18.85546875" style="13" customWidth="1"/>
    <col min="1539" max="1539" width="50.7109375" style="13" customWidth="1"/>
    <col min="1540" max="1540" width="14" style="13" customWidth="1"/>
    <col min="1541" max="1541" width="14.140625" style="13" customWidth="1"/>
    <col min="1542" max="1542" width="13.5703125" style="13" customWidth="1"/>
    <col min="1543" max="1792" width="15.28515625" style="13"/>
    <col min="1793" max="1793" width="6.42578125" style="13" customWidth="1"/>
    <col min="1794" max="1794" width="18.85546875" style="13" customWidth="1"/>
    <col min="1795" max="1795" width="50.7109375" style="13" customWidth="1"/>
    <col min="1796" max="1796" width="14" style="13" customWidth="1"/>
    <col min="1797" max="1797" width="14.140625" style="13" customWidth="1"/>
    <col min="1798" max="1798" width="13.5703125" style="13" customWidth="1"/>
    <col min="1799" max="2048" width="15.28515625" style="13"/>
    <col min="2049" max="2049" width="6.42578125" style="13" customWidth="1"/>
    <col min="2050" max="2050" width="18.85546875" style="13" customWidth="1"/>
    <col min="2051" max="2051" width="50.7109375" style="13" customWidth="1"/>
    <col min="2052" max="2052" width="14" style="13" customWidth="1"/>
    <col min="2053" max="2053" width="14.140625" style="13" customWidth="1"/>
    <col min="2054" max="2054" width="13.5703125" style="13" customWidth="1"/>
    <col min="2055" max="2304" width="15.28515625" style="13"/>
    <col min="2305" max="2305" width="6.42578125" style="13" customWidth="1"/>
    <col min="2306" max="2306" width="18.85546875" style="13" customWidth="1"/>
    <col min="2307" max="2307" width="50.7109375" style="13" customWidth="1"/>
    <col min="2308" max="2308" width="14" style="13" customWidth="1"/>
    <col min="2309" max="2309" width="14.140625" style="13" customWidth="1"/>
    <col min="2310" max="2310" width="13.5703125" style="13" customWidth="1"/>
    <col min="2311" max="2560" width="15.28515625" style="13"/>
    <col min="2561" max="2561" width="6.42578125" style="13" customWidth="1"/>
    <col min="2562" max="2562" width="18.85546875" style="13" customWidth="1"/>
    <col min="2563" max="2563" width="50.7109375" style="13" customWidth="1"/>
    <col min="2564" max="2564" width="14" style="13" customWidth="1"/>
    <col min="2565" max="2565" width="14.140625" style="13" customWidth="1"/>
    <col min="2566" max="2566" width="13.5703125" style="13" customWidth="1"/>
    <col min="2567" max="2816" width="15.28515625" style="13"/>
    <col min="2817" max="2817" width="6.42578125" style="13" customWidth="1"/>
    <col min="2818" max="2818" width="18.85546875" style="13" customWidth="1"/>
    <col min="2819" max="2819" width="50.7109375" style="13" customWidth="1"/>
    <col min="2820" max="2820" width="14" style="13" customWidth="1"/>
    <col min="2821" max="2821" width="14.140625" style="13" customWidth="1"/>
    <col min="2822" max="2822" width="13.5703125" style="13" customWidth="1"/>
    <col min="2823" max="3072" width="15.28515625" style="13"/>
    <col min="3073" max="3073" width="6.42578125" style="13" customWidth="1"/>
    <col min="3074" max="3074" width="18.85546875" style="13" customWidth="1"/>
    <col min="3075" max="3075" width="50.7109375" style="13" customWidth="1"/>
    <col min="3076" max="3076" width="14" style="13" customWidth="1"/>
    <col min="3077" max="3077" width="14.140625" style="13" customWidth="1"/>
    <col min="3078" max="3078" width="13.5703125" style="13" customWidth="1"/>
    <col min="3079" max="3328" width="15.28515625" style="13"/>
    <col min="3329" max="3329" width="6.42578125" style="13" customWidth="1"/>
    <col min="3330" max="3330" width="18.85546875" style="13" customWidth="1"/>
    <col min="3331" max="3331" width="50.7109375" style="13" customWidth="1"/>
    <col min="3332" max="3332" width="14" style="13" customWidth="1"/>
    <col min="3333" max="3333" width="14.140625" style="13" customWidth="1"/>
    <col min="3334" max="3334" width="13.5703125" style="13" customWidth="1"/>
    <col min="3335" max="3584" width="15.28515625" style="13"/>
    <col min="3585" max="3585" width="6.42578125" style="13" customWidth="1"/>
    <col min="3586" max="3586" width="18.85546875" style="13" customWidth="1"/>
    <col min="3587" max="3587" width="50.7109375" style="13" customWidth="1"/>
    <col min="3588" max="3588" width="14" style="13" customWidth="1"/>
    <col min="3589" max="3589" width="14.140625" style="13" customWidth="1"/>
    <col min="3590" max="3590" width="13.5703125" style="13" customWidth="1"/>
    <col min="3591" max="3840" width="15.28515625" style="13"/>
    <col min="3841" max="3841" width="6.42578125" style="13" customWidth="1"/>
    <col min="3842" max="3842" width="18.85546875" style="13" customWidth="1"/>
    <col min="3843" max="3843" width="50.7109375" style="13" customWidth="1"/>
    <col min="3844" max="3844" width="14" style="13" customWidth="1"/>
    <col min="3845" max="3845" width="14.140625" style="13" customWidth="1"/>
    <col min="3846" max="3846" width="13.5703125" style="13" customWidth="1"/>
    <col min="3847" max="4096" width="15.28515625" style="13"/>
    <col min="4097" max="4097" width="6.42578125" style="13" customWidth="1"/>
    <col min="4098" max="4098" width="18.85546875" style="13" customWidth="1"/>
    <col min="4099" max="4099" width="50.7109375" style="13" customWidth="1"/>
    <col min="4100" max="4100" width="14" style="13" customWidth="1"/>
    <col min="4101" max="4101" width="14.140625" style="13" customWidth="1"/>
    <col min="4102" max="4102" width="13.5703125" style="13" customWidth="1"/>
    <col min="4103" max="4352" width="15.28515625" style="13"/>
    <col min="4353" max="4353" width="6.42578125" style="13" customWidth="1"/>
    <col min="4354" max="4354" width="18.85546875" style="13" customWidth="1"/>
    <col min="4355" max="4355" width="50.7109375" style="13" customWidth="1"/>
    <col min="4356" max="4356" width="14" style="13" customWidth="1"/>
    <col min="4357" max="4357" width="14.140625" style="13" customWidth="1"/>
    <col min="4358" max="4358" width="13.5703125" style="13" customWidth="1"/>
    <col min="4359" max="4608" width="15.28515625" style="13"/>
    <col min="4609" max="4609" width="6.42578125" style="13" customWidth="1"/>
    <col min="4610" max="4610" width="18.85546875" style="13" customWidth="1"/>
    <col min="4611" max="4611" width="50.7109375" style="13" customWidth="1"/>
    <col min="4612" max="4612" width="14" style="13" customWidth="1"/>
    <col min="4613" max="4613" width="14.140625" style="13" customWidth="1"/>
    <col min="4614" max="4614" width="13.5703125" style="13" customWidth="1"/>
    <col min="4615" max="4864" width="15.28515625" style="13"/>
    <col min="4865" max="4865" width="6.42578125" style="13" customWidth="1"/>
    <col min="4866" max="4866" width="18.85546875" style="13" customWidth="1"/>
    <col min="4867" max="4867" width="50.7109375" style="13" customWidth="1"/>
    <col min="4868" max="4868" width="14" style="13" customWidth="1"/>
    <col min="4869" max="4869" width="14.140625" style="13" customWidth="1"/>
    <col min="4870" max="4870" width="13.5703125" style="13" customWidth="1"/>
    <col min="4871" max="5120" width="15.28515625" style="13"/>
    <col min="5121" max="5121" width="6.42578125" style="13" customWidth="1"/>
    <col min="5122" max="5122" width="18.85546875" style="13" customWidth="1"/>
    <col min="5123" max="5123" width="50.7109375" style="13" customWidth="1"/>
    <col min="5124" max="5124" width="14" style="13" customWidth="1"/>
    <col min="5125" max="5125" width="14.140625" style="13" customWidth="1"/>
    <col min="5126" max="5126" width="13.5703125" style="13" customWidth="1"/>
    <col min="5127" max="5376" width="15.28515625" style="13"/>
    <col min="5377" max="5377" width="6.42578125" style="13" customWidth="1"/>
    <col min="5378" max="5378" width="18.85546875" style="13" customWidth="1"/>
    <col min="5379" max="5379" width="50.7109375" style="13" customWidth="1"/>
    <col min="5380" max="5380" width="14" style="13" customWidth="1"/>
    <col min="5381" max="5381" width="14.140625" style="13" customWidth="1"/>
    <col min="5382" max="5382" width="13.5703125" style="13" customWidth="1"/>
    <col min="5383" max="5632" width="15.28515625" style="13"/>
    <col min="5633" max="5633" width="6.42578125" style="13" customWidth="1"/>
    <col min="5634" max="5634" width="18.85546875" style="13" customWidth="1"/>
    <col min="5635" max="5635" width="50.7109375" style="13" customWidth="1"/>
    <col min="5636" max="5636" width="14" style="13" customWidth="1"/>
    <col min="5637" max="5637" width="14.140625" style="13" customWidth="1"/>
    <col min="5638" max="5638" width="13.5703125" style="13" customWidth="1"/>
    <col min="5639" max="5888" width="15.28515625" style="13"/>
    <col min="5889" max="5889" width="6.42578125" style="13" customWidth="1"/>
    <col min="5890" max="5890" width="18.85546875" style="13" customWidth="1"/>
    <col min="5891" max="5891" width="50.7109375" style="13" customWidth="1"/>
    <col min="5892" max="5892" width="14" style="13" customWidth="1"/>
    <col min="5893" max="5893" width="14.140625" style="13" customWidth="1"/>
    <col min="5894" max="5894" width="13.5703125" style="13" customWidth="1"/>
    <col min="5895" max="6144" width="15.28515625" style="13"/>
    <col min="6145" max="6145" width="6.42578125" style="13" customWidth="1"/>
    <col min="6146" max="6146" width="18.85546875" style="13" customWidth="1"/>
    <col min="6147" max="6147" width="50.7109375" style="13" customWidth="1"/>
    <col min="6148" max="6148" width="14" style="13" customWidth="1"/>
    <col min="6149" max="6149" width="14.140625" style="13" customWidth="1"/>
    <col min="6150" max="6150" width="13.5703125" style="13" customWidth="1"/>
    <col min="6151" max="6400" width="15.28515625" style="13"/>
    <col min="6401" max="6401" width="6.42578125" style="13" customWidth="1"/>
    <col min="6402" max="6402" width="18.85546875" style="13" customWidth="1"/>
    <col min="6403" max="6403" width="50.7109375" style="13" customWidth="1"/>
    <col min="6404" max="6404" width="14" style="13" customWidth="1"/>
    <col min="6405" max="6405" width="14.140625" style="13" customWidth="1"/>
    <col min="6406" max="6406" width="13.5703125" style="13" customWidth="1"/>
    <col min="6407" max="6656" width="15.28515625" style="13"/>
    <col min="6657" max="6657" width="6.42578125" style="13" customWidth="1"/>
    <col min="6658" max="6658" width="18.85546875" style="13" customWidth="1"/>
    <col min="6659" max="6659" width="50.7109375" style="13" customWidth="1"/>
    <col min="6660" max="6660" width="14" style="13" customWidth="1"/>
    <col min="6661" max="6661" width="14.140625" style="13" customWidth="1"/>
    <col min="6662" max="6662" width="13.5703125" style="13" customWidth="1"/>
    <col min="6663" max="6912" width="15.28515625" style="13"/>
    <col min="6913" max="6913" width="6.42578125" style="13" customWidth="1"/>
    <col min="6914" max="6914" width="18.85546875" style="13" customWidth="1"/>
    <col min="6915" max="6915" width="50.7109375" style="13" customWidth="1"/>
    <col min="6916" max="6916" width="14" style="13" customWidth="1"/>
    <col min="6917" max="6917" width="14.140625" style="13" customWidth="1"/>
    <col min="6918" max="6918" width="13.5703125" style="13" customWidth="1"/>
    <col min="6919" max="7168" width="15.28515625" style="13"/>
    <col min="7169" max="7169" width="6.42578125" style="13" customWidth="1"/>
    <col min="7170" max="7170" width="18.85546875" style="13" customWidth="1"/>
    <col min="7171" max="7171" width="50.7109375" style="13" customWidth="1"/>
    <col min="7172" max="7172" width="14" style="13" customWidth="1"/>
    <col min="7173" max="7173" width="14.140625" style="13" customWidth="1"/>
    <col min="7174" max="7174" width="13.5703125" style="13" customWidth="1"/>
    <col min="7175" max="7424" width="15.28515625" style="13"/>
    <col min="7425" max="7425" width="6.42578125" style="13" customWidth="1"/>
    <col min="7426" max="7426" width="18.85546875" style="13" customWidth="1"/>
    <col min="7427" max="7427" width="50.7109375" style="13" customWidth="1"/>
    <col min="7428" max="7428" width="14" style="13" customWidth="1"/>
    <col min="7429" max="7429" width="14.140625" style="13" customWidth="1"/>
    <col min="7430" max="7430" width="13.5703125" style="13" customWidth="1"/>
    <col min="7431" max="7680" width="15.28515625" style="13"/>
    <col min="7681" max="7681" width="6.42578125" style="13" customWidth="1"/>
    <col min="7682" max="7682" width="18.85546875" style="13" customWidth="1"/>
    <col min="7683" max="7683" width="50.7109375" style="13" customWidth="1"/>
    <col min="7684" max="7684" width="14" style="13" customWidth="1"/>
    <col min="7685" max="7685" width="14.140625" style="13" customWidth="1"/>
    <col min="7686" max="7686" width="13.5703125" style="13" customWidth="1"/>
    <col min="7687" max="7936" width="15.28515625" style="13"/>
    <col min="7937" max="7937" width="6.42578125" style="13" customWidth="1"/>
    <col min="7938" max="7938" width="18.85546875" style="13" customWidth="1"/>
    <col min="7939" max="7939" width="50.7109375" style="13" customWidth="1"/>
    <col min="7940" max="7940" width="14" style="13" customWidth="1"/>
    <col min="7941" max="7941" width="14.140625" style="13" customWidth="1"/>
    <col min="7942" max="7942" width="13.5703125" style="13" customWidth="1"/>
    <col min="7943" max="8192" width="15.28515625" style="13"/>
    <col min="8193" max="8193" width="6.42578125" style="13" customWidth="1"/>
    <col min="8194" max="8194" width="18.85546875" style="13" customWidth="1"/>
    <col min="8195" max="8195" width="50.7109375" style="13" customWidth="1"/>
    <col min="8196" max="8196" width="14" style="13" customWidth="1"/>
    <col min="8197" max="8197" width="14.140625" style="13" customWidth="1"/>
    <col min="8198" max="8198" width="13.5703125" style="13" customWidth="1"/>
    <col min="8199" max="8448" width="15.28515625" style="13"/>
    <col min="8449" max="8449" width="6.42578125" style="13" customWidth="1"/>
    <col min="8450" max="8450" width="18.85546875" style="13" customWidth="1"/>
    <col min="8451" max="8451" width="50.7109375" style="13" customWidth="1"/>
    <col min="8452" max="8452" width="14" style="13" customWidth="1"/>
    <col min="8453" max="8453" width="14.140625" style="13" customWidth="1"/>
    <col min="8454" max="8454" width="13.5703125" style="13" customWidth="1"/>
    <col min="8455" max="8704" width="15.28515625" style="13"/>
    <col min="8705" max="8705" width="6.42578125" style="13" customWidth="1"/>
    <col min="8706" max="8706" width="18.85546875" style="13" customWidth="1"/>
    <col min="8707" max="8707" width="50.7109375" style="13" customWidth="1"/>
    <col min="8708" max="8708" width="14" style="13" customWidth="1"/>
    <col min="8709" max="8709" width="14.140625" style="13" customWidth="1"/>
    <col min="8710" max="8710" width="13.5703125" style="13" customWidth="1"/>
    <col min="8711" max="8960" width="15.28515625" style="13"/>
    <col min="8961" max="8961" width="6.42578125" style="13" customWidth="1"/>
    <col min="8962" max="8962" width="18.85546875" style="13" customWidth="1"/>
    <col min="8963" max="8963" width="50.7109375" style="13" customWidth="1"/>
    <col min="8964" max="8964" width="14" style="13" customWidth="1"/>
    <col min="8965" max="8965" width="14.140625" style="13" customWidth="1"/>
    <col min="8966" max="8966" width="13.5703125" style="13" customWidth="1"/>
    <col min="8967" max="9216" width="15.28515625" style="13"/>
    <col min="9217" max="9217" width="6.42578125" style="13" customWidth="1"/>
    <col min="9218" max="9218" width="18.85546875" style="13" customWidth="1"/>
    <col min="9219" max="9219" width="50.7109375" style="13" customWidth="1"/>
    <col min="9220" max="9220" width="14" style="13" customWidth="1"/>
    <col min="9221" max="9221" width="14.140625" style="13" customWidth="1"/>
    <col min="9222" max="9222" width="13.5703125" style="13" customWidth="1"/>
    <col min="9223" max="9472" width="15.28515625" style="13"/>
    <col min="9473" max="9473" width="6.42578125" style="13" customWidth="1"/>
    <col min="9474" max="9474" width="18.85546875" style="13" customWidth="1"/>
    <col min="9475" max="9475" width="50.7109375" style="13" customWidth="1"/>
    <col min="9476" max="9476" width="14" style="13" customWidth="1"/>
    <col min="9477" max="9477" width="14.140625" style="13" customWidth="1"/>
    <col min="9478" max="9478" width="13.5703125" style="13" customWidth="1"/>
    <col min="9479" max="9728" width="15.28515625" style="13"/>
    <col min="9729" max="9729" width="6.42578125" style="13" customWidth="1"/>
    <col min="9730" max="9730" width="18.85546875" style="13" customWidth="1"/>
    <col min="9731" max="9731" width="50.7109375" style="13" customWidth="1"/>
    <col min="9732" max="9732" width="14" style="13" customWidth="1"/>
    <col min="9733" max="9733" width="14.140625" style="13" customWidth="1"/>
    <col min="9734" max="9734" width="13.5703125" style="13" customWidth="1"/>
    <col min="9735" max="9984" width="15.28515625" style="13"/>
    <col min="9985" max="9985" width="6.42578125" style="13" customWidth="1"/>
    <col min="9986" max="9986" width="18.85546875" style="13" customWidth="1"/>
    <col min="9987" max="9987" width="50.7109375" style="13" customWidth="1"/>
    <col min="9988" max="9988" width="14" style="13" customWidth="1"/>
    <col min="9989" max="9989" width="14.140625" style="13" customWidth="1"/>
    <col min="9990" max="9990" width="13.5703125" style="13" customWidth="1"/>
    <col min="9991" max="10240" width="15.28515625" style="13"/>
    <col min="10241" max="10241" width="6.42578125" style="13" customWidth="1"/>
    <col min="10242" max="10242" width="18.85546875" style="13" customWidth="1"/>
    <col min="10243" max="10243" width="50.7109375" style="13" customWidth="1"/>
    <col min="10244" max="10244" width="14" style="13" customWidth="1"/>
    <col min="10245" max="10245" width="14.140625" style="13" customWidth="1"/>
    <col min="10246" max="10246" width="13.5703125" style="13" customWidth="1"/>
    <col min="10247" max="10496" width="15.28515625" style="13"/>
    <col min="10497" max="10497" width="6.42578125" style="13" customWidth="1"/>
    <col min="10498" max="10498" width="18.85546875" style="13" customWidth="1"/>
    <col min="10499" max="10499" width="50.7109375" style="13" customWidth="1"/>
    <col min="10500" max="10500" width="14" style="13" customWidth="1"/>
    <col min="10501" max="10501" width="14.140625" style="13" customWidth="1"/>
    <col min="10502" max="10502" width="13.5703125" style="13" customWidth="1"/>
    <col min="10503" max="10752" width="15.28515625" style="13"/>
    <col min="10753" max="10753" width="6.42578125" style="13" customWidth="1"/>
    <col min="10754" max="10754" width="18.85546875" style="13" customWidth="1"/>
    <col min="10755" max="10755" width="50.7109375" style="13" customWidth="1"/>
    <col min="10756" max="10756" width="14" style="13" customWidth="1"/>
    <col min="10757" max="10757" width="14.140625" style="13" customWidth="1"/>
    <col min="10758" max="10758" width="13.5703125" style="13" customWidth="1"/>
    <col min="10759" max="11008" width="15.28515625" style="13"/>
    <col min="11009" max="11009" width="6.42578125" style="13" customWidth="1"/>
    <col min="11010" max="11010" width="18.85546875" style="13" customWidth="1"/>
    <col min="11011" max="11011" width="50.7109375" style="13" customWidth="1"/>
    <col min="11012" max="11012" width="14" style="13" customWidth="1"/>
    <col min="11013" max="11013" width="14.140625" style="13" customWidth="1"/>
    <col min="11014" max="11014" width="13.5703125" style="13" customWidth="1"/>
    <col min="11015" max="11264" width="15.28515625" style="13"/>
    <col min="11265" max="11265" width="6.42578125" style="13" customWidth="1"/>
    <col min="11266" max="11266" width="18.85546875" style="13" customWidth="1"/>
    <col min="11267" max="11267" width="50.7109375" style="13" customWidth="1"/>
    <col min="11268" max="11268" width="14" style="13" customWidth="1"/>
    <col min="11269" max="11269" width="14.140625" style="13" customWidth="1"/>
    <col min="11270" max="11270" width="13.5703125" style="13" customWidth="1"/>
    <col min="11271" max="11520" width="15.28515625" style="13"/>
    <col min="11521" max="11521" width="6.42578125" style="13" customWidth="1"/>
    <col min="11522" max="11522" width="18.85546875" style="13" customWidth="1"/>
    <col min="11523" max="11523" width="50.7109375" style="13" customWidth="1"/>
    <col min="11524" max="11524" width="14" style="13" customWidth="1"/>
    <col min="11525" max="11525" width="14.140625" style="13" customWidth="1"/>
    <col min="11526" max="11526" width="13.5703125" style="13" customWidth="1"/>
    <col min="11527" max="11776" width="15.28515625" style="13"/>
    <col min="11777" max="11777" width="6.42578125" style="13" customWidth="1"/>
    <col min="11778" max="11778" width="18.85546875" style="13" customWidth="1"/>
    <col min="11779" max="11779" width="50.7109375" style="13" customWidth="1"/>
    <col min="11780" max="11780" width="14" style="13" customWidth="1"/>
    <col min="11781" max="11781" width="14.140625" style="13" customWidth="1"/>
    <col min="11782" max="11782" width="13.5703125" style="13" customWidth="1"/>
    <col min="11783" max="12032" width="15.28515625" style="13"/>
    <col min="12033" max="12033" width="6.42578125" style="13" customWidth="1"/>
    <col min="12034" max="12034" width="18.85546875" style="13" customWidth="1"/>
    <col min="12035" max="12035" width="50.7109375" style="13" customWidth="1"/>
    <col min="12036" max="12036" width="14" style="13" customWidth="1"/>
    <col min="12037" max="12037" width="14.140625" style="13" customWidth="1"/>
    <col min="12038" max="12038" width="13.5703125" style="13" customWidth="1"/>
    <col min="12039" max="12288" width="15.28515625" style="13"/>
    <col min="12289" max="12289" width="6.42578125" style="13" customWidth="1"/>
    <col min="12290" max="12290" width="18.85546875" style="13" customWidth="1"/>
    <col min="12291" max="12291" width="50.7109375" style="13" customWidth="1"/>
    <col min="12292" max="12292" width="14" style="13" customWidth="1"/>
    <col min="12293" max="12293" width="14.140625" style="13" customWidth="1"/>
    <col min="12294" max="12294" width="13.5703125" style="13" customWidth="1"/>
    <col min="12295" max="12544" width="15.28515625" style="13"/>
    <col min="12545" max="12545" width="6.42578125" style="13" customWidth="1"/>
    <col min="12546" max="12546" width="18.85546875" style="13" customWidth="1"/>
    <col min="12547" max="12547" width="50.7109375" style="13" customWidth="1"/>
    <col min="12548" max="12548" width="14" style="13" customWidth="1"/>
    <col min="12549" max="12549" width="14.140625" style="13" customWidth="1"/>
    <col min="12550" max="12550" width="13.5703125" style="13" customWidth="1"/>
    <col min="12551" max="12800" width="15.28515625" style="13"/>
    <col min="12801" max="12801" width="6.42578125" style="13" customWidth="1"/>
    <col min="12802" max="12802" width="18.85546875" style="13" customWidth="1"/>
    <col min="12803" max="12803" width="50.7109375" style="13" customWidth="1"/>
    <col min="12804" max="12804" width="14" style="13" customWidth="1"/>
    <col min="12805" max="12805" width="14.140625" style="13" customWidth="1"/>
    <col min="12806" max="12806" width="13.5703125" style="13" customWidth="1"/>
    <col min="12807" max="13056" width="15.28515625" style="13"/>
    <col min="13057" max="13057" width="6.42578125" style="13" customWidth="1"/>
    <col min="13058" max="13058" width="18.85546875" style="13" customWidth="1"/>
    <col min="13059" max="13059" width="50.7109375" style="13" customWidth="1"/>
    <col min="13060" max="13060" width="14" style="13" customWidth="1"/>
    <col min="13061" max="13061" width="14.140625" style="13" customWidth="1"/>
    <col min="13062" max="13062" width="13.5703125" style="13" customWidth="1"/>
    <col min="13063" max="13312" width="15.28515625" style="13"/>
    <col min="13313" max="13313" width="6.42578125" style="13" customWidth="1"/>
    <col min="13314" max="13314" width="18.85546875" style="13" customWidth="1"/>
    <col min="13315" max="13315" width="50.7109375" style="13" customWidth="1"/>
    <col min="13316" max="13316" width="14" style="13" customWidth="1"/>
    <col min="13317" max="13317" width="14.140625" style="13" customWidth="1"/>
    <col min="13318" max="13318" width="13.5703125" style="13" customWidth="1"/>
    <col min="13319" max="13568" width="15.28515625" style="13"/>
    <col min="13569" max="13569" width="6.42578125" style="13" customWidth="1"/>
    <col min="13570" max="13570" width="18.85546875" style="13" customWidth="1"/>
    <col min="13571" max="13571" width="50.7109375" style="13" customWidth="1"/>
    <col min="13572" max="13572" width="14" style="13" customWidth="1"/>
    <col min="13573" max="13573" width="14.140625" style="13" customWidth="1"/>
    <col min="13574" max="13574" width="13.5703125" style="13" customWidth="1"/>
    <col min="13575" max="13824" width="15.28515625" style="13"/>
    <col min="13825" max="13825" width="6.42578125" style="13" customWidth="1"/>
    <col min="13826" max="13826" width="18.85546875" style="13" customWidth="1"/>
    <col min="13827" max="13827" width="50.7109375" style="13" customWidth="1"/>
    <col min="13828" max="13828" width="14" style="13" customWidth="1"/>
    <col min="13829" max="13829" width="14.140625" style="13" customWidth="1"/>
    <col min="13830" max="13830" width="13.5703125" style="13" customWidth="1"/>
    <col min="13831" max="14080" width="15.28515625" style="13"/>
    <col min="14081" max="14081" width="6.42578125" style="13" customWidth="1"/>
    <col min="14082" max="14082" width="18.85546875" style="13" customWidth="1"/>
    <col min="14083" max="14083" width="50.7109375" style="13" customWidth="1"/>
    <col min="14084" max="14084" width="14" style="13" customWidth="1"/>
    <col min="14085" max="14085" width="14.140625" style="13" customWidth="1"/>
    <col min="14086" max="14086" width="13.5703125" style="13" customWidth="1"/>
    <col min="14087" max="14336" width="15.28515625" style="13"/>
    <col min="14337" max="14337" width="6.42578125" style="13" customWidth="1"/>
    <col min="14338" max="14338" width="18.85546875" style="13" customWidth="1"/>
    <col min="14339" max="14339" width="50.7109375" style="13" customWidth="1"/>
    <col min="14340" max="14340" width="14" style="13" customWidth="1"/>
    <col min="14341" max="14341" width="14.140625" style="13" customWidth="1"/>
    <col min="14342" max="14342" width="13.5703125" style="13" customWidth="1"/>
    <col min="14343" max="14592" width="15.28515625" style="13"/>
    <col min="14593" max="14593" width="6.42578125" style="13" customWidth="1"/>
    <col min="14594" max="14594" width="18.85546875" style="13" customWidth="1"/>
    <col min="14595" max="14595" width="50.7109375" style="13" customWidth="1"/>
    <col min="14596" max="14596" width="14" style="13" customWidth="1"/>
    <col min="14597" max="14597" width="14.140625" style="13" customWidth="1"/>
    <col min="14598" max="14598" width="13.5703125" style="13" customWidth="1"/>
    <col min="14599" max="14848" width="15.28515625" style="13"/>
    <col min="14849" max="14849" width="6.42578125" style="13" customWidth="1"/>
    <col min="14850" max="14850" width="18.85546875" style="13" customWidth="1"/>
    <col min="14851" max="14851" width="50.7109375" style="13" customWidth="1"/>
    <col min="14852" max="14852" width="14" style="13" customWidth="1"/>
    <col min="14853" max="14853" width="14.140625" style="13" customWidth="1"/>
    <col min="14854" max="14854" width="13.5703125" style="13" customWidth="1"/>
    <col min="14855" max="15104" width="15.28515625" style="13"/>
    <col min="15105" max="15105" width="6.42578125" style="13" customWidth="1"/>
    <col min="15106" max="15106" width="18.85546875" style="13" customWidth="1"/>
    <col min="15107" max="15107" width="50.7109375" style="13" customWidth="1"/>
    <col min="15108" max="15108" width="14" style="13" customWidth="1"/>
    <col min="15109" max="15109" width="14.140625" style="13" customWidth="1"/>
    <col min="15110" max="15110" width="13.5703125" style="13" customWidth="1"/>
    <col min="15111" max="15360" width="15.28515625" style="13"/>
    <col min="15361" max="15361" width="6.42578125" style="13" customWidth="1"/>
    <col min="15362" max="15362" width="18.85546875" style="13" customWidth="1"/>
    <col min="15363" max="15363" width="50.7109375" style="13" customWidth="1"/>
    <col min="15364" max="15364" width="14" style="13" customWidth="1"/>
    <col min="15365" max="15365" width="14.140625" style="13" customWidth="1"/>
    <col min="15366" max="15366" width="13.5703125" style="13" customWidth="1"/>
    <col min="15367" max="15616" width="15.28515625" style="13"/>
    <col min="15617" max="15617" width="6.42578125" style="13" customWidth="1"/>
    <col min="15618" max="15618" width="18.85546875" style="13" customWidth="1"/>
    <col min="15619" max="15619" width="50.7109375" style="13" customWidth="1"/>
    <col min="15620" max="15620" width="14" style="13" customWidth="1"/>
    <col min="15621" max="15621" width="14.140625" style="13" customWidth="1"/>
    <col min="15622" max="15622" width="13.5703125" style="13" customWidth="1"/>
    <col min="15623" max="15872" width="15.28515625" style="13"/>
    <col min="15873" max="15873" width="6.42578125" style="13" customWidth="1"/>
    <col min="15874" max="15874" width="18.85546875" style="13" customWidth="1"/>
    <col min="15875" max="15875" width="50.7109375" style="13" customWidth="1"/>
    <col min="15876" max="15876" width="14" style="13" customWidth="1"/>
    <col min="15877" max="15877" width="14.140625" style="13" customWidth="1"/>
    <col min="15878" max="15878" width="13.5703125" style="13" customWidth="1"/>
    <col min="15879" max="16128" width="15.28515625" style="13"/>
    <col min="16129" max="16129" width="6.42578125" style="13" customWidth="1"/>
    <col min="16130" max="16130" width="18.85546875" style="13" customWidth="1"/>
    <col min="16131" max="16131" width="50.7109375" style="13" customWidth="1"/>
    <col min="16132" max="16132" width="14" style="13" customWidth="1"/>
    <col min="16133" max="16133" width="14.140625" style="13" customWidth="1"/>
    <col min="16134" max="16134" width="13.5703125" style="13" customWidth="1"/>
    <col min="16135" max="16384" width="15.28515625" style="13"/>
  </cols>
  <sheetData>
    <row r="1" spans="1:6" ht="12.95" customHeight="1" x14ac:dyDescent="0.2">
      <c r="A1" s="16"/>
      <c r="B1" s="17"/>
      <c r="C1" s="17"/>
      <c r="D1" s="60" t="s">
        <v>343</v>
      </c>
      <c r="E1" s="60"/>
      <c r="F1" s="60"/>
    </row>
    <row r="2" spans="1:6" ht="12.95" customHeight="1" x14ac:dyDescent="0.2">
      <c r="A2" s="16"/>
      <c r="B2" s="17"/>
      <c r="C2" s="17"/>
      <c r="D2" s="60" t="s">
        <v>861</v>
      </c>
      <c r="E2" s="60"/>
      <c r="F2" s="60"/>
    </row>
    <row r="3" spans="1:6" ht="12.95" customHeight="1" x14ac:dyDescent="0.2">
      <c r="A3" s="16"/>
      <c r="B3" s="17"/>
      <c r="C3" s="17"/>
      <c r="D3" s="60" t="s">
        <v>830</v>
      </c>
      <c r="E3" s="60"/>
      <c r="F3" s="60"/>
    </row>
    <row r="4" spans="1:6" ht="12.95" customHeight="1" x14ac:dyDescent="0.2">
      <c r="A4" s="16"/>
      <c r="B4" s="17"/>
      <c r="C4" s="17"/>
      <c r="D4" s="60" t="s">
        <v>862</v>
      </c>
      <c r="E4" s="60"/>
      <c r="F4" s="60"/>
    </row>
    <row r="5" spans="1:6" ht="16.5" customHeight="1" x14ac:dyDescent="0.2">
      <c r="A5" s="16"/>
      <c r="B5" s="61" t="s">
        <v>828</v>
      </c>
      <c r="C5" s="61"/>
      <c r="D5" s="61"/>
      <c r="E5" s="61"/>
      <c r="F5" s="61"/>
    </row>
    <row r="6" spans="1:6" ht="13.5" customHeight="1" x14ac:dyDescent="0.2">
      <c r="A6" s="16"/>
      <c r="B6" s="61" t="s">
        <v>829</v>
      </c>
      <c r="C6" s="61"/>
      <c r="D6" s="61"/>
      <c r="E6" s="61"/>
      <c r="F6" s="61"/>
    </row>
    <row r="7" spans="1:6" ht="13.5" customHeight="1" x14ac:dyDescent="0.2">
      <c r="A7" s="16"/>
      <c r="B7" s="64" t="s">
        <v>480</v>
      </c>
      <c r="C7" s="64"/>
      <c r="D7" s="64"/>
      <c r="E7" s="64"/>
      <c r="F7" s="64"/>
    </row>
    <row r="8" spans="1:6" ht="13.5" customHeight="1" x14ac:dyDescent="0.2">
      <c r="A8" s="16"/>
      <c r="B8" s="19"/>
      <c r="C8" s="19"/>
      <c r="D8" s="19"/>
      <c r="E8" s="19"/>
      <c r="F8" s="19"/>
    </row>
    <row r="9" spans="1:6" ht="35.1" customHeight="1" x14ac:dyDescent="0.2">
      <c r="A9" s="65" t="s">
        <v>67</v>
      </c>
      <c r="B9" s="65" t="s">
        <v>140</v>
      </c>
      <c r="C9" s="65" t="s">
        <v>141</v>
      </c>
      <c r="D9" s="65" t="s">
        <v>756</v>
      </c>
      <c r="E9" s="65" t="s">
        <v>5</v>
      </c>
      <c r="F9" s="65" t="s">
        <v>142</v>
      </c>
    </row>
    <row r="10" spans="1:6" ht="58.5" customHeight="1" x14ac:dyDescent="0.2">
      <c r="A10" s="66"/>
      <c r="B10" s="66"/>
      <c r="C10" s="66"/>
      <c r="D10" s="66"/>
      <c r="E10" s="66"/>
      <c r="F10" s="66"/>
    </row>
    <row r="11" spans="1:6" customFormat="1" x14ac:dyDescent="0.2">
      <c r="A11" s="20">
        <v>1</v>
      </c>
      <c r="B11" s="21" t="s">
        <v>143</v>
      </c>
      <c r="C11" s="22" t="s">
        <v>144</v>
      </c>
      <c r="D11" s="23">
        <f>D12+D24+D29+D51+D54+D63+D68+D77+D80+D89</f>
        <v>527062000</v>
      </c>
      <c r="E11" s="23">
        <f>E12+E24+E29+E51+E54+E63+E68+E77+E80+E89</f>
        <v>322446717.00999999</v>
      </c>
      <c r="F11" s="24">
        <f t="shared" ref="F11:F126" si="0">E11/D11</f>
        <v>0.61178137868030702</v>
      </c>
    </row>
    <row r="12" spans="1:6" customFormat="1" x14ac:dyDescent="0.2">
      <c r="A12" s="20">
        <f>A11+1</f>
        <v>2</v>
      </c>
      <c r="B12" s="21" t="s">
        <v>145</v>
      </c>
      <c r="C12" s="22" t="s">
        <v>146</v>
      </c>
      <c r="D12" s="23">
        <f>D13+D14+D15+D16+D17+D18+D19+D20+D21+D22+D23</f>
        <v>446414200</v>
      </c>
      <c r="E12" s="23">
        <f>E13+E14+E15+E16+E17+E18+E19+E20+E21+E22+E23</f>
        <v>257881854.93000001</v>
      </c>
      <c r="F12" s="24">
        <f t="shared" si="0"/>
        <v>0.57767395152304746</v>
      </c>
    </row>
    <row r="13" spans="1:6" customFormat="1" ht="105.75" customHeight="1" x14ac:dyDescent="0.2">
      <c r="A13" s="20">
        <v>3</v>
      </c>
      <c r="B13" s="21" t="s">
        <v>8</v>
      </c>
      <c r="C13" s="22" t="s">
        <v>176</v>
      </c>
      <c r="D13" s="23">
        <v>442795700</v>
      </c>
      <c r="E13" s="23">
        <v>253899739.00999999</v>
      </c>
      <c r="F13" s="24">
        <f t="shared" si="0"/>
        <v>0.57340154615322592</v>
      </c>
    </row>
    <row r="14" spans="1:6" customFormat="1" ht="93.75" customHeight="1" x14ac:dyDescent="0.2">
      <c r="A14" s="20">
        <v>2</v>
      </c>
      <c r="B14" s="21" t="s">
        <v>177</v>
      </c>
      <c r="C14" s="22" t="s">
        <v>804</v>
      </c>
      <c r="D14" s="23">
        <v>0</v>
      </c>
      <c r="E14" s="23">
        <v>-12544.84</v>
      </c>
      <c r="F14" s="24">
        <v>0</v>
      </c>
    </row>
    <row r="15" spans="1:6" customFormat="1" ht="108" customHeight="1" x14ac:dyDescent="0.2">
      <c r="A15" s="20">
        <f>A14+1</f>
        <v>3</v>
      </c>
      <c r="B15" s="21" t="s">
        <v>310</v>
      </c>
      <c r="C15" s="25" t="s">
        <v>325</v>
      </c>
      <c r="D15" s="23">
        <v>0</v>
      </c>
      <c r="E15" s="23">
        <v>215307.6</v>
      </c>
      <c r="F15" s="24">
        <v>0</v>
      </c>
    </row>
    <row r="16" spans="1:6" customFormat="1" ht="142.5" customHeight="1" x14ac:dyDescent="0.2">
      <c r="A16" s="20">
        <v>4</v>
      </c>
      <c r="B16" s="21" t="s">
        <v>9</v>
      </c>
      <c r="C16" s="22" t="s">
        <v>178</v>
      </c>
      <c r="D16" s="23">
        <v>955000</v>
      </c>
      <c r="E16" s="23">
        <v>954726.66</v>
      </c>
      <c r="F16" s="24">
        <f t="shared" si="0"/>
        <v>0.99971378010471212</v>
      </c>
    </row>
    <row r="17" spans="1:6" customFormat="1" ht="132" customHeight="1" x14ac:dyDescent="0.2">
      <c r="A17" s="20">
        <v>3</v>
      </c>
      <c r="B17" s="21" t="s">
        <v>805</v>
      </c>
      <c r="C17" s="22" t="s">
        <v>806</v>
      </c>
      <c r="D17" s="23">
        <v>0</v>
      </c>
      <c r="E17" s="23">
        <v>-1003.76</v>
      </c>
      <c r="F17" s="24">
        <v>0</v>
      </c>
    </row>
    <row r="18" spans="1:6" customFormat="1" ht="143.25" customHeight="1" x14ac:dyDescent="0.2">
      <c r="A18" s="20">
        <f>A17+1</f>
        <v>4</v>
      </c>
      <c r="B18" s="21" t="s">
        <v>807</v>
      </c>
      <c r="C18" s="22" t="s">
        <v>808</v>
      </c>
      <c r="D18" s="23">
        <v>0</v>
      </c>
      <c r="E18" s="23">
        <v>308.86</v>
      </c>
      <c r="F18" s="24">
        <v>0</v>
      </c>
    </row>
    <row r="19" spans="1:6" customFormat="1" ht="80.25" customHeight="1" x14ac:dyDescent="0.2">
      <c r="A19" s="20">
        <v>5</v>
      </c>
      <c r="B19" s="21" t="s">
        <v>10</v>
      </c>
      <c r="C19" s="22" t="s">
        <v>179</v>
      </c>
      <c r="D19" s="23">
        <v>1347300</v>
      </c>
      <c r="E19" s="23">
        <v>1467983.93</v>
      </c>
      <c r="F19" s="24">
        <f t="shared" si="0"/>
        <v>1.089574653009723</v>
      </c>
    </row>
    <row r="20" spans="1:6" customFormat="1" ht="51.75" customHeight="1" x14ac:dyDescent="0.2">
      <c r="A20" s="20">
        <v>4</v>
      </c>
      <c r="B20" s="21" t="s">
        <v>311</v>
      </c>
      <c r="C20" s="25" t="s">
        <v>312</v>
      </c>
      <c r="D20" s="23">
        <v>0</v>
      </c>
      <c r="E20" s="23">
        <v>21395.14</v>
      </c>
      <c r="F20" s="24">
        <v>0</v>
      </c>
    </row>
    <row r="21" spans="1:6" customFormat="1" ht="80.25" customHeight="1" x14ac:dyDescent="0.2">
      <c r="A21" s="20">
        <f>A20+1</f>
        <v>5</v>
      </c>
      <c r="B21" s="21" t="s">
        <v>11</v>
      </c>
      <c r="C21" s="22" t="s">
        <v>180</v>
      </c>
      <c r="D21" s="23">
        <v>0</v>
      </c>
      <c r="E21" s="23">
        <v>20439.05</v>
      </c>
      <c r="F21" s="24">
        <v>0</v>
      </c>
    </row>
    <row r="22" spans="1:6" customFormat="1" ht="119.25" customHeight="1" x14ac:dyDescent="0.2">
      <c r="A22" s="20">
        <v>6</v>
      </c>
      <c r="B22" s="21" t="s">
        <v>12</v>
      </c>
      <c r="C22" s="22" t="s">
        <v>181</v>
      </c>
      <c r="D22" s="23">
        <v>104000</v>
      </c>
      <c r="E22" s="23">
        <v>103950</v>
      </c>
      <c r="F22" s="24">
        <f t="shared" si="0"/>
        <v>0.99951923076923077</v>
      </c>
    </row>
    <row r="23" spans="1:6" customFormat="1" ht="119.25" customHeight="1" x14ac:dyDescent="0.2">
      <c r="A23" s="20">
        <v>5</v>
      </c>
      <c r="B23" s="21" t="s">
        <v>809</v>
      </c>
      <c r="C23" s="22" t="s">
        <v>810</v>
      </c>
      <c r="D23" s="23">
        <v>1212200</v>
      </c>
      <c r="E23" s="23">
        <v>1211553.28</v>
      </c>
      <c r="F23" s="24">
        <f t="shared" si="0"/>
        <v>0.999466490678106</v>
      </c>
    </row>
    <row r="24" spans="1:6" customFormat="1" ht="42" customHeight="1" x14ac:dyDescent="0.2">
      <c r="A24" s="20">
        <f>A23+1</f>
        <v>6</v>
      </c>
      <c r="B24" s="21" t="s">
        <v>165</v>
      </c>
      <c r="C24" s="22" t="s">
        <v>166</v>
      </c>
      <c r="D24" s="23">
        <f>SUM(D25:D28)</f>
        <v>5430000</v>
      </c>
      <c r="E24" s="23">
        <f>SUM(E25:E28)</f>
        <v>4671245.9000000004</v>
      </c>
      <c r="F24" s="24">
        <f t="shared" si="0"/>
        <v>0.8602662799263352</v>
      </c>
    </row>
    <row r="25" spans="1:6" customFormat="1" ht="108" customHeight="1" x14ac:dyDescent="0.2">
      <c r="A25" s="20">
        <v>7</v>
      </c>
      <c r="B25" s="21" t="s">
        <v>447</v>
      </c>
      <c r="C25" s="22" t="s">
        <v>448</v>
      </c>
      <c r="D25" s="23">
        <v>2455000</v>
      </c>
      <c r="E25" s="23">
        <v>2284009.9500000002</v>
      </c>
      <c r="F25" s="24">
        <f t="shared" si="0"/>
        <v>0.93035028513238294</v>
      </c>
    </row>
    <row r="26" spans="1:6" customFormat="1" ht="118.5" customHeight="1" x14ac:dyDescent="0.2">
      <c r="A26" s="20">
        <v>6</v>
      </c>
      <c r="B26" s="21" t="s">
        <v>449</v>
      </c>
      <c r="C26" s="22" t="s">
        <v>450</v>
      </c>
      <c r="D26" s="23">
        <v>14000</v>
      </c>
      <c r="E26" s="23">
        <v>12920.94</v>
      </c>
      <c r="F26" s="24">
        <f t="shared" si="0"/>
        <v>0.92292428571428575</v>
      </c>
    </row>
    <row r="27" spans="1:6" customFormat="1" ht="104.25" customHeight="1" x14ac:dyDescent="0.2">
      <c r="A27" s="20">
        <f>A26+1</f>
        <v>7</v>
      </c>
      <c r="B27" s="21" t="s">
        <v>451</v>
      </c>
      <c r="C27" s="22" t="s">
        <v>452</v>
      </c>
      <c r="D27" s="23">
        <v>3269000</v>
      </c>
      <c r="E27" s="23">
        <v>2629280.2200000002</v>
      </c>
      <c r="F27" s="24">
        <f t="shared" si="0"/>
        <v>0.80430719486081381</v>
      </c>
    </row>
    <row r="28" spans="1:6" customFormat="1" ht="105" customHeight="1" x14ac:dyDescent="0.2">
      <c r="A28" s="20">
        <v>8</v>
      </c>
      <c r="B28" s="21" t="s">
        <v>453</v>
      </c>
      <c r="C28" s="22" t="s">
        <v>454</v>
      </c>
      <c r="D28" s="23">
        <v>-308000</v>
      </c>
      <c r="E28" s="23">
        <v>-254965.21</v>
      </c>
      <c r="F28" s="24">
        <f t="shared" si="0"/>
        <v>0.82780912337662338</v>
      </c>
    </row>
    <row r="29" spans="1:6" customFormat="1" x14ac:dyDescent="0.2">
      <c r="A29" s="20">
        <v>7</v>
      </c>
      <c r="B29" s="21" t="s">
        <v>147</v>
      </c>
      <c r="C29" s="22" t="s">
        <v>148</v>
      </c>
      <c r="D29" s="23">
        <f>D30+D39+D44+D48</f>
        <v>24830580</v>
      </c>
      <c r="E29" s="23">
        <f>E30+E39+E44+E48</f>
        <v>22553910.460000005</v>
      </c>
      <c r="F29" s="24">
        <f t="shared" si="0"/>
        <v>0.90831186625523863</v>
      </c>
    </row>
    <row r="30" spans="1:6" customFormat="1" ht="26.25" customHeight="1" x14ac:dyDescent="0.2">
      <c r="A30" s="20">
        <f>A29+1</f>
        <v>8</v>
      </c>
      <c r="B30" s="21" t="s">
        <v>291</v>
      </c>
      <c r="C30" s="22" t="s">
        <v>292</v>
      </c>
      <c r="D30" s="23">
        <f>D31+D32+D33+D34+D35+D36+D37+D38</f>
        <v>16767060</v>
      </c>
      <c r="E30" s="23">
        <f>E31+E32+E33+E34+E35+E36+E37+E38</f>
        <v>15245655.960000001</v>
      </c>
      <c r="F30" s="24">
        <f t="shared" si="0"/>
        <v>0.90926232505877602</v>
      </c>
    </row>
    <row r="31" spans="1:6" customFormat="1" ht="51" x14ac:dyDescent="0.2">
      <c r="A31" s="20">
        <v>9</v>
      </c>
      <c r="B31" s="21" t="s">
        <v>293</v>
      </c>
      <c r="C31" s="26" t="s">
        <v>294</v>
      </c>
      <c r="D31" s="23">
        <v>6700000</v>
      </c>
      <c r="E31" s="23">
        <v>5936419.1100000003</v>
      </c>
      <c r="F31" s="24">
        <f t="shared" si="0"/>
        <v>0.88603270298507464</v>
      </c>
    </row>
    <row r="32" spans="1:6" customFormat="1" ht="38.25" x14ac:dyDescent="0.2">
      <c r="A32" s="20">
        <v>8</v>
      </c>
      <c r="B32" s="21" t="s">
        <v>295</v>
      </c>
      <c r="C32" s="22" t="s">
        <v>296</v>
      </c>
      <c r="D32" s="23">
        <v>0</v>
      </c>
      <c r="E32" s="23">
        <v>156223.06</v>
      </c>
      <c r="F32" s="24">
        <v>0</v>
      </c>
    </row>
    <row r="33" spans="1:6" customFormat="1" ht="51" x14ac:dyDescent="0.2">
      <c r="A33" s="20">
        <f>A32+1</f>
        <v>9</v>
      </c>
      <c r="B33" s="21" t="s">
        <v>297</v>
      </c>
      <c r="C33" s="22" t="s">
        <v>298</v>
      </c>
      <c r="D33" s="23">
        <v>0</v>
      </c>
      <c r="E33" s="23">
        <v>12294.95</v>
      </c>
      <c r="F33" s="24">
        <v>0</v>
      </c>
    </row>
    <row r="34" spans="1:6" customFormat="1" ht="38.25" x14ac:dyDescent="0.2">
      <c r="A34" s="20">
        <v>10</v>
      </c>
      <c r="B34" s="21" t="s">
        <v>757</v>
      </c>
      <c r="C34" s="22" t="s">
        <v>758</v>
      </c>
      <c r="D34" s="23">
        <v>0</v>
      </c>
      <c r="E34" s="23">
        <v>-2968.25</v>
      </c>
      <c r="F34" s="24">
        <v>0</v>
      </c>
    </row>
    <row r="35" spans="1:6" customFormat="1" ht="63.75" x14ac:dyDescent="0.2">
      <c r="A35" s="20">
        <v>9</v>
      </c>
      <c r="B35" s="21" t="s">
        <v>299</v>
      </c>
      <c r="C35" s="22" t="s">
        <v>300</v>
      </c>
      <c r="D35" s="23">
        <v>10055840</v>
      </c>
      <c r="E35" s="23">
        <v>8931403.8900000006</v>
      </c>
      <c r="F35" s="24">
        <f>E35/D35</f>
        <v>0.88818078748269669</v>
      </c>
    </row>
    <row r="36" spans="1:6" customFormat="1" ht="38.25" x14ac:dyDescent="0.2">
      <c r="A36" s="20">
        <f>A35+1</f>
        <v>10</v>
      </c>
      <c r="B36" s="21" t="s">
        <v>301</v>
      </c>
      <c r="C36" s="22" t="s">
        <v>302</v>
      </c>
      <c r="D36" s="23">
        <v>0</v>
      </c>
      <c r="E36" s="23">
        <v>188696.68</v>
      </c>
      <c r="F36" s="24">
        <v>0</v>
      </c>
    </row>
    <row r="37" spans="1:6" customFormat="1" ht="63.75" x14ac:dyDescent="0.2">
      <c r="A37" s="20">
        <v>11</v>
      </c>
      <c r="B37" s="21" t="s">
        <v>303</v>
      </c>
      <c r="C37" s="22" t="s">
        <v>304</v>
      </c>
      <c r="D37" s="23">
        <v>0</v>
      </c>
      <c r="E37" s="23">
        <v>1146.52</v>
      </c>
      <c r="F37" s="24">
        <v>0</v>
      </c>
    </row>
    <row r="38" spans="1:6" customFormat="1" ht="68.25" customHeight="1" x14ac:dyDescent="0.2">
      <c r="A38" s="20">
        <v>10</v>
      </c>
      <c r="B38" s="21" t="s">
        <v>811</v>
      </c>
      <c r="C38" s="22" t="s">
        <v>812</v>
      </c>
      <c r="D38" s="23">
        <v>11220</v>
      </c>
      <c r="E38" s="23">
        <v>22440</v>
      </c>
      <c r="F38" s="24">
        <f t="shared" si="0"/>
        <v>2</v>
      </c>
    </row>
    <row r="39" spans="1:6" customFormat="1" ht="25.5" x14ac:dyDescent="0.2">
      <c r="A39" s="20">
        <f>A38+1</f>
        <v>11</v>
      </c>
      <c r="B39" s="21" t="s">
        <v>149</v>
      </c>
      <c r="C39" s="22" t="s">
        <v>150</v>
      </c>
      <c r="D39" s="23">
        <f>D40+D41+D42+D43</f>
        <v>183960</v>
      </c>
      <c r="E39" s="23">
        <f>E40+E41+E42+E43</f>
        <v>297992.98999999993</v>
      </c>
      <c r="F39" s="24">
        <f t="shared" si="0"/>
        <v>1.6198792672320066</v>
      </c>
    </row>
    <row r="40" spans="1:6" customFormat="1" ht="55.5" customHeight="1" x14ac:dyDescent="0.2">
      <c r="A40" s="20">
        <v>12</v>
      </c>
      <c r="B40" s="21" t="s">
        <v>0</v>
      </c>
      <c r="C40" s="22" t="s">
        <v>182</v>
      </c>
      <c r="D40" s="23">
        <v>183960</v>
      </c>
      <c r="E40" s="23">
        <v>185278.57</v>
      </c>
      <c r="F40" s="24">
        <f t="shared" si="0"/>
        <v>1.0071676994998913</v>
      </c>
    </row>
    <row r="41" spans="1:6" customFormat="1" ht="42.75" customHeight="1" x14ac:dyDescent="0.2">
      <c r="A41" s="20">
        <v>11</v>
      </c>
      <c r="B41" s="21" t="s">
        <v>183</v>
      </c>
      <c r="C41" s="22" t="s">
        <v>184</v>
      </c>
      <c r="D41" s="23">
        <v>0</v>
      </c>
      <c r="E41" s="23">
        <v>92362.78</v>
      </c>
      <c r="F41" s="24">
        <v>0</v>
      </c>
    </row>
    <row r="42" spans="1:6" customFormat="1" ht="54" customHeight="1" x14ac:dyDescent="0.2">
      <c r="A42" s="20">
        <f>A41+1</f>
        <v>12</v>
      </c>
      <c r="B42" s="21" t="s">
        <v>13</v>
      </c>
      <c r="C42" s="22" t="s">
        <v>305</v>
      </c>
      <c r="D42" s="23">
        <v>0</v>
      </c>
      <c r="E42" s="23">
        <v>20352.54</v>
      </c>
      <c r="F42" s="24">
        <v>0</v>
      </c>
    </row>
    <row r="43" spans="1:6" customFormat="1" ht="74.25" customHeight="1" x14ac:dyDescent="0.2">
      <c r="A43" s="20">
        <v>13</v>
      </c>
      <c r="B43" s="21" t="s">
        <v>813</v>
      </c>
      <c r="C43" s="22" t="s">
        <v>814</v>
      </c>
      <c r="D43" s="23">
        <v>0</v>
      </c>
      <c r="E43" s="23">
        <v>-0.9</v>
      </c>
      <c r="F43" s="24">
        <v>0</v>
      </c>
    </row>
    <row r="44" spans="1:6" customFormat="1" x14ac:dyDescent="0.2">
      <c r="A44" s="20">
        <v>12</v>
      </c>
      <c r="B44" s="21" t="s">
        <v>1</v>
      </c>
      <c r="C44" s="22" t="s">
        <v>2</v>
      </c>
      <c r="D44" s="23">
        <f>D45+D46+D47</f>
        <v>5692000</v>
      </c>
      <c r="E44" s="23">
        <f>E45+E46+E47</f>
        <v>6053463.3200000003</v>
      </c>
      <c r="F44" s="24">
        <f t="shared" si="0"/>
        <v>1.0635037456078706</v>
      </c>
    </row>
    <row r="45" spans="1:6" customFormat="1" ht="44.25" customHeight="1" x14ac:dyDescent="0.2">
      <c r="A45" s="20">
        <f>A44+1</f>
        <v>13</v>
      </c>
      <c r="B45" s="21" t="s">
        <v>3</v>
      </c>
      <c r="C45" s="22" t="s">
        <v>185</v>
      </c>
      <c r="D45" s="23">
        <v>5692000</v>
      </c>
      <c r="E45" s="23">
        <v>6053394.0800000001</v>
      </c>
      <c r="F45" s="24">
        <f t="shared" si="0"/>
        <v>1.0634915811665495</v>
      </c>
    </row>
    <row r="46" spans="1:6" customFormat="1" ht="34.5" customHeight="1" x14ac:dyDescent="0.2">
      <c r="A46" s="20">
        <v>14</v>
      </c>
      <c r="B46" s="21" t="s">
        <v>487</v>
      </c>
      <c r="C46" s="22" t="s">
        <v>488</v>
      </c>
      <c r="D46" s="23">
        <v>0</v>
      </c>
      <c r="E46" s="23">
        <v>69.239999999999995</v>
      </c>
      <c r="F46" s="24">
        <v>0</v>
      </c>
    </row>
    <row r="47" spans="1:6" customFormat="1" ht="54.75" customHeight="1" x14ac:dyDescent="0.2">
      <c r="A47" s="20">
        <v>13</v>
      </c>
      <c r="B47" s="21" t="s">
        <v>759</v>
      </c>
      <c r="C47" s="22" t="s">
        <v>760</v>
      </c>
      <c r="D47" s="23">
        <v>0</v>
      </c>
      <c r="E47" s="23">
        <v>0</v>
      </c>
      <c r="F47" s="24">
        <v>0</v>
      </c>
    </row>
    <row r="48" spans="1:6" customFormat="1" ht="25.5" x14ac:dyDescent="0.2">
      <c r="A48" s="20">
        <f>A47+1</f>
        <v>14</v>
      </c>
      <c r="B48" s="21" t="s">
        <v>14</v>
      </c>
      <c r="C48" s="22" t="s">
        <v>15</v>
      </c>
      <c r="D48" s="23">
        <f>D49+D50</f>
        <v>2187560</v>
      </c>
      <c r="E48" s="23">
        <f>E49+E50</f>
        <v>956798.19</v>
      </c>
      <c r="F48" s="24">
        <f t="shared" si="0"/>
        <v>0.43738146153705498</v>
      </c>
    </row>
    <row r="49" spans="1:6" customFormat="1" ht="54" customHeight="1" x14ac:dyDescent="0.2">
      <c r="A49" s="20">
        <v>15</v>
      </c>
      <c r="B49" s="21" t="s">
        <v>16</v>
      </c>
      <c r="C49" s="22" t="s">
        <v>306</v>
      </c>
      <c r="D49" s="23">
        <v>2187560</v>
      </c>
      <c r="E49" s="23">
        <v>955200.69</v>
      </c>
      <c r="F49" s="24">
        <f t="shared" si="0"/>
        <v>0.43665119585291373</v>
      </c>
    </row>
    <row r="50" spans="1:6" customFormat="1" ht="38.25" customHeight="1" x14ac:dyDescent="0.2">
      <c r="A50" s="20">
        <v>14</v>
      </c>
      <c r="B50" s="21" t="s">
        <v>489</v>
      </c>
      <c r="C50" s="22" t="s">
        <v>490</v>
      </c>
      <c r="D50" s="23">
        <v>0</v>
      </c>
      <c r="E50" s="23">
        <v>1597.5</v>
      </c>
      <c r="F50" s="24">
        <v>0</v>
      </c>
    </row>
    <row r="51" spans="1:6" customFormat="1" ht="21" customHeight="1" x14ac:dyDescent="0.2">
      <c r="A51" s="20">
        <f>A50+1</f>
        <v>15</v>
      </c>
      <c r="B51" s="21" t="s">
        <v>313</v>
      </c>
      <c r="C51" s="22" t="s">
        <v>314</v>
      </c>
      <c r="D51" s="23">
        <f>D52+D53</f>
        <v>0</v>
      </c>
      <c r="E51" s="23">
        <f>E52+E53</f>
        <v>143150.28</v>
      </c>
      <c r="F51" s="24">
        <v>0</v>
      </c>
    </row>
    <row r="52" spans="1:6" customFormat="1" ht="54" customHeight="1" x14ac:dyDescent="0.2">
      <c r="A52" s="20">
        <v>16</v>
      </c>
      <c r="B52" s="21" t="s">
        <v>761</v>
      </c>
      <c r="C52" s="22" t="s">
        <v>315</v>
      </c>
      <c r="D52" s="23">
        <v>0</v>
      </c>
      <c r="E52" s="23">
        <v>142600.28</v>
      </c>
      <c r="F52" s="24">
        <v>0</v>
      </c>
    </row>
    <row r="53" spans="1:6" customFormat="1" ht="85.5" customHeight="1" x14ac:dyDescent="0.2">
      <c r="A53" s="20">
        <v>15</v>
      </c>
      <c r="B53" s="21" t="s">
        <v>762</v>
      </c>
      <c r="C53" s="22" t="s">
        <v>763</v>
      </c>
      <c r="D53" s="23">
        <v>0</v>
      </c>
      <c r="E53" s="23">
        <v>550</v>
      </c>
      <c r="F53" s="24">
        <v>0</v>
      </c>
    </row>
    <row r="54" spans="1:6" customFormat="1" ht="38.25" x14ac:dyDescent="0.2">
      <c r="A54" s="20">
        <f>A53+1</f>
        <v>16</v>
      </c>
      <c r="B54" s="21" t="s">
        <v>4</v>
      </c>
      <c r="C54" s="22" t="s">
        <v>18</v>
      </c>
      <c r="D54" s="23">
        <f>D55+D58+D59+D61+D62</f>
        <v>5618890</v>
      </c>
      <c r="E54" s="23">
        <f>E55+E58+E59+E61+E62</f>
        <v>5558958.0299999993</v>
      </c>
      <c r="F54" s="24">
        <f t="shared" si="0"/>
        <v>0.98933384173742489</v>
      </c>
    </row>
    <row r="55" spans="1:6" customFormat="1" ht="96" customHeight="1" x14ac:dyDescent="0.2">
      <c r="A55" s="20">
        <v>17</v>
      </c>
      <c r="B55" s="21" t="s">
        <v>519</v>
      </c>
      <c r="C55" s="25" t="s">
        <v>858</v>
      </c>
      <c r="D55" s="23">
        <f>D56</f>
        <v>3661810</v>
      </c>
      <c r="E55" s="23">
        <f>E56</f>
        <v>4149554.05</v>
      </c>
      <c r="F55" s="24">
        <f t="shared" si="0"/>
        <v>1.1331975307293387</v>
      </c>
    </row>
    <row r="56" spans="1:6" customFormat="1" ht="96" customHeight="1" x14ac:dyDescent="0.2">
      <c r="A56" s="20">
        <v>16</v>
      </c>
      <c r="B56" s="21" t="s">
        <v>328</v>
      </c>
      <c r="C56" s="25" t="s">
        <v>858</v>
      </c>
      <c r="D56" s="23">
        <f>D57</f>
        <v>3661810</v>
      </c>
      <c r="E56" s="23">
        <f>E57</f>
        <v>4149554.05</v>
      </c>
      <c r="F56" s="24">
        <f t="shared" si="0"/>
        <v>1.1331975307293387</v>
      </c>
    </row>
    <row r="57" spans="1:6" customFormat="1" ht="107.25" customHeight="1" x14ac:dyDescent="0.2">
      <c r="A57" s="20">
        <f>A56+1</f>
        <v>17</v>
      </c>
      <c r="B57" s="21" t="s">
        <v>764</v>
      </c>
      <c r="C57" s="25" t="s">
        <v>520</v>
      </c>
      <c r="D57" s="23">
        <v>3661810</v>
      </c>
      <c r="E57" s="23">
        <v>4149554.05</v>
      </c>
      <c r="F57" s="24">
        <f t="shared" si="0"/>
        <v>1.1331975307293387</v>
      </c>
    </row>
    <row r="58" spans="1:6" customFormat="1" ht="93.75" customHeight="1" x14ac:dyDescent="0.2">
      <c r="A58" s="20">
        <v>18</v>
      </c>
      <c r="B58" s="21" t="s">
        <v>571</v>
      </c>
      <c r="C58" s="25" t="s">
        <v>521</v>
      </c>
      <c r="D58" s="23">
        <v>1200000</v>
      </c>
      <c r="E58" s="23">
        <v>751071.23</v>
      </c>
      <c r="F58" s="24">
        <f t="shared" si="0"/>
        <v>0.62589269166666661</v>
      </c>
    </row>
    <row r="59" spans="1:6" customFormat="1" ht="40.5" customHeight="1" x14ac:dyDescent="0.2">
      <c r="A59" s="20">
        <v>17</v>
      </c>
      <c r="B59" s="21" t="s">
        <v>167</v>
      </c>
      <c r="C59" s="22" t="s">
        <v>859</v>
      </c>
      <c r="D59" s="23">
        <f>SUM(D60:D60)</f>
        <v>500000</v>
      </c>
      <c r="E59" s="23">
        <f>SUM(E60:E60)</f>
        <v>406821.71</v>
      </c>
      <c r="F59" s="24">
        <f t="shared" si="0"/>
        <v>0.81364342000000001</v>
      </c>
    </row>
    <row r="60" spans="1:6" customFormat="1" ht="91.5" customHeight="1" x14ac:dyDescent="0.2">
      <c r="A60" s="20">
        <f>A59+1</f>
        <v>18</v>
      </c>
      <c r="B60" s="21" t="s">
        <v>168</v>
      </c>
      <c r="C60" s="22" t="s">
        <v>186</v>
      </c>
      <c r="D60" s="23">
        <v>500000</v>
      </c>
      <c r="E60" s="23">
        <v>406821.71</v>
      </c>
      <c r="F60" s="24">
        <f t="shared" si="0"/>
        <v>0.81364342000000001</v>
      </c>
    </row>
    <row r="61" spans="1:6" customFormat="1" ht="54" customHeight="1" x14ac:dyDescent="0.2">
      <c r="A61" s="20">
        <v>19</v>
      </c>
      <c r="B61" s="21" t="s">
        <v>19</v>
      </c>
      <c r="C61" s="22" t="s">
        <v>20</v>
      </c>
      <c r="D61" s="23">
        <v>97080</v>
      </c>
      <c r="E61" s="23">
        <v>97081</v>
      </c>
      <c r="F61" s="24">
        <f t="shared" si="0"/>
        <v>1.0000103007828596</v>
      </c>
    </row>
    <row r="62" spans="1:6" customFormat="1" ht="43.5" customHeight="1" x14ac:dyDescent="0.2">
      <c r="A62" s="20">
        <v>18</v>
      </c>
      <c r="B62" s="21" t="s">
        <v>481</v>
      </c>
      <c r="C62" s="22" t="s">
        <v>522</v>
      </c>
      <c r="D62" s="23">
        <v>160000</v>
      </c>
      <c r="E62" s="23">
        <v>154430.04</v>
      </c>
      <c r="F62" s="24">
        <f t="shared" si="0"/>
        <v>0.96518775000000001</v>
      </c>
    </row>
    <row r="63" spans="1:6" customFormat="1" ht="25.5" x14ac:dyDescent="0.2">
      <c r="A63" s="20">
        <f>A62+1</f>
        <v>19</v>
      </c>
      <c r="B63" s="21" t="s">
        <v>21</v>
      </c>
      <c r="C63" s="22" t="s">
        <v>22</v>
      </c>
      <c r="D63" s="23">
        <f>D64+D65+D66+D67</f>
        <v>4316990</v>
      </c>
      <c r="E63" s="23">
        <f>E64+E65+E66+E67</f>
        <v>3317405.69</v>
      </c>
      <c r="F63" s="24">
        <f t="shared" si="0"/>
        <v>0.76845341082559837</v>
      </c>
    </row>
    <row r="64" spans="1:6" customFormat="1" ht="25.5" x14ac:dyDescent="0.2">
      <c r="A64" s="20">
        <v>20</v>
      </c>
      <c r="B64" s="21" t="s">
        <v>23</v>
      </c>
      <c r="C64" s="22" t="s">
        <v>24</v>
      </c>
      <c r="D64" s="23">
        <v>560000</v>
      </c>
      <c r="E64" s="23">
        <v>191187.8</v>
      </c>
      <c r="F64" s="24">
        <f t="shared" si="0"/>
        <v>0.34140678571428568</v>
      </c>
    </row>
    <row r="65" spans="1:6" customFormat="1" ht="25.5" x14ac:dyDescent="0.2">
      <c r="A65" s="20">
        <v>19</v>
      </c>
      <c r="B65" s="21" t="s">
        <v>482</v>
      </c>
      <c r="C65" s="22" t="s">
        <v>483</v>
      </c>
      <c r="D65" s="23">
        <v>10000</v>
      </c>
      <c r="E65" s="23">
        <v>3600</v>
      </c>
      <c r="F65" s="24">
        <f t="shared" si="0"/>
        <v>0.36</v>
      </c>
    </row>
    <row r="66" spans="1:6" customFormat="1" x14ac:dyDescent="0.2">
      <c r="A66" s="20">
        <f>A65+1</f>
        <v>20</v>
      </c>
      <c r="B66" s="21" t="s">
        <v>338</v>
      </c>
      <c r="C66" s="22" t="s">
        <v>491</v>
      </c>
      <c r="D66" s="23">
        <v>346990</v>
      </c>
      <c r="E66" s="23">
        <v>422617.89</v>
      </c>
      <c r="F66" s="24">
        <f t="shared" si="0"/>
        <v>1.2179540908959914</v>
      </c>
    </row>
    <row r="67" spans="1:6" customFormat="1" x14ac:dyDescent="0.2">
      <c r="A67" s="20">
        <v>21</v>
      </c>
      <c r="B67" s="21" t="s">
        <v>492</v>
      </c>
      <c r="C67" s="22" t="s">
        <v>493</v>
      </c>
      <c r="D67" s="23">
        <v>3400000</v>
      </c>
      <c r="E67" s="23">
        <v>2700000</v>
      </c>
      <c r="F67" s="24">
        <f t="shared" si="0"/>
        <v>0.79411764705882348</v>
      </c>
    </row>
    <row r="68" spans="1:6" customFormat="1" ht="25.5" x14ac:dyDescent="0.2">
      <c r="A68" s="20">
        <v>20</v>
      </c>
      <c r="B68" s="21" t="s">
        <v>6</v>
      </c>
      <c r="C68" s="22" t="s">
        <v>25</v>
      </c>
      <c r="D68" s="23">
        <f>D69+D73</f>
        <v>33120060</v>
      </c>
      <c r="E68" s="23">
        <f>E69+E73</f>
        <v>20680054.02</v>
      </c>
      <c r="F68" s="24">
        <f t="shared" si="0"/>
        <v>0.62439663515102328</v>
      </c>
    </row>
    <row r="69" spans="1:6" customFormat="1" ht="38.25" x14ac:dyDescent="0.2">
      <c r="A69" s="20">
        <f>A68+1</f>
        <v>21</v>
      </c>
      <c r="B69" s="21" t="s">
        <v>7</v>
      </c>
      <c r="C69" s="22" t="s">
        <v>860</v>
      </c>
      <c r="D69" s="23">
        <f>D70+D71+D72</f>
        <v>33004000</v>
      </c>
      <c r="E69" s="23">
        <f>E70+E71+E72</f>
        <v>20557712.91</v>
      </c>
      <c r="F69" s="24">
        <f t="shared" si="0"/>
        <v>0.62288549600048482</v>
      </c>
    </row>
    <row r="70" spans="1:6" customFormat="1" ht="81.75" customHeight="1" x14ac:dyDescent="0.2">
      <c r="A70" s="20">
        <v>22</v>
      </c>
      <c r="B70" s="21" t="s">
        <v>26</v>
      </c>
      <c r="C70" s="22" t="s">
        <v>187</v>
      </c>
      <c r="D70" s="23">
        <v>27134730</v>
      </c>
      <c r="E70" s="23">
        <v>16300778.75</v>
      </c>
      <c r="F70" s="24">
        <f t="shared" si="0"/>
        <v>0.60073487924884461</v>
      </c>
    </row>
    <row r="71" spans="1:6" customFormat="1" ht="54" customHeight="1" x14ac:dyDescent="0.2">
      <c r="A71" s="20">
        <v>21</v>
      </c>
      <c r="B71" s="21" t="s">
        <v>27</v>
      </c>
      <c r="C71" s="22" t="s">
        <v>188</v>
      </c>
      <c r="D71" s="23">
        <v>5468000</v>
      </c>
      <c r="E71" s="23">
        <v>3804492.38</v>
      </c>
      <c r="F71" s="24">
        <f t="shared" si="0"/>
        <v>0.6957740270665691</v>
      </c>
    </row>
    <row r="72" spans="1:6" customFormat="1" ht="42" customHeight="1" x14ac:dyDescent="0.2">
      <c r="A72" s="20">
        <f>A71+1</f>
        <v>22</v>
      </c>
      <c r="B72" s="21" t="s">
        <v>308</v>
      </c>
      <c r="C72" s="22" t="s">
        <v>309</v>
      </c>
      <c r="D72" s="23">
        <v>401270</v>
      </c>
      <c r="E72" s="23">
        <v>452441.78</v>
      </c>
      <c r="F72" s="24">
        <f t="shared" si="0"/>
        <v>1.1275245595235128</v>
      </c>
    </row>
    <row r="73" spans="1:6" customFormat="1" ht="29.25" customHeight="1" x14ac:dyDescent="0.2">
      <c r="A73" s="20">
        <v>23</v>
      </c>
      <c r="B73" s="21" t="s">
        <v>329</v>
      </c>
      <c r="C73" s="22" t="s">
        <v>330</v>
      </c>
      <c r="D73" s="23">
        <f>D74+D75+D76</f>
        <v>116060</v>
      </c>
      <c r="E73" s="23">
        <f>E74+E75+E76</f>
        <v>122341.11</v>
      </c>
      <c r="F73" s="24">
        <f t="shared" si="0"/>
        <v>1.0541195071514733</v>
      </c>
    </row>
    <row r="74" spans="1:6" customFormat="1" ht="39" customHeight="1" x14ac:dyDescent="0.2">
      <c r="A74" s="20">
        <v>22</v>
      </c>
      <c r="B74" s="21" t="s">
        <v>818</v>
      </c>
      <c r="C74" s="22" t="s">
        <v>765</v>
      </c>
      <c r="D74" s="23">
        <v>0</v>
      </c>
      <c r="E74" s="23">
        <v>17497.5</v>
      </c>
      <c r="F74" s="24">
        <v>0</v>
      </c>
    </row>
    <row r="75" spans="1:6" customFormat="1" ht="41.25" customHeight="1" x14ac:dyDescent="0.2">
      <c r="A75" s="20">
        <f>A74+1</f>
        <v>23</v>
      </c>
      <c r="B75" s="27" t="s">
        <v>572</v>
      </c>
      <c r="C75" s="22" t="s">
        <v>765</v>
      </c>
      <c r="D75" s="23">
        <v>103410</v>
      </c>
      <c r="E75" s="23">
        <v>92191.89</v>
      </c>
      <c r="F75" s="24">
        <f t="shared" si="0"/>
        <v>0.89151813170873218</v>
      </c>
    </row>
    <row r="76" spans="1:6" customFormat="1" ht="34.5" customHeight="1" x14ac:dyDescent="0.2">
      <c r="A76" s="20">
        <v>24</v>
      </c>
      <c r="B76" s="21" t="s">
        <v>819</v>
      </c>
      <c r="C76" s="22" t="s">
        <v>820</v>
      </c>
      <c r="D76" s="23">
        <v>12650</v>
      </c>
      <c r="E76" s="23">
        <v>12651.72</v>
      </c>
      <c r="F76" s="24">
        <f t="shared" si="0"/>
        <v>1.0001359683794466</v>
      </c>
    </row>
    <row r="77" spans="1:6" customFormat="1" ht="25.5" x14ac:dyDescent="0.2">
      <c r="A77" s="20">
        <v>23</v>
      </c>
      <c r="B77" s="21" t="s">
        <v>28</v>
      </c>
      <c r="C77" s="22" t="s">
        <v>29</v>
      </c>
      <c r="D77" s="23">
        <f>D78+D79</f>
        <v>4858450</v>
      </c>
      <c r="E77" s="23">
        <f>E78+E79</f>
        <v>5006400.68</v>
      </c>
      <c r="F77" s="24">
        <f t="shared" si="0"/>
        <v>1.0304522388827713</v>
      </c>
    </row>
    <row r="78" spans="1:6" customFormat="1" ht="81.75" customHeight="1" x14ac:dyDescent="0.2">
      <c r="A78" s="20">
        <f>A77+1</f>
        <v>24</v>
      </c>
      <c r="B78" s="21" t="s">
        <v>815</v>
      </c>
      <c r="C78" s="22" t="s">
        <v>816</v>
      </c>
      <c r="D78" s="23">
        <v>63250</v>
      </c>
      <c r="E78" s="23">
        <v>63248</v>
      </c>
      <c r="F78" s="24">
        <f t="shared" si="0"/>
        <v>0.9999683794466403</v>
      </c>
    </row>
    <row r="79" spans="1:6" customFormat="1" ht="69" customHeight="1" x14ac:dyDescent="0.2">
      <c r="A79" s="20">
        <v>25</v>
      </c>
      <c r="B79" s="21" t="s">
        <v>331</v>
      </c>
      <c r="C79" s="22" t="s">
        <v>332</v>
      </c>
      <c r="D79" s="23">
        <v>4795200</v>
      </c>
      <c r="E79" s="23">
        <v>4943152.68</v>
      </c>
      <c r="F79" s="24">
        <f t="shared" si="0"/>
        <v>1.0308543293293293</v>
      </c>
    </row>
    <row r="80" spans="1:6" customFormat="1" ht="19.5" customHeight="1" x14ac:dyDescent="0.2">
      <c r="A80" s="20">
        <v>24</v>
      </c>
      <c r="B80" s="21" t="s">
        <v>30</v>
      </c>
      <c r="C80" s="22" t="s">
        <v>31</v>
      </c>
      <c r="D80" s="23">
        <f>D81+D82+D83+D84+D85+D86+D87+D88</f>
        <v>2472830</v>
      </c>
      <c r="E80" s="23">
        <f>E81+E82+E83+E84+E85+E86+E87+E88</f>
        <v>2620035.54</v>
      </c>
      <c r="F80" s="24">
        <f>E80/D80</f>
        <v>1.0595291791186616</v>
      </c>
    </row>
    <row r="81" spans="1:7" customFormat="1" ht="79.5" customHeight="1" x14ac:dyDescent="0.2">
      <c r="A81" s="20">
        <f>A80+1</f>
        <v>25</v>
      </c>
      <c r="B81" s="21" t="s">
        <v>573</v>
      </c>
      <c r="C81" s="22" t="s">
        <v>766</v>
      </c>
      <c r="D81" s="23">
        <v>20000</v>
      </c>
      <c r="E81" s="23">
        <v>20000</v>
      </c>
      <c r="F81" s="24">
        <f t="shared" ref="F81:F87" si="1">E81/D81</f>
        <v>1</v>
      </c>
    </row>
    <row r="82" spans="1:7" customFormat="1" ht="82.5" customHeight="1" x14ac:dyDescent="0.2">
      <c r="A82" s="20">
        <v>26</v>
      </c>
      <c r="B82" s="21" t="s">
        <v>574</v>
      </c>
      <c r="C82" s="22" t="s">
        <v>767</v>
      </c>
      <c r="D82" s="23">
        <v>867700</v>
      </c>
      <c r="E82" s="23">
        <v>867673.31</v>
      </c>
      <c r="F82" s="24">
        <f t="shared" si="1"/>
        <v>0.9999692405209174</v>
      </c>
    </row>
    <row r="83" spans="1:7" customFormat="1" ht="82.5" customHeight="1" x14ac:dyDescent="0.2">
      <c r="A83" s="20">
        <v>25</v>
      </c>
      <c r="B83" s="21" t="s">
        <v>575</v>
      </c>
      <c r="C83" s="22" t="s">
        <v>767</v>
      </c>
      <c r="D83" s="23">
        <v>1042280</v>
      </c>
      <c r="E83" s="23">
        <v>1042280.98</v>
      </c>
      <c r="F83" s="24">
        <f t="shared" si="1"/>
        <v>1.000000940246383</v>
      </c>
    </row>
    <row r="84" spans="1:7" customFormat="1" ht="82.5" customHeight="1" x14ac:dyDescent="0.2">
      <c r="A84" s="20">
        <f>A83+1</f>
        <v>26</v>
      </c>
      <c r="B84" s="21" t="s">
        <v>768</v>
      </c>
      <c r="C84" s="22" t="s">
        <v>767</v>
      </c>
      <c r="D84" s="23">
        <v>10930</v>
      </c>
      <c r="E84" s="23">
        <v>10924.15</v>
      </c>
      <c r="F84" s="24">
        <f t="shared" si="1"/>
        <v>0.99946477584629456</v>
      </c>
    </row>
    <row r="85" spans="1:7" customFormat="1" ht="80.25" customHeight="1" x14ac:dyDescent="0.2">
      <c r="A85" s="20">
        <v>27</v>
      </c>
      <c r="B85" s="21" t="s">
        <v>523</v>
      </c>
      <c r="C85" s="22" t="s">
        <v>769</v>
      </c>
      <c r="D85" s="23">
        <v>60580</v>
      </c>
      <c r="E85" s="23">
        <v>61364.23</v>
      </c>
      <c r="F85" s="24">
        <f t="shared" si="1"/>
        <v>1.0129453615054473</v>
      </c>
      <c r="G85" s="10">
        <f>E85+E84+E83+E82</f>
        <v>1982242.67</v>
      </c>
    </row>
    <row r="86" spans="1:7" customFormat="1" ht="42.75" customHeight="1" x14ac:dyDescent="0.2">
      <c r="A86" s="20">
        <v>26</v>
      </c>
      <c r="B86" s="21" t="s">
        <v>544</v>
      </c>
      <c r="C86" s="22" t="s">
        <v>770</v>
      </c>
      <c r="D86" s="23">
        <v>219240</v>
      </c>
      <c r="E86" s="23">
        <v>219240</v>
      </c>
      <c r="F86" s="24">
        <f t="shared" si="1"/>
        <v>1</v>
      </c>
    </row>
    <row r="87" spans="1:7" customFormat="1" ht="144" customHeight="1" x14ac:dyDescent="0.2">
      <c r="A87" s="20">
        <f>A86+1</f>
        <v>27</v>
      </c>
      <c r="B87" s="21" t="s">
        <v>525</v>
      </c>
      <c r="C87" s="22" t="s">
        <v>524</v>
      </c>
      <c r="D87" s="23">
        <v>8100</v>
      </c>
      <c r="E87" s="23">
        <v>13651.69</v>
      </c>
      <c r="F87" s="24">
        <f t="shared" si="1"/>
        <v>1.6853938271604938</v>
      </c>
      <c r="G87" s="10">
        <f>E86+E87</f>
        <v>232891.69</v>
      </c>
    </row>
    <row r="88" spans="1:7" customFormat="1" ht="93.75" customHeight="1" x14ac:dyDescent="0.2">
      <c r="A88" s="20">
        <v>28</v>
      </c>
      <c r="B88" s="21" t="s">
        <v>538</v>
      </c>
      <c r="C88" s="22" t="s">
        <v>771</v>
      </c>
      <c r="D88" s="23">
        <v>244000</v>
      </c>
      <c r="E88" s="23">
        <v>384901.18</v>
      </c>
      <c r="F88" s="24">
        <f>E88/D88</f>
        <v>1.5774638524590163</v>
      </c>
    </row>
    <row r="89" spans="1:7" customFormat="1" ht="21" customHeight="1" x14ac:dyDescent="0.2">
      <c r="A89" s="20">
        <v>27</v>
      </c>
      <c r="B89" s="21" t="s">
        <v>339</v>
      </c>
      <c r="C89" s="22" t="s">
        <v>327</v>
      </c>
      <c r="D89" s="23">
        <f>D90+D91+D92</f>
        <v>0</v>
      </c>
      <c r="E89" s="23">
        <f>E90+E91+E92</f>
        <v>13701.480000000003</v>
      </c>
      <c r="F89" s="24">
        <v>0</v>
      </c>
    </row>
    <row r="90" spans="1:7" customFormat="1" ht="31.5" customHeight="1" x14ac:dyDescent="0.2">
      <c r="A90" s="20">
        <f>A89+1</f>
        <v>28</v>
      </c>
      <c r="B90" s="21" t="s">
        <v>455</v>
      </c>
      <c r="C90" s="22" t="s">
        <v>456</v>
      </c>
      <c r="D90" s="23">
        <v>0</v>
      </c>
      <c r="E90" s="28">
        <v>-30382.63</v>
      </c>
      <c r="F90" s="24">
        <v>0</v>
      </c>
    </row>
    <row r="91" spans="1:7" customFormat="1" ht="31.5" customHeight="1" x14ac:dyDescent="0.2">
      <c r="A91" s="20">
        <v>29</v>
      </c>
      <c r="B91" s="21" t="s">
        <v>545</v>
      </c>
      <c r="C91" s="22" t="s">
        <v>456</v>
      </c>
      <c r="D91" s="23">
        <v>0</v>
      </c>
      <c r="E91" s="28">
        <v>-9378.65</v>
      </c>
      <c r="F91" s="24">
        <v>0</v>
      </c>
    </row>
    <row r="92" spans="1:7" customFormat="1" ht="31.5" customHeight="1" x14ac:dyDescent="0.2">
      <c r="A92" s="20">
        <v>28</v>
      </c>
      <c r="B92" s="21" t="s">
        <v>821</v>
      </c>
      <c r="C92" s="22" t="s">
        <v>772</v>
      </c>
      <c r="D92" s="23">
        <v>0</v>
      </c>
      <c r="E92" s="28">
        <v>53462.76</v>
      </c>
      <c r="F92" s="24">
        <v>0</v>
      </c>
    </row>
    <row r="93" spans="1:7" customFormat="1" x14ac:dyDescent="0.2">
      <c r="A93" s="20">
        <f>A92+1</f>
        <v>29</v>
      </c>
      <c r="B93" s="21" t="s">
        <v>32</v>
      </c>
      <c r="C93" s="22" t="s">
        <v>33</v>
      </c>
      <c r="D93" s="23">
        <f>D94+D136+D138</f>
        <v>1016441278.91</v>
      </c>
      <c r="E93" s="23">
        <f>E94+E136+E138</f>
        <v>770358294.19999993</v>
      </c>
      <c r="F93" s="24">
        <f t="shared" si="0"/>
        <v>0.75789749017878161</v>
      </c>
    </row>
    <row r="94" spans="1:7" customFormat="1" ht="25.5" x14ac:dyDescent="0.2">
      <c r="A94" s="20">
        <v>30</v>
      </c>
      <c r="B94" s="21" t="s">
        <v>34</v>
      </c>
      <c r="C94" s="22" t="s">
        <v>35</v>
      </c>
      <c r="D94" s="23">
        <f>D95+D99+D114+D130</f>
        <v>1016441278.91</v>
      </c>
      <c r="E94" s="23">
        <f>E95+E99+E114+E130</f>
        <v>777249532.00999987</v>
      </c>
      <c r="F94" s="24">
        <f t="shared" si="0"/>
        <v>0.76467725990378721</v>
      </c>
    </row>
    <row r="95" spans="1:7" customFormat="1" ht="25.5" x14ac:dyDescent="0.2">
      <c r="A95" s="20">
        <v>29</v>
      </c>
      <c r="B95" s="21" t="s">
        <v>457</v>
      </c>
      <c r="C95" s="22" t="s">
        <v>36</v>
      </c>
      <c r="D95" s="23">
        <f>D96+D97+D98</f>
        <v>412189986</v>
      </c>
      <c r="E95" s="23">
        <f>E96+E97+E98</f>
        <v>309207986</v>
      </c>
      <c r="F95" s="24">
        <f t="shared" si="0"/>
        <v>0.75015889881419873</v>
      </c>
    </row>
    <row r="96" spans="1:7" customFormat="1" ht="25.5" x14ac:dyDescent="0.2">
      <c r="A96" s="20">
        <f>A95+1</f>
        <v>30</v>
      </c>
      <c r="B96" s="21" t="s">
        <v>458</v>
      </c>
      <c r="C96" s="22" t="s">
        <v>37</v>
      </c>
      <c r="D96" s="23">
        <v>282238000</v>
      </c>
      <c r="E96" s="23">
        <v>211680000</v>
      </c>
      <c r="F96" s="24">
        <f t="shared" si="0"/>
        <v>0.75000531466351095</v>
      </c>
    </row>
    <row r="97" spans="1:6" customFormat="1" ht="38.25" x14ac:dyDescent="0.2">
      <c r="A97" s="20">
        <v>31</v>
      </c>
      <c r="B97" s="21" t="s">
        <v>526</v>
      </c>
      <c r="C97" s="25" t="s">
        <v>527</v>
      </c>
      <c r="D97" s="23">
        <v>129705000</v>
      </c>
      <c r="E97" s="23">
        <v>97281000</v>
      </c>
      <c r="F97" s="24">
        <f t="shared" si="0"/>
        <v>0.75001734705678269</v>
      </c>
    </row>
    <row r="98" spans="1:6" customFormat="1" ht="51" x14ac:dyDescent="0.2">
      <c r="A98" s="20">
        <v>30</v>
      </c>
      <c r="B98" s="21" t="s">
        <v>822</v>
      </c>
      <c r="C98" s="25" t="s">
        <v>823</v>
      </c>
      <c r="D98" s="23">
        <v>246986</v>
      </c>
      <c r="E98" s="23">
        <v>246986</v>
      </c>
      <c r="F98" s="24">
        <f t="shared" si="0"/>
        <v>1</v>
      </c>
    </row>
    <row r="99" spans="1:6" customFormat="1" ht="38.25" x14ac:dyDescent="0.2">
      <c r="A99" s="20">
        <f>A98+1</f>
        <v>31</v>
      </c>
      <c r="B99" s="21" t="s">
        <v>459</v>
      </c>
      <c r="C99" s="22" t="s">
        <v>38</v>
      </c>
      <c r="D99" s="23">
        <f>D100+D101+D102+D103</f>
        <v>64191392.909999996</v>
      </c>
      <c r="E99" s="23">
        <f>E100+E101+E102+E103</f>
        <v>50698457.460000001</v>
      </c>
      <c r="F99" s="24">
        <f t="shared" si="0"/>
        <v>0.78980148524089733</v>
      </c>
    </row>
    <row r="100" spans="1:6" customFormat="1" ht="71.25" customHeight="1" x14ac:dyDescent="0.2">
      <c r="A100" s="20">
        <v>32</v>
      </c>
      <c r="B100" s="21" t="s">
        <v>484</v>
      </c>
      <c r="C100" s="25" t="s">
        <v>546</v>
      </c>
      <c r="D100" s="23">
        <v>1759201.48</v>
      </c>
      <c r="E100" s="23">
        <v>1759201.48</v>
      </c>
      <c r="F100" s="24">
        <f t="shared" si="0"/>
        <v>1</v>
      </c>
    </row>
    <row r="101" spans="1:6" customFormat="1" ht="63.75" x14ac:dyDescent="0.2">
      <c r="A101" s="20">
        <v>31</v>
      </c>
      <c r="B101" s="21" t="s">
        <v>528</v>
      </c>
      <c r="C101" s="25" t="s">
        <v>547</v>
      </c>
      <c r="D101" s="23">
        <v>733800</v>
      </c>
      <c r="E101" s="23">
        <v>733800</v>
      </c>
      <c r="F101" s="24">
        <f t="shared" si="0"/>
        <v>1</v>
      </c>
    </row>
    <row r="102" spans="1:6" customFormat="1" ht="38.25" x14ac:dyDescent="0.2">
      <c r="A102" s="20">
        <f>A101+1</f>
        <v>32</v>
      </c>
      <c r="B102" s="21" t="s">
        <v>773</v>
      </c>
      <c r="C102" s="25" t="s">
        <v>774</v>
      </c>
      <c r="D102" s="23">
        <v>15738571.43</v>
      </c>
      <c r="E102" s="23">
        <v>7003708.4800000004</v>
      </c>
      <c r="F102" s="24">
        <f t="shared" si="0"/>
        <v>0.44500280798357061</v>
      </c>
    </row>
    <row r="103" spans="1:6" customFormat="1" ht="28.5" customHeight="1" x14ac:dyDescent="0.2">
      <c r="A103" s="20">
        <v>33</v>
      </c>
      <c r="B103" s="21" t="s">
        <v>460</v>
      </c>
      <c r="C103" s="22" t="s">
        <v>39</v>
      </c>
      <c r="D103" s="23">
        <f>SUM(D104:D113)</f>
        <v>45959820</v>
      </c>
      <c r="E103" s="23">
        <f>SUM(E104:E113)</f>
        <v>41201747.5</v>
      </c>
      <c r="F103" s="24">
        <f t="shared" si="0"/>
        <v>0.89647321290640392</v>
      </c>
    </row>
    <row r="104" spans="1:6" customFormat="1" ht="42" customHeight="1" x14ac:dyDescent="0.2">
      <c r="A104" s="20">
        <v>32</v>
      </c>
      <c r="B104" s="21" t="s">
        <v>461</v>
      </c>
      <c r="C104" s="25" t="s">
        <v>775</v>
      </c>
      <c r="D104" s="23">
        <v>18931100</v>
      </c>
      <c r="E104" s="23">
        <v>18931027.5</v>
      </c>
      <c r="F104" s="24">
        <f t="shared" si="0"/>
        <v>0.99999617032290777</v>
      </c>
    </row>
    <row r="105" spans="1:6" customFormat="1" ht="33.75" customHeight="1" x14ac:dyDescent="0.2">
      <c r="A105" s="20">
        <f>A104+1</f>
        <v>33</v>
      </c>
      <c r="B105" s="21" t="s">
        <v>461</v>
      </c>
      <c r="C105" s="25" t="s">
        <v>776</v>
      </c>
      <c r="D105" s="23">
        <v>1019200</v>
      </c>
      <c r="E105" s="23">
        <v>1019200</v>
      </c>
      <c r="F105" s="24">
        <f t="shared" si="0"/>
        <v>1</v>
      </c>
    </row>
    <row r="106" spans="1:6" customFormat="1" ht="51" customHeight="1" x14ac:dyDescent="0.2">
      <c r="A106" s="20">
        <v>34</v>
      </c>
      <c r="B106" s="21" t="s">
        <v>462</v>
      </c>
      <c r="C106" s="25" t="s">
        <v>777</v>
      </c>
      <c r="D106" s="23">
        <v>7682700</v>
      </c>
      <c r="E106" s="23">
        <v>7577700</v>
      </c>
      <c r="F106" s="24">
        <f t="shared" si="0"/>
        <v>0.98633292982935683</v>
      </c>
    </row>
    <row r="107" spans="1:6" customFormat="1" ht="38.25" customHeight="1" x14ac:dyDescent="0.2">
      <c r="A107" s="20">
        <v>33</v>
      </c>
      <c r="B107" s="21" t="s">
        <v>462</v>
      </c>
      <c r="C107" s="25" t="s">
        <v>778</v>
      </c>
      <c r="D107" s="23">
        <v>15512000</v>
      </c>
      <c r="E107" s="23">
        <v>10859000</v>
      </c>
      <c r="F107" s="24">
        <f t="shared" si="0"/>
        <v>0.70003867973182055</v>
      </c>
    </row>
    <row r="108" spans="1:6" customFormat="1" ht="42" customHeight="1" x14ac:dyDescent="0.2">
      <c r="A108" s="20">
        <f>A107+1</f>
        <v>34</v>
      </c>
      <c r="B108" s="21" t="s">
        <v>462</v>
      </c>
      <c r="C108" s="29" t="s">
        <v>779</v>
      </c>
      <c r="D108" s="23">
        <v>2440900</v>
      </c>
      <c r="E108" s="23">
        <v>2440900</v>
      </c>
      <c r="F108" s="24">
        <f t="shared" si="0"/>
        <v>1</v>
      </c>
    </row>
    <row r="109" spans="1:6" customFormat="1" ht="31.5" customHeight="1" x14ac:dyDescent="0.2">
      <c r="A109" s="20">
        <v>35</v>
      </c>
      <c r="B109" s="21" t="s">
        <v>576</v>
      </c>
      <c r="C109" s="29" t="s">
        <v>780</v>
      </c>
      <c r="D109" s="23">
        <v>50500</v>
      </c>
      <c r="E109" s="23">
        <v>50500</v>
      </c>
      <c r="F109" s="24">
        <f t="shared" si="0"/>
        <v>1</v>
      </c>
    </row>
    <row r="110" spans="1:6" customFormat="1" ht="37.5" customHeight="1" x14ac:dyDescent="0.2">
      <c r="A110" s="20">
        <v>34</v>
      </c>
      <c r="B110" s="21" t="s">
        <v>576</v>
      </c>
      <c r="C110" s="29" t="s">
        <v>781</v>
      </c>
      <c r="D110" s="23">
        <v>44000</v>
      </c>
      <c r="E110" s="23">
        <v>44000</v>
      </c>
      <c r="F110" s="24">
        <f t="shared" si="0"/>
        <v>1</v>
      </c>
    </row>
    <row r="111" spans="1:6" customFormat="1" ht="28.5" customHeight="1" x14ac:dyDescent="0.2">
      <c r="A111" s="20">
        <f>A110+1</f>
        <v>35</v>
      </c>
      <c r="B111" s="21" t="s">
        <v>576</v>
      </c>
      <c r="C111" s="29" t="s">
        <v>782</v>
      </c>
      <c r="D111" s="23">
        <v>75800</v>
      </c>
      <c r="E111" s="23">
        <v>75800</v>
      </c>
      <c r="F111" s="24">
        <f t="shared" si="0"/>
        <v>1</v>
      </c>
    </row>
    <row r="112" spans="1:6" customFormat="1" ht="36" customHeight="1" x14ac:dyDescent="0.2">
      <c r="A112" s="20">
        <v>36</v>
      </c>
      <c r="B112" s="21" t="s">
        <v>576</v>
      </c>
      <c r="C112" s="29" t="s">
        <v>783</v>
      </c>
      <c r="D112" s="23">
        <v>123900</v>
      </c>
      <c r="E112" s="23">
        <v>123900</v>
      </c>
      <c r="F112" s="24">
        <f t="shared" si="0"/>
        <v>1</v>
      </c>
    </row>
    <row r="113" spans="1:6" customFormat="1" ht="39.75" customHeight="1" x14ac:dyDescent="0.2">
      <c r="A113" s="20">
        <v>35</v>
      </c>
      <c r="B113" s="21" t="s">
        <v>576</v>
      </c>
      <c r="C113" s="29" t="s">
        <v>784</v>
      </c>
      <c r="D113" s="23">
        <v>79720</v>
      </c>
      <c r="E113" s="23">
        <v>79720</v>
      </c>
      <c r="F113" s="24">
        <f t="shared" si="0"/>
        <v>1</v>
      </c>
    </row>
    <row r="114" spans="1:6" customFormat="1" ht="27.75" customHeight="1" x14ac:dyDescent="0.2">
      <c r="A114" s="20">
        <f>A113+1</f>
        <v>36</v>
      </c>
      <c r="B114" s="21" t="s">
        <v>463</v>
      </c>
      <c r="C114" s="22" t="s">
        <v>42</v>
      </c>
      <c r="D114" s="23">
        <f>D115+D116+D125+D126+D127</f>
        <v>501634600</v>
      </c>
      <c r="E114" s="23">
        <f>E115+E116+E125+E126+E127</f>
        <v>393092002.89999998</v>
      </c>
      <c r="F114" s="24">
        <f t="shared" si="0"/>
        <v>0.78362218814252438</v>
      </c>
    </row>
    <row r="115" spans="1:6" customFormat="1" ht="42" customHeight="1" x14ac:dyDescent="0.2">
      <c r="A115" s="20">
        <v>37</v>
      </c>
      <c r="B115" s="21" t="s">
        <v>464</v>
      </c>
      <c r="C115" s="25" t="s">
        <v>189</v>
      </c>
      <c r="D115" s="23">
        <v>10923200</v>
      </c>
      <c r="E115" s="23">
        <v>8286000</v>
      </c>
      <c r="F115" s="24">
        <f t="shared" si="0"/>
        <v>0.75856891753332356</v>
      </c>
    </row>
    <row r="116" spans="1:6" customFormat="1" ht="41.25" customHeight="1" x14ac:dyDescent="0.2">
      <c r="A116" s="20">
        <v>36</v>
      </c>
      <c r="B116" s="21" t="s">
        <v>465</v>
      </c>
      <c r="C116" s="25" t="s">
        <v>44</v>
      </c>
      <c r="D116" s="23">
        <f>D117+D118+D119+D120+D121+D122+D123+D124</f>
        <v>94145700</v>
      </c>
      <c r="E116" s="23">
        <f>E117+E118+E119+E120+E121+E122+E123+E124</f>
        <v>87136236</v>
      </c>
      <c r="F116" s="24">
        <f t="shared" si="0"/>
        <v>0.92554663675558202</v>
      </c>
    </row>
    <row r="117" spans="1:6" customFormat="1" ht="68.25" customHeight="1" x14ac:dyDescent="0.2">
      <c r="A117" s="20">
        <f>A116+1</f>
        <v>37</v>
      </c>
      <c r="B117" s="21" t="s">
        <v>466</v>
      </c>
      <c r="C117" s="25" t="s">
        <v>45</v>
      </c>
      <c r="D117" s="23">
        <v>374000</v>
      </c>
      <c r="E117" s="23">
        <v>327000</v>
      </c>
      <c r="F117" s="24">
        <f t="shared" si="0"/>
        <v>0.87433155080213909</v>
      </c>
    </row>
    <row r="118" spans="1:6" customFormat="1" ht="57" customHeight="1" x14ac:dyDescent="0.2">
      <c r="A118" s="20">
        <v>38</v>
      </c>
      <c r="B118" s="21" t="s">
        <v>466</v>
      </c>
      <c r="C118" s="25" t="s">
        <v>46</v>
      </c>
      <c r="D118" s="23">
        <v>80602600</v>
      </c>
      <c r="E118" s="23">
        <v>77327000</v>
      </c>
      <c r="F118" s="24">
        <f t="shared" si="0"/>
        <v>0.95936111242069111</v>
      </c>
    </row>
    <row r="119" spans="1:6" customFormat="1" ht="69.75" customHeight="1" x14ac:dyDescent="0.2">
      <c r="A119" s="20">
        <v>37</v>
      </c>
      <c r="B119" s="21" t="s">
        <v>466</v>
      </c>
      <c r="C119" s="25" t="s">
        <v>47</v>
      </c>
      <c r="D119" s="23">
        <v>10977000</v>
      </c>
      <c r="E119" s="23">
        <v>8235000</v>
      </c>
      <c r="F119" s="24">
        <f t="shared" si="0"/>
        <v>0.75020497403662201</v>
      </c>
    </row>
    <row r="120" spans="1:6" customFormat="1" ht="66.75" customHeight="1" x14ac:dyDescent="0.2">
      <c r="A120" s="20">
        <f>A119+1</f>
        <v>38</v>
      </c>
      <c r="B120" s="21" t="s">
        <v>466</v>
      </c>
      <c r="C120" s="25" t="s">
        <v>48</v>
      </c>
      <c r="D120" s="23">
        <v>200</v>
      </c>
      <c r="E120" s="23">
        <v>200</v>
      </c>
      <c r="F120" s="24">
        <f t="shared" si="0"/>
        <v>1</v>
      </c>
    </row>
    <row r="121" spans="1:6" customFormat="1" ht="30" customHeight="1" x14ac:dyDescent="0.2">
      <c r="A121" s="20">
        <v>39</v>
      </c>
      <c r="B121" s="21" t="s">
        <v>466</v>
      </c>
      <c r="C121" s="25" t="s">
        <v>49</v>
      </c>
      <c r="D121" s="23">
        <v>115200</v>
      </c>
      <c r="E121" s="23">
        <v>115200</v>
      </c>
      <c r="F121" s="24">
        <f t="shared" si="0"/>
        <v>1</v>
      </c>
    </row>
    <row r="122" spans="1:6" customFormat="1" ht="58.5" customHeight="1" x14ac:dyDescent="0.2">
      <c r="A122" s="20">
        <v>38</v>
      </c>
      <c r="B122" s="21" t="s">
        <v>466</v>
      </c>
      <c r="C122" s="25" t="s">
        <v>785</v>
      </c>
      <c r="D122" s="23">
        <v>653100</v>
      </c>
      <c r="E122" s="23">
        <v>230136</v>
      </c>
      <c r="F122" s="24">
        <f t="shared" si="0"/>
        <v>0.35237482774460266</v>
      </c>
    </row>
    <row r="123" spans="1:6" customFormat="1" ht="66.75" customHeight="1" x14ac:dyDescent="0.2">
      <c r="A123" s="20">
        <f>A122+1</f>
        <v>39</v>
      </c>
      <c r="B123" s="21" t="s">
        <v>466</v>
      </c>
      <c r="C123" s="25" t="s">
        <v>786</v>
      </c>
      <c r="D123" s="23">
        <v>521900</v>
      </c>
      <c r="E123" s="23">
        <v>0</v>
      </c>
      <c r="F123" s="24">
        <f t="shared" si="0"/>
        <v>0</v>
      </c>
    </row>
    <row r="124" spans="1:6" customFormat="1" ht="101.25" customHeight="1" x14ac:dyDescent="0.2">
      <c r="A124" s="20">
        <v>40</v>
      </c>
      <c r="B124" s="21" t="s">
        <v>467</v>
      </c>
      <c r="C124" s="30" t="s">
        <v>468</v>
      </c>
      <c r="D124" s="23">
        <v>901700</v>
      </c>
      <c r="E124" s="23">
        <v>901700</v>
      </c>
      <c r="F124" s="24">
        <f t="shared" si="0"/>
        <v>1</v>
      </c>
    </row>
    <row r="125" spans="1:6" customFormat="1" ht="38.25" x14ac:dyDescent="0.2">
      <c r="A125" s="20">
        <v>39</v>
      </c>
      <c r="B125" s="21" t="s">
        <v>469</v>
      </c>
      <c r="C125" s="25" t="s">
        <v>340</v>
      </c>
      <c r="D125" s="23">
        <v>8952100</v>
      </c>
      <c r="E125" s="23">
        <v>7798166.9000000004</v>
      </c>
      <c r="F125" s="24">
        <f t="shared" si="0"/>
        <v>0.87109917226125722</v>
      </c>
    </row>
    <row r="126" spans="1:6" customFormat="1" ht="51" x14ac:dyDescent="0.2">
      <c r="A126" s="20">
        <f>A125+1</f>
        <v>40</v>
      </c>
      <c r="B126" s="21" t="s">
        <v>470</v>
      </c>
      <c r="C126" s="31" t="s">
        <v>344</v>
      </c>
      <c r="D126" s="23">
        <v>2600</v>
      </c>
      <c r="E126" s="23">
        <v>2600</v>
      </c>
      <c r="F126" s="24">
        <f t="shared" si="0"/>
        <v>1</v>
      </c>
    </row>
    <row r="127" spans="1:6" customFormat="1" ht="25.5" x14ac:dyDescent="0.2">
      <c r="A127" s="20">
        <v>41</v>
      </c>
      <c r="B127" s="21" t="s">
        <v>471</v>
      </c>
      <c r="C127" s="25" t="s">
        <v>50</v>
      </c>
      <c r="D127" s="23">
        <f>D128+D129</f>
        <v>387611000</v>
      </c>
      <c r="E127" s="23">
        <f>E128+E129</f>
        <v>289869000</v>
      </c>
      <c r="F127" s="24">
        <f t="shared" ref="F127:F135" si="2">E127/D127</f>
        <v>0.74783481376947503</v>
      </c>
    </row>
    <row r="128" spans="1:6" customFormat="1" ht="89.25" x14ac:dyDescent="0.2">
      <c r="A128" s="20">
        <v>40</v>
      </c>
      <c r="B128" s="21" t="s">
        <v>472</v>
      </c>
      <c r="C128" s="25" t="s">
        <v>787</v>
      </c>
      <c r="D128" s="23">
        <v>211659600</v>
      </c>
      <c r="E128" s="23">
        <v>157899000</v>
      </c>
      <c r="F128" s="24">
        <f t="shared" si="2"/>
        <v>0.74600443353384394</v>
      </c>
    </row>
    <row r="129" spans="1:6" customFormat="1" ht="67.5" customHeight="1" x14ac:dyDescent="0.2">
      <c r="A129" s="20">
        <f>A128+1</f>
        <v>41</v>
      </c>
      <c r="B129" s="21" t="s">
        <v>472</v>
      </c>
      <c r="C129" s="25" t="s">
        <v>169</v>
      </c>
      <c r="D129" s="23">
        <v>175951400</v>
      </c>
      <c r="E129" s="23">
        <v>131970000</v>
      </c>
      <c r="F129" s="24">
        <f t="shared" si="2"/>
        <v>0.75003665784983808</v>
      </c>
    </row>
    <row r="130" spans="1:6" customFormat="1" ht="20.25" customHeight="1" x14ac:dyDescent="0.2">
      <c r="A130" s="20">
        <v>42</v>
      </c>
      <c r="B130" s="21" t="s">
        <v>473</v>
      </c>
      <c r="C130" s="25" t="s">
        <v>345</v>
      </c>
      <c r="D130" s="23">
        <f>D131+D132+D133</f>
        <v>38425300</v>
      </c>
      <c r="E130" s="23">
        <f>E131+E132+E133</f>
        <v>24251085.649999999</v>
      </c>
      <c r="F130" s="24">
        <f t="shared" si="2"/>
        <v>0.63112287086893271</v>
      </c>
    </row>
    <row r="131" spans="1:6" customFormat="1" ht="67.5" customHeight="1" x14ac:dyDescent="0.2">
      <c r="A131" s="20">
        <v>41</v>
      </c>
      <c r="B131" s="21" t="s">
        <v>474</v>
      </c>
      <c r="C131" s="25" t="s">
        <v>475</v>
      </c>
      <c r="D131" s="23">
        <v>2000</v>
      </c>
      <c r="E131" s="23">
        <v>0</v>
      </c>
      <c r="F131" s="24">
        <f t="shared" si="2"/>
        <v>0</v>
      </c>
    </row>
    <row r="132" spans="1:6" customFormat="1" ht="74.25" customHeight="1" x14ac:dyDescent="0.2">
      <c r="A132" s="20">
        <f>A131+1</f>
        <v>42</v>
      </c>
      <c r="B132" s="21" t="s">
        <v>540</v>
      </c>
      <c r="C132" s="25" t="s">
        <v>541</v>
      </c>
      <c r="D132" s="23">
        <v>16620000</v>
      </c>
      <c r="E132" s="23">
        <v>12108926.98</v>
      </c>
      <c r="F132" s="24">
        <f t="shared" si="2"/>
        <v>0.72857563056558361</v>
      </c>
    </row>
    <row r="133" spans="1:6" customFormat="1" ht="30.75" customHeight="1" x14ac:dyDescent="0.2">
      <c r="A133" s="20">
        <v>43</v>
      </c>
      <c r="B133" s="21" t="s">
        <v>824</v>
      </c>
      <c r="C133" s="25" t="s">
        <v>825</v>
      </c>
      <c r="D133" s="23">
        <f>D134+D135</f>
        <v>21803300</v>
      </c>
      <c r="E133" s="23">
        <f>E134+E135</f>
        <v>12142158.67</v>
      </c>
      <c r="F133" s="24">
        <f t="shared" si="2"/>
        <v>0.55689545481647273</v>
      </c>
    </row>
    <row r="134" spans="1:6" customFormat="1" ht="80.25" customHeight="1" x14ac:dyDescent="0.2">
      <c r="A134" s="20">
        <v>42</v>
      </c>
      <c r="B134" s="21" t="s">
        <v>539</v>
      </c>
      <c r="C134" s="25" t="s">
        <v>548</v>
      </c>
      <c r="D134" s="23">
        <v>16138300</v>
      </c>
      <c r="E134" s="23">
        <v>6477158.6699999999</v>
      </c>
      <c r="F134" s="24">
        <f t="shared" si="2"/>
        <v>0.40135321997979961</v>
      </c>
    </row>
    <row r="135" spans="1:6" customFormat="1" ht="134.25" customHeight="1" x14ac:dyDescent="0.2">
      <c r="A135" s="20">
        <f>A134+1</f>
        <v>43</v>
      </c>
      <c r="B135" s="21" t="s">
        <v>826</v>
      </c>
      <c r="C135" s="32" t="s">
        <v>827</v>
      </c>
      <c r="D135" s="23">
        <v>5665000</v>
      </c>
      <c r="E135" s="23">
        <v>5665000</v>
      </c>
      <c r="F135" s="24">
        <f t="shared" si="2"/>
        <v>1</v>
      </c>
    </row>
    <row r="136" spans="1:6" customFormat="1" ht="71.25" customHeight="1" x14ac:dyDescent="0.2">
      <c r="A136" s="20">
        <v>44</v>
      </c>
      <c r="B136" s="21" t="s">
        <v>577</v>
      </c>
      <c r="C136" s="33" t="s">
        <v>788</v>
      </c>
      <c r="D136" s="23">
        <f>D137</f>
        <v>0</v>
      </c>
      <c r="E136" s="23">
        <f>E137</f>
        <v>53772</v>
      </c>
      <c r="F136" s="24">
        <v>0</v>
      </c>
    </row>
    <row r="137" spans="1:6" customFormat="1" ht="63.75" customHeight="1" x14ac:dyDescent="0.2">
      <c r="A137" s="20">
        <v>43</v>
      </c>
      <c r="B137" s="21" t="s">
        <v>578</v>
      </c>
      <c r="C137" s="32" t="s">
        <v>789</v>
      </c>
      <c r="D137" s="23">
        <v>0</v>
      </c>
      <c r="E137" s="23">
        <v>53772</v>
      </c>
      <c r="F137" s="24">
        <v>0</v>
      </c>
    </row>
    <row r="138" spans="1:6" customFormat="1" ht="38.25" x14ac:dyDescent="0.2">
      <c r="A138" s="20">
        <f>A137+1</f>
        <v>44</v>
      </c>
      <c r="B138" s="21" t="s">
        <v>51</v>
      </c>
      <c r="C138" s="33" t="s">
        <v>52</v>
      </c>
      <c r="D138" s="23">
        <f>D139+D140+D141</f>
        <v>0</v>
      </c>
      <c r="E138" s="23">
        <f>E139+E140+E141</f>
        <v>-6945009.8100000005</v>
      </c>
      <c r="F138" s="24">
        <v>0</v>
      </c>
    </row>
    <row r="139" spans="1:6" customFormat="1" ht="51" x14ac:dyDescent="0.2">
      <c r="A139" s="20">
        <v>45</v>
      </c>
      <c r="B139" s="21" t="s">
        <v>579</v>
      </c>
      <c r="C139" s="33" t="s">
        <v>790</v>
      </c>
      <c r="D139" s="23">
        <v>0</v>
      </c>
      <c r="E139" s="23">
        <v>-53772</v>
      </c>
      <c r="F139" s="24">
        <v>0</v>
      </c>
    </row>
    <row r="140" spans="1:6" customFormat="1" ht="51" x14ac:dyDescent="0.2">
      <c r="A140" s="20">
        <v>44</v>
      </c>
      <c r="B140" s="21" t="s">
        <v>529</v>
      </c>
      <c r="C140" s="33" t="s">
        <v>326</v>
      </c>
      <c r="D140" s="23">
        <v>0</v>
      </c>
      <c r="E140" s="23">
        <v>-828971.19</v>
      </c>
      <c r="F140" s="24">
        <v>0</v>
      </c>
    </row>
    <row r="141" spans="1:6" customFormat="1" ht="51" x14ac:dyDescent="0.2">
      <c r="A141" s="20">
        <f>A140+1</f>
        <v>45</v>
      </c>
      <c r="B141" s="21" t="s">
        <v>530</v>
      </c>
      <c r="C141" s="33" t="s">
        <v>326</v>
      </c>
      <c r="D141" s="23">
        <v>0</v>
      </c>
      <c r="E141" s="23">
        <v>-6062266.6200000001</v>
      </c>
      <c r="F141" s="24">
        <v>0</v>
      </c>
    </row>
    <row r="142" spans="1:6" customFormat="1" x14ac:dyDescent="0.2">
      <c r="A142" s="20">
        <v>46</v>
      </c>
      <c r="B142" s="62" t="s">
        <v>53</v>
      </c>
      <c r="C142" s="63"/>
      <c r="D142" s="23">
        <f>D11+D93</f>
        <v>1543503278.9099998</v>
      </c>
      <c r="E142" s="23">
        <f>E11+E93</f>
        <v>1092805011.21</v>
      </c>
      <c r="F142" s="24">
        <f>E142/D142</f>
        <v>0.70800303837496448</v>
      </c>
    </row>
    <row r="143" spans="1:6" customFormat="1" x14ac:dyDescent="0.2">
      <c r="A143" s="34"/>
      <c r="B143" s="35"/>
      <c r="C143" s="35"/>
      <c r="D143" s="35"/>
      <c r="E143" s="35"/>
      <c r="F143" s="35"/>
    </row>
    <row r="144" spans="1:6" customFormat="1" x14ac:dyDescent="0.2"/>
    <row r="145" ht="35.1" customHeight="1" x14ac:dyDescent="0.2"/>
    <row r="146" ht="35.1" customHeight="1" x14ac:dyDescent="0.2"/>
    <row r="147" ht="35.1" customHeight="1" x14ac:dyDescent="0.2"/>
    <row r="148" ht="35.1" customHeight="1" x14ac:dyDescent="0.2"/>
    <row r="149" ht="35.1" customHeight="1" x14ac:dyDescent="0.2"/>
  </sheetData>
  <mergeCells count="14">
    <mergeCell ref="B6:F6"/>
    <mergeCell ref="B142:C142"/>
    <mergeCell ref="B7:F7"/>
    <mergeCell ref="A9:A10"/>
    <mergeCell ref="B9:B10"/>
    <mergeCell ref="C9:C10"/>
    <mergeCell ref="D9:D10"/>
    <mergeCell ref="E9:E10"/>
    <mergeCell ref="F9:F10"/>
    <mergeCell ref="D1:F1"/>
    <mergeCell ref="D2:F2"/>
    <mergeCell ref="D3:F3"/>
    <mergeCell ref="D4:F4"/>
    <mergeCell ref="B5:F5"/>
  </mergeCells>
  <printOptions horizontalCentered="1"/>
  <pageMargins left="0.98425196850393704" right="0.98425196850393704" top="0.55118110236220474" bottom="0.55118110236220474" header="0.31496062992125984" footer="0.31496062992125984"/>
  <pageSetup paperSize="9" scale="6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7"/>
  <sheetViews>
    <sheetView topLeftCell="A562" workbookViewId="0">
      <selection activeCell="F4" sqref="F4:H4"/>
    </sheetView>
  </sheetViews>
  <sheetFormatPr defaultColWidth="9.140625" defaultRowHeight="12.75" x14ac:dyDescent="0.2"/>
  <cols>
    <col min="1" max="1" width="6.28515625" style="1" customWidth="1"/>
    <col min="2" max="2" width="59.140625" style="3" customWidth="1"/>
    <col min="3" max="3" width="7.5703125" style="3" customWidth="1"/>
    <col min="4" max="4" width="12.140625" style="4" customWidth="1"/>
    <col min="5" max="5" width="8" style="3" customWidth="1"/>
    <col min="6" max="6" width="16.85546875" style="3" customWidth="1"/>
    <col min="7" max="7" width="14.85546875" style="1" customWidth="1"/>
    <col min="8" max="8" width="10.85546875" style="1" customWidth="1"/>
    <col min="9" max="16384" width="9.140625" style="14"/>
  </cols>
  <sheetData>
    <row r="1" spans="1:8" ht="15" customHeight="1" x14ac:dyDescent="0.2">
      <c r="A1" s="45"/>
      <c r="B1" s="46"/>
      <c r="C1" s="46"/>
      <c r="D1" s="47"/>
      <c r="E1" s="48"/>
      <c r="F1" s="60" t="s">
        <v>586</v>
      </c>
      <c r="G1" s="60"/>
      <c r="H1" s="60"/>
    </row>
    <row r="2" spans="1:8" ht="10.5" customHeight="1" x14ac:dyDescent="0.2">
      <c r="A2" s="45"/>
      <c r="B2" s="46"/>
      <c r="C2" s="46"/>
      <c r="D2" s="47"/>
      <c r="E2" s="48"/>
      <c r="F2" s="60" t="s">
        <v>863</v>
      </c>
      <c r="G2" s="60"/>
      <c r="H2" s="60"/>
    </row>
    <row r="3" spans="1:8" ht="10.5" customHeight="1" x14ac:dyDescent="0.2">
      <c r="A3" s="45"/>
      <c r="B3" s="46"/>
      <c r="C3" s="46"/>
      <c r="D3" s="47"/>
      <c r="E3" s="48"/>
      <c r="F3" s="18" t="s">
        <v>585</v>
      </c>
      <c r="G3" s="18"/>
      <c r="H3" s="18"/>
    </row>
    <row r="4" spans="1:8" x14ac:dyDescent="0.2">
      <c r="A4" s="45"/>
      <c r="B4" s="47"/>
      <c r="C4" s="47"/>
      <c r="D4" s="49"/>
      <c r="E4" s="47"/>
      <c r="F4" s="67" t="s">
        <v>862</v>
      </c>
      <c r="G4" s="67"/>
      <c r="H4" s="67"/>
    </row>
    <row r="5" spans="1:8" ht="39" customHeight="1" x14ac:dyDescent="0.2">
      <c r="A5" s="70" t="s">
        <v>817</v>
      </c>
      <c r="B5" s="70"/>
      <c r="C5" s="70"/>
      <c r="D5" s="70"/>
      <c r="E5" s="70"/>
      <c r="F5" s="70"/>
      <c r="G5" s="70"/>
      <c r="H5" s="71"/>
    </row>
    <row r="6" spans="1:8" x14ac:dyDescent="0.2">
      <c r="A6" s="45"/>
      <c r="B6" s="47"/>
      <c r="C6" s="47"/>
      <c r="D6" s="49"/>
      <c r="E6" s="47"/>
      <c r="F6" s="47"/>
      <c r="G6" s="45"/>
      <c r="H6" s="45"/>
    </row>
    <row r="7" spans="1:8" ht="89.25" customHeight="1" x14ac:dyDescent="0.2">
      <c r="A7" s="72" t="s">
        <v>67</v>
      </c>
      <c r="B7" s="72" t="s">
        <v>78</v>
      </c>
      <c r="C7" s="72" t="s">
        <v>68</v>
      </c>
      <c r="D7" s="72" t="s">
        <v>66</v>
      </c>
      <c r="E7" s="72" t="s">
        <v>87</v>
      </c>
      <c r="F7" s="72" t="s">
        <v>588</v>
      </c>
      <c r="G7" s="50" t="s">
        <v>5</v>
      </c>
      <c r="H7" s="50" t="s">
        <v>142</v>
      </c>
    </row>
    <row r="8" spans="1:8" ht="63.75" hidden="1" customHeight="1" x14ac:dyDescent="0.2">
      <c r="A8" s="72"/>
      <c r="B8" s="72"/>
      <c r="C8" s="72"/>
      <c r="D8" s="72"/>
      <c r="E8" s="72"/>
      <c r="F8" s="72"/>
      <c r="G8" s="51" t="s">
        <v>43</v>
      </c>
      <c r="H8" s="51" t="s">
        <v>307</v>
      </c>
    </row>
    <row r="9" spans="1:8" x14ac:dyDescent="0.2">
      <c r="A9" s="52">
        <v>1</v>
      </c>
      <c r="B9" s="52">
        <v>2</v>
      </c>
      <c r="C9" s="53" t="s">
        <v>69</v>
      </c>
      <c r="D9" s="53" t="s">
        <v>70</v>
      </c>
      <c r="E9" s="53" t="s">
        <v>71</v>
      </c>
      <c r="F9" s="53">
        <v>5</v>
      </c>
      <c r="G9" s="53">
        <v>7</v>
      </c>
      <c r="H9" s="53">
        <v>8</v>
      </c>
    </row>
    <row r="10" spans="1:8" ht="15" x14ac:dyDescent="0.2">
      <c r="A10" s="38">
        <v>1</v>
      </c>
      <c r="B10" s="39" t="s">
        <v>124</v>
      </c>
      <c r="C10" s="40" t="s">
        <v>91</v>
      </c>
      <c r="D10" s="40" t="s">
        <v>192</v>
      </c>
      <c r="E10" s="40" t="s">
        <v>90</v>
      </c>
      <c r="F10" s="41">
        <v>133097345.98</v>
      </c>
      <c r="G10" s="41">
        <v>97468060.670000002</v>
      </c>
      <c r="H10" s="42">
        <v>0.73230656819142081</v>
      </c>
    </row>
    <row r="11" spans="1:8" ht="25.5" x14ac:dyDescent="0.2">
      <c r="A11" s="38">
        <f>A10+1</f>
        <v>2</v>
      </c>
      <c r="B11" s="39" t="s">
        <v>125</v>
      </c>
      <c r="C11" s="40" t="s">
        <v>92</v>
      </c>
      <c r="D11" s="40" t="s">
        <v>192</v>
      </c>
      <c r="E11" s="40" t="s">
        <v>90</v>
      </c>
      <c r="F11" s="41">
        <v>3042057</v>
      </c>
      <c r="G11" s="41">
        <v>2231589.4</v>
      </c>
      <c r="H11" s="42">
        <v>0.73357908809729733</v>
      </c>
    </row>
    <row r="12" spans="1:8" ht="38.25" x14ac:dyDescent="0.2">
      <c r="A12" s="38">
        <f t="shared" ref="A12:A75" si="0">A11+1</f>
        <v>3</v>
      </c>
      <c r="B12" s="39" t="s">
        <v>589</v>
      </c>
      <c r="C12" s="40" t="s">
        <v>92</v>
      </c>
      <c r="D12" s="40" t="s">
        <v>195</v>
      </c>
      <c r="E12" s="40" t="s">
        <v>90</v>
      </c>
      <c r="F12" s="41">
        <v>3017617</v>
      </c>
      <c r="G12" s="41">
        <v>2207149.4</v>
      </c>
      <c r="H12" s="42">
        <v>0.73142131688680179</v>
      </c>
    </row>
    <row r="13" spans="1:8" ht="15" x14ac:dyDescent="0.2">
      <c r="A13" s="38">
        <f t="shared" si="0"/>
        <v>4</v>
      </c>
      <c r="B13" s="39" t="s">
        <v>346</v>
      </c>
      <c r="C13" s="40" t="s">
        <v>92</v>
      </c>
      <c r="D13" s="40" t="s">
        <v>590</v>
      </c>
      <c r="E13" s="40" t="s">
        <v>90</v>
      </c>
      <c r="F13" s="41">
        <v>3017617</v>
      </c>
      <c r="G13" s="41">
        <v>2207149.4</v>
      </c>
      <c r="H13" s="42">
        <v>0.73142131688680179</v>
      </c>
    </row>
    <row r="14" spans="1:8" ht="25.5" x14ac:dyDescent="0.2">
      <c r="A14" s="38">
        <f t="shared" si="0"/>
        <v>5</v>
      </c>
      <c r="B14" s="39" t="s">
        <v>347</v>
      </c>
      <c r="C14" s="40" t="s">
        <v>92</v>
      </c>
      <c r="D14" s="40" t="s">
        <v>590</v>
      </c>
      <c r="E14" s="40" t="s">
        <v>151</v>
      </c>
      <c r="F14" s="41">
        <v>3017617</v>
      </c>
      <c r="G14" s="41">
        <v>2207149.4</v>
      </c>
      <c r="H14" s="42">
        <v>0.73142131688680179</v>
      </c>
    </row>
    <row r="15" spans="1:8" ht="15" x14ac:dyDescent="0.2">
      <c r="A15" s="38">
        <f t="shared" si="0"/>
        <v>6</v>
      </c>
      <c r="B15" s="39" t="s">
        <v>191</v>
      </c>
      <c r="C15" s="40" t="s">
        <v>92</v>
      </c>
      <c r="D15" s="40" t="s">
        <v>193</v>
      </c>
      <c r="E15" s="40" t="s">
        <v>90</v>
      </c>
      <c r="F15" s="41">
        <v>24440</v>
      </c>
      <c r="G15" s="41">
        <v>24440</v>
      </c>
      <c r="H15" s="42">
        <v>1</v>
      </c>
    </row>
    <row r="16" spans="1:8" ht="63.75" x14ac:dyDescent="0.2">
      <c r="A16" s="38">
        <f t="shared" si="0"/>
        <v>7</v>
      </c>
      <c r="B16" s="39" t="s">
        <v>831</v>
      </c>
      <c r="C16" s="40" t="s">
        <v>92</v>
      </c>
      <c r="D16" s="40" t="s">
        <v>832</v>
      </c>
      <c r="E16" s="40" t="s">
        <v>90</v>
      </c>
      <c r="F16" s="41">
        <v>24440</v>
      </c>
      <c r="G16" s="41">
        <v>24440</v>
      </c>
      <c r="H16" s="42">
        <v>1</v>
      </c>
    </row>
    <row r="17" spans="1:8" ht="25.5" x14ac:dyDescent="0.2">
      <c r="A17" s="38">
        <f t="shared" si="0"/>
        <v>8</v>
      </c>
      <c r="B17" s="39" t="s">
        <v>347</v>
      </c>
      <c r="C17" s="40" t="s">
        <v>92</v>
      </c>
      <c r="D17" s="40" t="s">
        <v>832</v>
      </c>
      <c r="E17" s="40" t="s">
        <v>151</v>
      </c>
      <c r="F17" s="41">
        <v>24440</v>
      </c>
      <c r="G17" s="41">
        <v>24440</v>
      </c>
      <c r="H17" s="42">
        <v>1</v>
      </c>
    </row>
    <row r="18" spans="1:8" ht="38.25" x14ac:dyDescent="0.2">
      <c r="A18" s="38">
        <f t="shared" si="0"/>
        <v>9</v>
      </c>
      <c r="B18" s="39" t="s">
        <v>126</v>
      </c>
      <c r="C18" s="40" t="s">
        <v>93</v>
      </c>
      <c r="D18" s="40" t="s">
        <v>192</v>
      </c>
      <c r="E18" s="40" t="s">
        <v>90</v>
      </c>
      <c r="F18" s="41">
        <v>4322866</v>
      </c>
      <c r="G18" s="41">
        <v>3305180.02</v>
      </c>
      <c r="H18" s="42">
        <v>0.76458072491721929</v>
      </c>
    </row>
    <row r="19" spans="1:8" ht="38.25" x14ac:dyDescent="0.2">
      <c r="A19" s="38">
        <f t="shared" si="0"/>
        <v>10</v>
      </c>
      <c r="B19" s="39" t="s">
        <v>589</v>
      </c>
      <c r="C19" s="40" t="s">
        <v>93</v>
      </c>
      <c r="D19" s="40" t="s">
        <v>195</v>
      </c>
      <c r="E19" s="40" t="s">
        <v>90</v>
      </c>
      <c r="F19" s="41">
        <v>4288306</v>
      </c>
      <c r="G19" s="41">
        <v>3270620.02</v>
      </c>
      <c r="H19" s="42">
        <v>0.76268345122759429</v>
      </c>
    </row>
    <row r="20" spans="1:8" ht="25.5" x14ac:dyDescent="0.2">
      <c r="A20" s="38">
        <f t="shared" si="0"/>
        <v>11</v>
      </c>
      <c r="B20" s="39" t="s">
        <v>348</v>
      </c>
      <c r="C20" s="40" t="s">
        <v>93</v>
      </c>
      <c r="D20" s="40" t="s">
        <v>591</v>
      </c>
      <c r="E20" s="40" t="s">
        <v>90</v>
      </c>
      <c r="F20" s="41">
        <v>2147630</v>
      </c>
      <c r="G20" s="41">
        <v>1538817.63</v>
      </c>
      <c r="H20" s="42">
        <v>0.71651896741990007</v>
      </c>
    </row>
    <row r="21" spans="1:8" ht="25.5" x14ac:dyDescent="0.2">
      <c r="A21" s="38">
        <f t="shared" si="0"/>
        <v>12</v>
      </c>
      <c r="B21" s="39" t="s">
        <v>347</v>
      </c>
      <c r="C21" s="40" t="s">
        <v>93</v>
      </c>
      <c r="D21" s="40" t="s">
        <v>591</v>
      </c>
      <c r="E21" s="40" t="s">
        <v>151</v>
      </c>
      <c r="F21" s="41">
        <v>2074026</v>
      </c>
      <c r="G21" s="41">
        <v>1536117.63</v>
      </c>
      <c r="H21" s="42">
        <v>0.74064531013593848</v>
      </c>
    </row>
    <row r="22" spans="1:8" ht="25.5" x14ac:dyDescent="0.2">
      <c r="A22" s="38">
        <f t="shared" si="0"/>
        <v>13</v>
      </c>
      <c r="B22" s="39" t="s">
        <v>349</v>
      </c>
      <c r="C22" s="40" t="s">
        <v>93</v>
      </c>
      <c r="D22" s="40" t="s">
        <v>591</v>
      </c>
      <c r="E22" s="40" t="s">
        <v>152</v>
      </c>
      <c r="F22" s="41">
        <v>73604</v>
      </c>
      <c r="G22" s="41">
        <v>2700</v>
      </c>
      <c r="H22" s="42">
        <v>3.6682788978859841E-2</v>
      </c>
    </row>
    <row r="23" spans="1:8" ht="25.5" x14ac:dyDescent="0.2">
      <c r="A23" s="38">
        <f t="shared" si="0"/>
        <v>14</v>
      </c>
      <c r="B23" s="39" t="s">
        <v>350</v>
      </c>
      <c r="C23" s="40" t="s">
        <v>93</v>
      </c>
      <c r="D23" s="40" t="s">
        <v>196</v>
      </c>
      <c r="E23" s="40" t="s">
        <v>90</v>
      </c>
      <c r="F23" s="41">
        <v>1960676</v>
      </c>
      <c r="G23" s="41">
        <v>1619802.39</v>
      </c>
      <c r="H23" s="42">
        <v>0.82614485514179803</v>
      </c>
    </row>
    <row r="24" spans="1:8" ht="25.5" x14ac:dyDescent="0.2">
      <c r="A24" s="38">
        <f t="shared" si="0"/>
        <v>15</v>
      </c>
      <c r="B24" s="39" t="s">
        <v>347</v>
      </c>
      <c r="C24" s="40" t="s">
        <v>93</v>
      </c>
      <c r="D24" s="40" t="s">
        <v>196</v>
      </c>
      <c r="E24" s="40" t="s">
        <v>151</v>
      </c>
      <c r="F24" s="41">
        <v>1960676</v>
      </c>
      <c r="G24" s="41">
        <v>1619802.39</v>
      </c>
      <c r="H24" s="42">
        <v>0.82614485514179803</v>
      </c>
    </row>
    <row r="25" spans="1:8" ht="25.5" x14ac:dyDescent="0.2">
      <c r="A25" s="38">
        <f t="shared" si="0"/>
        <v>16</v>
      </c>
      <c r="B25" s="39" t="s">
        <v>351</v>
      </c>
      <c r="C25" s="40" t="s">
        <v>93</v>
      </c>
      <c r="D25" s="40" t="s">
        <v>334</v>
      </c>
      <c r="E25" s="40" t="s">
        <v>90</v>
      </c>
      <c r="F25" s="41">
        <v>180000</v>
      </c>
      <c r="G25" s="41">
        <v>112000</v>
      </c>
      <c r="H25" s="42">
        <v>0.62222222222222223</v>
      </c>
    </row>
    <row r="26" spans="1:8" ht="25.5" x14ac:dyDescent="0.2">
      <c r="A26" s="38">
        <f t="shared" si="0"/>
        <v>17</v>
      </c>
      <c r="B26" s="39" t="s">
        <v>347</v>
      </c>
      <c r="C26" s="40" t="s">
        <v>93</v>
      </c>
      <c r="D26" s="40" t="s">
        <v>334</v>
      </c>
      <c r="E26" s="40" t="s">
        <v>151</v>
      </c>
      <c r="F26" s="41">
        <v>180000</v>
      </c>
      <c r="G26" s="41">
        <v>112000</v>
      </c>
      <c r="H26" s="42">
        <v>0.62222222222222223</v>
      </c>
    </row>
    <row r="27" spans="1:8" ht="15" x14ac:dyDescent="0.2">
      <c r="A27" s="38">
        <f t="shared" si="0"/>
        <v>18</v>
      </c>
      <c r="B27" s="39" t="s">
        <v>191</v>
      </c>
      <c r="C27" s="40" t="s">
        <v>93</v>
      </c>
      <c r="D27" s="40" t="s">
        <v>193</v>
      </c>
      <c r="E27" s="40" t="s">
        <v>90</v>
      </c>
      <c r="F27" s="41">
        <v>34560</v>
      </c>
      <c r="G27" s="41">
        <v>34560</v>
      </c>
      <c r="H27" s="42">
        <v>1</v>
      </c>
    </row>
    <row r="28" spans="1:8" ht="63.75" x14ac:dyDescent="0.2">
      <c r="A28" s="38">
        <f t="shared" si="0"/>
        <v>19</v>
      </c>
      <c r="B28" s="39" t="s">
        <v>831</v>
      </c>
      <c r="C28" s="40" t="s">
        <v>93</v>
      </c>
      <c r="D28" s="40" t="s">
        <v>832</v>
      </c>
      <c r="E28" s="40" t="s">
        <v>90</v>
      </c>
      <c r="F28" s="41">
        <v>34560</v>
      </c>
      <c r="G28" s="41">
        <v>34560</v>
      </c>
      <c r="H28" s="42">
        <v>1</v>
      </c>
    </row>
    <row r="29" spans="1:8" ht="25.5" x14ac:dyDescent="0.2">
      <c r="A29" s="38">
        <f t="shared" si="0"/>
        <v>20</v>
      </c>
      <c r="B29" s="39" t="s">
        <v>347</v>
      </c>
      <c r="C29" s="40" t="s">
        <v>93</v>
      </c>
      <c r="D29" s="40" t="s">
        <v>832</v>
      </c>
      <c r="E29" s="40" t="s">
        <v>151</v>
      </c>
      <c r="F29" s="41">
        <v>34560</v>
      </c>
      <c r="G29" s="41">
        <v>34560</v>
      </c>
      <c r="H29" s="42">
        <v>1</v>
      </c>
    </row>
    <row r="30" spans="1:8" ht="38.25" x14ac:dyDescent="0.2">
      <c r="A30" s="38">
        <f t="shared" si="0"/>
        <v>21</v>
      </c>
      <c r="B30" s="39" t="s">
        <v>127</v>
      </c>
      <c r="C30" s="40" t="s">
        <v>94</v>
      </c>
      <c r="D30" s="40" t="s">
        <v>192</v>
      </c>
      <c r="E30" s="40" t="s">
        <v>90</v>
      </c>
      <c r="F30" s="41">
        <v>35577668</v>
      </c>
      <c r="G30" s="41">
        <v>24824327.140000001</v>
      </c>
      <c r="H30" s="42">
        <v>0.69775026120317951</v>
      </c>
    </row>
    <row r="31" spans="1:8" ht="38.25" x14ac:dyDescent="0.2">
      <c r="A31" s="38">
        <f t="shared" si="0"/>
        <v>22</v>
      </c>
      <c r="B31" s="39" t="s">
        <v>589</v>
      </c>
      <c r="C31" s="40" t="s">
        <v>94</v>
      </c>
      <c r="D31" s="40" t="s">
        <v>195</v>
      </c>
      <c r="E31" s="40" t="s">
        <v>90</v>
      </c>
      <c r="F31" s="41">
        <v>34973577</v>
      </c>
      <c r="G31" s="41">
        <v>24220236.140000001</v>
      </c>
      <c r="H31" s="42">
        <v>0.69252956710719071</v>
      </c>
    </row>
    <row r="32" spans="1:8" ht="25.5" x14ac:dyDescent="0.2">
      <c r="A32" s="38">
        <f t="shared" si="0"/>
        <v>23</v>
      </c>
      <c r="B32" s="39" t="s">
        <v>348</v>
      </c>
      <c r="C32" s="40" t="s">
        <v>94</v>
      </c>
      <c r="D32" s="40" t="s">
        <v>591</v>
      </c>
      <c r="E32" s="40" t="s">
        <v>90</v>
      </c>
      <c r="F32" s="41">
        <v>34973577</v>
      </c>
      <c r="G32" s="41">
        <v>24220236.140000001</v>
      </c>
      <c r="H32" s="42">
        <v>0.69252956710719071</v>
      </c>
    </row>
    <row r="33" spans="1:8" ht="25.5" x14ac:dyDescent="0.2">
      <c r="A33" s="38">
        <f t="shared" si="0"/>
        <v>24</v>
      </c>
      <c r="B33" s="39" t="s">
        <v>347</v>
      </c>
      <c r="C33" s="40" t="s">
        <v>94</v>
      </c>
      <c r="D33" s="40" t="s">
        <v>591</v>
      </c>
      <c r="E33" s="40" t="s">
        <v>151</v>
      </c>
      <c r="F33" s="41">
        <v>34927577</v>
      </c>
      <c r="G33" s="41">
        <v>24194840.359999999</v>
      </c>
      <c r="H33" s="42">
        <v>0.69271453785643367</v>
      </c>
    </row>
    <row r="34" spans="1:8" ht="25.5" x14ac:dyDescent="0.2">
      <c r="A34" s="38">
        <f t="shared" si="0"/>
        <v>25</v>
      </c>
      <c r="B34" s="39" t="s">
        <v>349</v>
      </c>
      <c r="C34" s="40" t="s">
        <v>94</v>
      </c>
      <c r="D34" s="40" t="s">
        <v>591</v>
      </c>
      <c r="E34" s="40" t="s">
        <v>152</v>
      </c>
      <c r="F34" s="41">
        <v>46000</v>
      </c>
      <c r="G34" s="41">
        <v>25395.78</v>
      </c>
      <c r="H34" s="42">
        <v>0.55208217391304348</v>
      </c>
    </row>
    <row r="35" spans="1:8" ht="15" x14ac:dyDescent="0.2">
      <c r="A35" s="38">
        <f t="shared" si="0"/>
        <v>26</v>
      </c>
      <c r="B35" s="39" t="s">
        <v>191</v>
      </c>
      <c r="C35" s="40" t="s">
        <v>94</v>
      </c>
      <c r="D35" s="40" t="s">
        <v>193</v>
      </c>
      <c r="E35" s="40" t="s">
        <v>90</v>
      </c>
      <c r="F35" s="41">
        <v>604091</v>
      </c>
      <c r="G35" s="41">
        <v>604091</v>
      </c>
      <c r="H35" s="42">
        <v>1</v>
      </c>
    </row>
    <row r="36" spans="1:8" ht="63.75" x14ac:dyDescent="0.2">
      <c r="A36" s="38">
        <f t="shared" si="0"/>
        <v>27</v>
      </c>
      <c r="B36" s="39" t="s">
        <v>831</v>
      </c>
      <c r="C36" s="40" t="s">
        <v>94</v>
      </c>
      <c r="D36" s="40" t="s">
        <v>832</v>
      </c>
      <c r="E36" s="40" t="s">
        <v>90</v>
      </c>
      <c r="F36" s="41">
        <v>432888</v>
      </c>
      <c r="G36" s="41">
        <v>432888</v>
      </c>
      <c r="H36" s="42">
        <v>1</v>
      </c>
    </row>
    <row r="37" spans="1:8" ht="25.5" x14ac:dyDescent="0.2">
      <c r="A37" s="38">
        <f t="shared" si="0"/>
        <v>28</v>
      </c>
      <c r="B37" s="39" t="s">
        <v>347</v>
      </c>
      <c r="C37" s="40" t="s">
        <v>94</v>
      </c>
      <c r="D37" s="40" t="s">
        <v>832</v>
      </c>
      <c r="E37" s="40" t="s">
        <v>151</v>
      </c>
      <c r="F37" s="41">
        <v>432888</v>
      </c>
      <c r="G37" s="41">
        <v>432888</v>
      </c>
      <c r="H37" s="42">
        <v>1</v>
      </c>
    </row>
    <row r="38" spans="1:8" ht="89.25" x14ac:dyDescent="0.2">
      <c r="A38" s="38">
        <f t="shared" si="0"/>
        <v>29</v>
      </c>
      <c r="B38" s="39" t="s">
        <v>833</v>
      </c>
      <c r="C38" s="40" t="s">
        <v>94</v>
      </c>
      <c r="D38" s="40" t="s">
        <v>834</v>
      </c>
      <c r="E38" s="40" t="s">
        <v>90</v>
      </c>
      <c r="F38" s="41">
        <v>171203</v>
      </c>
      <c r="G38" s="41">
        <v>171203</v>
      </c>
      <c r="H38" s="42">
        <v>1</v>
      </c>
    </row>
    <row r="39" spans="1:8" ht="25.5" x14ac:dyDescent="0.2">
      <c r="A39" s="38">
        <f t="shared" si="0"/>
        <v>30</v>
      </c>
      <c r="B39" s="39" t="s">
        <v>347</v>
      </c>
      <c r="C39" s="40" t="s">
        <v>94</v>
      </c>
      <c r="D39" s="40" t="s">
        <v>834</v>
      </c>
      <c r="E39" s="40" t="s">
        <v>151</v>
      </c>
      <c r="F39" s="41">
        <v>171203</v>
      </c>
      <c r="G39" s="41">
        <v>171203</v>
      </c>
      <c r="H39" s="42">
        <v>1</v>
      </c>
    </row>
    <row r="40" spans="1:8" ht="25.5" x14ac:dyDescent="0.2">
      <c r="A40" s="38">
        <f t="shared" si="0"/>
        <v>31</v>
      </c>
      <c r="B40" s="39" t="s">
        <v>128</v>
      </c>
      <c r="C40" s="40" t="s">
        <v>95</v>
      </c>
      <c r="D40" s="40" t="s">
        <v>192</v>
      </c>
      <c r="E40" s="40" t="s">
        <v>90</v>
      </c>
      <c r="F40" s="41">
        <v>21777059.23</v>
      </c>
      <c r="G40" s="41">
        <v>15880580.699999999</v>
      </c>
      <c r="H40" s="42">
        <v>0.7292343990194492</v>
      </c>
    </row>
    <row r="41" spans="1:8" ht="38.25" x14ac:dyDescent="0.2">
      <c r="A41" s="38">
        <f t="shared" si="0"/>
        <v>32</v>
      </c>
      <c r="B41" s="39" t="s">
        <v>589</v>
      </c>
      <c r="C41" s="40" t="s">
        <v>95</v>
      </c>
      <c r="D41" s="40" t="s">
        <v>195</v>
      </c>
      <c r="E41" s="40" t="s">
        <v>90</v>
      </c>
      <c r="F41" s="41">
        <v>21456164.23</v>
      </c>
      <c r="G41" s="41">
        <v>15559685.699999999</v>
      </c>
      <c r="H41" s="42">
        <v>0.72518487149928013</v>
      </c>
    </row>
    <row r="42" spans="1:8" ht="25.5" x14ac:dyDescent="0.2">
      <c r="A42" s="38">
        <f t="shared" si="0"/>
        <v>33</v>
      </c>
      <c r="B42" s="39" t="s">
        <v>348</v>
      </c>
      <c r="C42" s="40" t="s">
        <v>95</v>
      </c>
      <c r="D42" s="40" t="s">
        <v>591</v>
      </c>
      <c r="E42" s="40" t="s">
        <v>90</v>
      </c>
      <c r="F42" s="41">
        <v>19507188.23</v>
      </c>
      <c r="G42" s="41">
        <v>14291423.6</v>
      </c>
      <c r="H42" s="42">
        <v>0.7326234530316007</v>
      </c>
    </row>
    <row r="43" spans="1:8" ht="25.5" x14ac:dyDescent="0.2">
      <c r="A43" s="38">
        <f t="shared" si="0"/>
        <v>34</v>
      </c>
      <c r="B43" s="39" t="s">
        <v>347</v>
      </c>
      <c r="C43" s="40" t="s">
        <v>95</v>
      </c>
      <c r="D43" s="40" t="s">
        <v>591</v>
      </c>
      <c r="E43" s="40" t="s">
        <v>151</v>
      </c>
      <c r="F43" s="41">
        <v>17507188.23</v>
      </c>
      <c r="G43" s="41">
        <v>12657934.68</v>
      </c>
      <c r="H43" s="42">
        <v>0.72301357098049546</v>
      </c>
    </row>
    <row r="44" spans="1:8" ht="25.5" x14ac:dyDescent="0.2">
      <c r="A44" s="38">
        <f t="shared" si="0"/>
        <v>35</v>
      </c>
      <c r="B44" s="39" t="s">
        <v>349</v>
      </c>
      <c r="C44" s="40" t="s">
        <v>95</v>
      </c>
      <c r="D44" s="40" t="s">
        <v>591</v>
      </c>
      <c r="E44" s="40" t="s">
        <v>152</v>
      </c>
      <c r="F44" s="41">
        <v>2000000</v>
      </c>
      <c r="G44" s="41">
        <v>1633488.92</v>
      </c>
      <c r="H44" s="42">
        <v>0.81674446000000001</v>
      </c>
    </row>
    <row r="45" spans="1:8" ht="25.5" x14ac:dyDescent="0.2">
      <c r="A45" s="38">
        <f t="shared" si="0"/>
        <v>36</v>
      </c>
      <c r="B45" s="39" t="s">
        <v>592</v>
      </c>
      <c r="C45" s="40" t="s">
        <v>95</v>
      </c>
      <c r="D45" s="40" t="s">
        <v>593</v>
      </c>
      <c r="E45" s="40" t="s">
        <v>90</v>
      </c>
      <c r="F45" s="41">
        <v>1948976</v>
      </c>
      <c r="G45" s="41">
        <v>1268262.1000000001</v>
      </c>
      <c r="H45" s="42">
        <v>0.65073253852279356</v>
      </c>
    </row>
    <row r="46" spans="1:8" ht="25.5" x14ac:dyDescent="0.2">
      <c r="A46" s="38">
        <f t="shared" si="0"/>
        <v>37</v>
      </c>
      <c r="B46" s="39" t="s">
        <v>347</v>
      </c>
      <c r="C46" s="40" t="s">
        <v>95</v>
      </c>
      <c r="D46" s="40" t="s">
        <v>593</v>
      </c>
      <c r="E46" s="40" t="s">
        <v>151</v>
      </c>
      <c r="F46" s="41">
        <v>1948976</v>
      </c>
      <c r="G46" s="41">
        <v>1268262.1000000001</v>
      </c>
      <c r="H46" s="42">
        <v>0.65073253852279356</v>
      </c>
    </row>
    <row r="47" spans="1:8" ht="15" x14ac:dyDescent="0.2">
      <c r="A47" s="38">
        <f t="shared" si="0"/>
        <v>38</v>
      </c>
      <c r="B47" s="39" t="s">
        <v>191</v>
      </c>
      <c r="C47" s="40" t="s">
        <v>95</v>
      </c>
      <c r="D47" s="40" t="s">
        <v>193</v>
      </c>
      <c r="E47" s="40" t="s">
        <v>90</v>
      </c>
      <c r="F47" s="41">
        <v>320895</v>
      </c>
      <c r="G47" s="41">
        <v>320895</v>
      </c>
      <c r="H47" s="42">
        <v>1</v>
      </c>
    </row>
    <row r="48" spans="1:8" ht="63.75" x14ac:dyDescent="0.2">
      <c r="A48" s="38">
        <f t="shared" si="0"/>
        <v>39</v>
      </c>
      <c r="B48" s="39" t="s">
        <v>831</v>
      </c>
      <c r="C48" s="40" t="s">
        <v>95</v>
      </c>
      <c r="D48" s="40" t="s">
        <v>832</v>
      </c>
      <c r="E48" s="40" t="s">
        <v>90</v>
      </c>
      <c r="F48" s="41">
        <v>245112</v>
      </c>
      <c r="G48" s="41">
        <v>245112</v>
      </c>
      <c r="H48" s="42">
        <v>1</v>
      </c>
    </row>
    <row r="49" spans="1:8" ht="25.5" x14ac:dyDescent="0.2">
      <c r="A49" s="38">
        <f t="shared" si="0"/>
        <v>40</v>
      </c>
      <c r="B49" s="39" t="s">
        <v>347</v>
      </c>
      <c r="C49" s="40" t="s">
        <v>95</v>
      </c>
      <c r="D49" s="40" t="s">
        <v>832</v>
      </c>
      <c r="E49" s="40" t="s">
        <v>151</v>
      </c>
      <c r="F49" s="41">
        <v>245112</v>
      </c>
      <c r="G49" s="41">
        <v>245112</v>
      </c>
      <c r="H49" s="42">
        <v>1</v>
      </c>
    </row>
    <row r="50" spans="1:8" ht="89.25" x14ac:dyDescent="0.2">
      <c r="A50" s="38">
        <f t="shared" si="0"/>
        <v>41</v>
      </c>
      <c r="B50" s="39" t="s">
        <v>833</v>
      </c>
      <c r="C50" s="40" t="s">
        <v>95</v>
      </c>
      <c r="D50" s="40" t="s">
        <v>834</v>
      </c>
      <c r="E50" s="40" t="s">
        <v>90</v>
      </c>
      <c r="F50" s="41">
        <v>75783</v>
      </c>
      <c r="G50" s="41">
        <v>75783</v>
      </c>
      <c r="H50" s="42">
        <v>1</v>
      </c>
    </row>
    <row r="51" spans="1:8" ht="25.5" x14ac:dyDescent="0.2">
      <c r="A51" s="38">
        <f t="shared" si="0"/>
        <v>42</v>
      </c>
      <c r="B51" s="39" t="s">
        <v>347</v>
      </c>
      <c r="C51" s="40" t="s">
        <v>95</v>
      </c>
      <c r="D51" s="40" t="s">
        <v>834</v>
      </c>
      <c r="E51" s="40" t="s">
        <v>151</v>
      </c>
      <c r="F51" s="41">
        <v>75783</v>
      </c>
      <c r="G51" s="41">
        <v>75783</v>
      </c>
      <c r="H51" s="42">
        <v>1</v>
      </c>
    </row>
    <row r="52" spans="1:8" ht="15" x14ac:dyDescent="0.2">
      <c r="A52" s="38">
        <f t="shared" si="0"/>
        <v>43</v>
      </c>
      <c r="B52" s="39" t="s">
        <v>594</v>
      </c>
      <c r="C52" s="40" t="s">
        <v>595</v>
      </c>
      <c r="D52" s="40" t="s">
        <v>192</v>
      </c>
      <c r="E52" s="40" t="s">
        <v>90</v>
      </c>
      <c r="F52" s="41">
        <v>2099500</v>
      </c>
      <c r="G52" s="41">
        <v>2099500</v>
      </c>
      <c r="H52" s="42">
        <v>1</v>
      </c>
    </row>
    <row r="53" spans="1:8" ht="15" x14ac:dyDescent="0.2">
      <c r="A53" s="38">
        <f t="shared" si="0"/>
        <v>44</v>
      </c>
      <c r="B53" s="39" t="s">
        <v>191</v>
      </c>
      <c r="C53" s="40" t="s">
        <v>595</v>
      </c>
      <c r="D53" s="40" t="s">
        <v>193</v>
      </c>
      <c r="E53" s="40" t="s">
        <v>90</v>
      </c>
      <c r="F53" s="41">
        <v>2099500</v>
      </c>
      <c r="G53" s="41">
        <v>2099500</v>
      </c>
      <c r="H53" s="42">
        <v>1</v>
      </c>
    </row>
    <row r="54" spans="1:8" ht="15" x14ac:dyDescent="0.2">
      <c r="A54" s="38">
        <f t="shared" si="0"/>
        <v>45</v>
      </c>
      <c r="B54" s="39" t="s">
        <v>596</v>
      </c>
      <c r="C54" s="40" t="s">
        <v>595</v>
      </c>
      <c r="D54" s="40" t="s">
        <v>597</v>
      </c>
      <c r="E54" s="40" t="s">
        <v>90</v>
      </c>
      <c r="F54" s="41">
        <v>2099500</v>
      </c>
      <c r="G54" s="41">
        <v>2099500</v>
      </c>
      <c r="H54" s="42">
        <v>1</v>
      </c>
    </row>
    <row r="55" spans="1:8" ht="15" x14ac:dyDescent="0.2">
      <c r="A55" s="38">
        <f t="shared" si="0"/>
        <v>46</v>
      </c>
      <c r="B55" s="39" t="s">
        <v>598</v>
      </c>
      <c r="C55" s="40" t="s">
        <v>595</v>
      </c>
      <c r="D55" s="40" t="s">
        <v>597</v>
      </c>
      <c r="E55" s="40" t="s">
        <v>599</v>
      </c>
      <c r="F55" s="41">
        <v>2099500</v>
      </c>
      <c r="G55" s="41">
        <v>2099500</v>
      </c>
      <c r="H55" s="42">
        <v>1</v>
      </c>
    </row>
    <row r="56" spans="1:8" ht="15" x14ac:dyDescent="0.2">
      <c r="A56" s="38">
        <f t="shared" si="0"/>
        <v>47</v>
      </c>
      <c r="B56" s="39" t="s">
        <v>170</v>
      </c>
      <c r="C56" s="40" t="s">
        <v>171</v>
      </c>
      <c r="D56" s="40" t="s">
        <v>192</v>
      </c>
      <c r="E56" s="40" t="s">
        <v>90</v>
      </c>
      <c r="F56" s="41">
        <v>1000000</v>
      </c>
      <c r="G56" s="41">
        <v>0</v>
      </c>
      <c r="H56" s="42">
        <v>0</v>
      </c>
    </row>
    <row r="57" spans="1:8" ht="15" x14ac:dyDescent="0.2">
      <c r="A57" s="38">
        <f t="shared" si="0"/>
        <v>48</v>
      </c>
      <c r="B57" s="39" t="s">
        <v>191</v>
      </c>
      <c r="C57" s="40" t="s">
        <v>171</v>
      </c>
      <c r="D57" s="40" t="s">
        <v>193</v>
      </c>
      <c r="E57" s="40" t="s">
        <v>90</v>
      </c>
      <c r="F57" s="41">
        <v>1000000</v>
      </c>
      <c r="G57" s="41">
        <v>0</v>
      </c>
      <c r="H57" s="42">
        <v>0</v>
      </c>
    </row>
    <row r="58" spans="1:8" ht="15" x14ac:dyDescent="0.2">
      <c r="A58" s="38">
        <f t="shared" si="0"/>
        <v>49</v>
      </c>
      <c r="B58" s="39" t="s">
        <v>353</v>
      </c>
      <c r="C58" s="40" t="s">
        <v>171</v>
      </c>
      <c r="D58" s="40" t="s">
        <v>194</v>
      </c>
      <c r="E58" s="40" t="s">
        <v>90</v>
      </c>
      <c r="F58" s="41">
        <v>1000000</v>
      </c>
      <c r="G58" s="41">
        <v>0</v>
      </c>
      <c r="H58" s="42">
        <v>0</v>
      </c>
    </row>
    <row r="59" spans="1:8" ht="15" x14ac:dyDescent="0.2">
      <c r="A59" s="38">
        <f t="shared" si="0"/>
        <v>50</v>
      </c>
      <c r="B59" s="39" t="s">
        <v>354</v>
      </c>
      <c r="C59" s="40" t="s">
        <v>171</v>
      </c>
      <c r="D59" s="40" t="s">
        <v>194</v>
      </c>
      <c r="E59" s="40" t="s">
        <v>172</v>
      </c>
      <c r="F59" s="41">
        <v>1000000</v>
      </c>
      <c r="G59" s="41">
        <v>0</v>
      </c>
      <c r="H59" s="42">
        <v>0</v>
      </c>
    </row>
    <row r="60" spans="1:8" ht="15" x14ac:dyDescent="0.2">
      <c r="A60" s="38">
        <f t="shared" si="0"/>
        <v>51</v>
      </c>
      <c r="B60" s="39" t="s">
        <v>129</v>
      </c>
      <c r="C60" s="40" t="s">
        <v>96</v>
      </c>
      <c r="D60" s="40" t="s">
        <v>192</v>
      </c>
      <c r="E60" s="40" t="s">
        <v>90</v>
      </c>
      <c r="F60" s="41">
        <v>65278195.75</v>
      </c>
      <c r="G60" s="41">
        <v>49126883.409999996</v>
      </c>
      <c r="H60" s="42">
        <v>0.75257722499170021</v>
      </c>
    </row>
    <row r="61" spans="1:8" ht="38.25" x14ac:dyDescent="0.2">
      <c r="A61" s="38">
        <f t="shared" si="0"/>
        <v>52</v>
      </c>
      <c r="B61" s="39" t="s">
        <v>589</v>
      </c>
      <c r="C61" s="40" t="s">
        <v>96</v>
      </c>
      <c r="D61" s="40" t="s">
        <v>195</v>
      </c>
      <c r="E61" s="40" t="s">
        <v>90</v>
      </c>
      <c r="F61" s="41">
        <v>30754554.670000002</v>
      </c>
      <c r="G61" s="41">
        <v>20152709.440000001</v>
      </c>
      <c r="H61" s="42">
        <v>0.65527560571892363</v>
      </c>
    </row>
    <row r="62" spans="1:8" ht="38.25" x14ac:dyDescent="0.2">
      <c r="A62" s="38">
        <f t="shared" si="0"/>
        <v>53</v>
      </c>
      <c r="B62" s="39" t="s">
        <v>494</v>
      </c>
      <c r="C62" s="40" t="s">
        <v>96</v>
      </c>
      <c r="D62" s="40" t="s">
        <v>600</v>
      </c>
      <c r="E62" s="40" t="s">
        <v>90</v>
      </c>
      <c r="F62" s="41">
        <v>150000</v>
      </c>
      <c r="G62" s="41">
        <v>114528</v>
      </c>
      <c r="H62" s="42">
        <v>0.76351999999999998</v>
      </c>
    </row>
    <row r="63" spans="1:8" ht="25.5" x14ac:dyDescent="0.2">
      <c r="A63" s="38">
        <f t="shared" si="0"/>
        <v>54</v>
      </c>
      <c r="B63" s="39" t="s">
        <v>349</v>
      </c>
      <c r="C63" s="40" t="s">
        <v>96</v>
      </c>
      <c r="D63" s="40" t="s">
        <v>600</v>
      </c>
      <c r="E63" s="40" t="s">
        <v>152</v>
      </c>
      <c r="F63" s="41">
        <v>150000</v>
      </c>
      <c r="G63" s="41">
        <v>114528</v>
      </c>
      <c r="H63" s="42">
        <v>0.76351999999999998</v>
      </c>
    </row>
    <row r="64" spans="1:8" ht="15" x14ac:dyDescent="0.2">
      <c r="A64" s="38">
        <f t="shared" si="0"/>
        <v>55</v>
      </c>
      <c r="B64" s="39" t="s">
        <v>357</v>
      </c>
      <c r="C64" s="40" t="s">
        <v>96</v>
      </c>
      <c r="D64" s="40" t="s">
        <v>601</v>
      </c>
      <c r="E64" s="40" t="s">
        <v>90</v>
      </c>
      <c r="F64" s="41">
        <v>550000</v>
      </c>
      <c r="G64" s="41">
        <v>35724</v>
      </c>
      <c r="H64" s="42">
        <v>6.4952727272727273E-2</v>
      </c>
    </row>
    <row r="65" spans="1:8" ht="25.5" x14ac:dyDescent="0.2">
      <c r="A65" s="38">
        <f t="shared" si="0"/>
        <v>56</v>
      </c>
      <c r="B65" s="39" t="s">
        <v>347</v>
      </c>
      <c r="C65" s="40" t="s">
        <v>96</v>
      </c>
      <c r="D65" s="40" t="s">
        <v>601</v>
      </c>
      <c r="E65" s="40" t="s">
        <v>151</v>
      </c>
      <c r="F65" s="41">
        <v>200000</v>
      </c>
      <c r="G65" s="41">
        <v>13684</v>
      </c>
      <c r="H65" s="42">
        <v>6.8419999999999995E-2</v>
      </c>
    </row>
    <row r="66" spans="1:8" ht="25.5" x14ac:dyDescent="0.2">
      <c r="A66" s="38">
        <f t="shared" si="0"/>
        <v>57</v>
      </c>
      <c r="B66" s="39" t="s">
        <v>349</v>
      </c>
      <c r="C66" s="40" t="s">
        <v>96</v>
      </c>
      <c r="D66" s="40" t="s">
        <v>601</v>
      </c>
      <c r="E66" s="40" t="s">
        <v>152</v>
      </c>
      <c r="F66" s="41">
        <v>350000</v>
      </c>
      <c r="G66" s="41">
        <v>22040</v>
      </c>
      <c r="H66" s="42">
        <v>6.2971428571428567E-2</v>
      </c>
    </row>
    <row r="67" spans="1:8" ht="38.25" x14ac:dyDescent="0.2">
      <c r="A67" s="38">
        <f t="shared" si="0"/>
        <v>58</v>
      </c>
      <c r="B67" s="39" t="s">
        <v>355</v>
      </c>
      <c r="C67" s="40" t="s">
        <v>96</v>
      </c>
      <c r="D67" s="40" t="s">
        <v>197</v>
      </c>
      <c r="E67" s="40" t="s">
        <v>90</v>
      </c>
      <c r="F67" s="41">
        <v>27650554.670000002</v>
      </c>
      <c r="G67" s="41">
        <v>18857837.440000001</v>
      </c>
      <c r="H67" s="42">
        <v>0.68200575594456958</v>
      </c>
    </row>
    <row r="68" spans="1:8" ht="15" x14ac:dyDescent="0.2">
      <c r="A68" s="38">
        <f t="shared" si="0"/>
        <v>59</v>
      </c>
      <c r="B68" s="39" t="s">
        <v>356</v>
      </c>
      <c r="C68" s="40" t="s">
        <v>96</v>
      </c>
      <c r="D68" s="40" t="s">
        <v>197</v>
      </c>
      <c r="E68" s="40" t="s">
        <v>153</v>
      </c>
      <c r="F68" s="41">
        <v>13562943</v>
      </c>
      <c r="G68" s="41">
        <v>9659945.4399999995</v>
      </c>
      <c r="H68" s="42">
        <v>0.71223077764169618</v>
      </c>
    </row>
    <row r="69" spans="1:8" ht="25.5" x14ac:dyDescent="0.2">
      <c r="A69" s="38">
        <f t="shared" si="0"/>
        <v>60</v>
      </c>
      <c r="B69" s="39" t="s">
        <v>349</v>
      </c>
      <c r="C69" s="40" t="s">
        <v>96</v>
      </c>
      <c r="D69" s="40" t="s">
        <v>197</v>
      </c>
      <c r="E69" s="40" t="s">
        <v>152</v>
      </c>
      <c r="F69" s="41">
        <v>14055004.67</v>
      </c>
      <c r="G69" s="41">
        <v>9173775</v>
      </c>
      <c r="H69" s="42">
        <v>0.65270522603106329</v>
      </c>
    </row>
    <row r="70" spans="1:8" ht="15" x14ac:dyDescent="0.2">
      <c r="A70" s="38">
        <f t="shared" si="0"/>
        <v>61</v>
      </c>
      <c r="B70" s="39" t="s">
        <v>352</v>
      </c>
      <c r="C70" s="40" t="s">
        <v>96</v>
      </c>
      <c r="D70" s="40" t="s">
        <v>197</v>
      </c>
      <c r="E70" s="40" t="s">
        <v>154</v>
      </c>
      <c r="F70" s="41">
        <v>32607</v>
      </c>
      <c r="G70" s="41">
        <v>24117</v>
      </c>
      <c r="H70" s="42">
        <v>0.73962646057594994</v>
      </c>
    </row>
    <row r="71" spans="1:8" ht="25.5" x14ac:dyDescent="0.2">
      <c r="A71" s="38">
        <f t="shared" si="0"/>
        <v>62</v>
      </c>
      <c r="B71" s="39" t="s">
        <v>361</v>
      </c>
      <c r="C71" s="40" t="s">
        <v>96</v>
      </c>
      <c r="D71" s="40" t="s">
        <v>198</v>
      </c>
      <c r="E71" s="40" t="s">
        <v>90</v>
      </c>
      <c r="F71" s="41">
        <v>400000</v>
      </c>
      <c r="G71" s="41">
        <v>159840</v>
      </c>
      <c r="H71" s="42">
        <v>0.39960000000000001</v>
      </c>
    </row>
    <row r="72" spans="1:8" ht="25.5" x14ac:dyDescent="0.2">
      <c r="A72" s="38">
        <f t="shared" si="0"/>
        <v>63</v>
      </c>
      <c r="B72" s="39" t="s">
        <v>349</v>
      </c>
      <c r="C72" s="40" t="s">
        <v>96</v>
      </c>
      <c r="D72" s="40" t="s">
        <v>198</v>
      </c>
      <c r="E72" s="40" t="s">
        <v>152</v>
      </c>
      <c r="F72" s="41">
        <v>400000</v>
      </c>
      <c r="G72" s="41">
        <v>159840</v>
      </c>
      <c r="H72" s="42">
        <v>0.39960000000000001</v>
      </c>
    </row>
    <row r="73" spans="1:8" ht="25.5" x14ac:dyDescent="0.2">
      <c r="A73" s="38">
        <f t="shared" si="0"/>
        <v>64</v>
      </c>
      <c r="B73" s="39" t="s">
        <v>602</v>
      </c>
      <c r="C73" s="40" t="s">
        <v>96</v>
      </c>
      <c r="D73" s="40" t="s">
        <v>362</v>
      </c>
      <c r="E73" s="40" t="s">
        <v>90</v>
      </c>
      <c r="F73" s="41">
        <v>200000</v>
      </c>
      <c r="G73" s="41">
        <v>190060</v>
      </c>
      <c r="H73" s="42">
        <v>0.95030000000000003</v>
      </c>
    </row>
    <row r="74" spans="1:8" ht="25.5" x14ac:dyDescent="0.2">
      <c r="A74" s="38">
        <f t="shared" si="0"/>
        <v>65</v>
      </c>
      <c r="B74" s="39" t="s">
        <v>349</v>
      </c>
      <c r="C74" s="40" t="s">
        <v>96</v>
      </c>
      <c r="D74" s="40" t="s">
        <v>362</v>
      </c>
      <c r="E74" s="40" t="s">
        <v>152</v>
      </c>
      <c r="F74" s="41">
        <v>200000</v>
      </c>
      <c r="G74" s="41">
        <v>190060</v>
      </c>
      <c r="H74" s="42">
        <v>0.95030000000000003</v>
      </c>
    </row>
    <row r="75" spans="1:8" ht="25.5" x14ac:dyDescent="0.2">
      <c r="A75" s="38">
        <f t="shared" si="0"/>
        <v>66</v>
      </c>
      <c r="B75" s="39" t="s">
        <v>603</v>
      </c>
      <c r="C75" s="40" t="s">
        <v>96</v>
      </c>
      <c r="D75" s="40" t="s">
        <v>199</v>
      </c>
      <c r="E75" s="40" t="s">
        <v>90</v>
      </c>
      <c r="F75" s="41">
        <v>50000</v>
      </c>
      <c r="G75" s="41">
        <v>50000</v>
      </c>
      <c r="H75" s="42">
        <v>1</v>
      </c>
    </row>
    <row r="76" spans="1:8" ht="15" x14ac:dyDescent="0.2">
      <c r="A76" s="38">
        <f t="shared" ref="A76:A139" si="1">A75+1</f>
        <v>67</v>
      </c>
      <c r="B76" s="39" t="s">
        <v>352</v>
      </c>
      <c r="C76" s="40" t="s">
        <v>96</v>
      </c>
      <c r="D76" s="40" t="s">
        <v>199</v>
      </c>
      <c r="E76" s="40" t="s">
        <v>154</v>
      </c>
      <c r="F76" s="41">
        <v>50000</v>
      </c>
      <c r="G76" s="41">
        <v>50000</v>
      </c>
      <c r="H76" s="42">
        <v>1</v>
      </c>
    </row>
    <row r="77" spans="1:8" ht="38.25" x14ac:dyDescent="0.2">
      <c r="A77" s="38">
        <f t="shared" si="1"/>
        <v>68</v>
      </c>
      <c r="B77" s="39" t="s">
        <v>604</v>
      </c>
      <c r="C77" s="40" t="s">
        <v>96</v>
      </c>
      <c r="D77" s="40" t="s">
        <v>605</v>
      </c>
      <c r="E77" s="40" t="s">
        <v>90</v>
      </c>
      <c r="F77" s="41">
        <v>200000</v>
      </c>
      <c r="G77" s="41">
        <v>143100</v>
      </c>
      <c r="H77" s="42">
        <v>0.71550000000000002</v>
      </c>
    </row>
    <row r="78" spans="1:8" ht="25.5" x14ac:dyDescent="0.2">
      <c r="A78" s="38">
        <f t="shared" si="1"/>
        <v>69</v>
      </c>
      <c r="B78" s="39" t="s">
        <v>349</v>
      </c>
      <c r="C78" s="40" t="s">
        <v>96</v>
      </c>
      <c r="D78" s="40" t="s">
        <v>605</v>
      </c>
      <c r="E78" s="40" t="s">
        <v>152</v>
      </c>
      <c r="F78" s="41">
        <v>200000</v>
      </c>
      <c r="G78" s="41">
        <v>143100</v>
      </c>
      <c r="H78" s="42">
        <v>0.71550000000000002</v>
      </c>
    </row>
    <row r="79" spans="1:8" ht="63.75" x14ac:dyDescent="0.2">
      <c r="A79" s="38">
        <f t="shared" si="1"/>
        <v>70</v>
      </c>
      <c r="B79" s="39" t="s">
        <v>606</v>
      </c>
      <c r="C79" s="40" t="s">
        <v>96</v>
      </c>
      <c r="D79" s="40" t="s">
        <v>607</v>
      </c>
      <c r="E79" s="40" t="s">
        <v>90</v>
      </c>
      <c r="F79" s="41">
        <v>374000</v>
      </c>
      <c r="G79" s="41">
        <v>232670</v>
      </c>
      <c r="H79" s="42">
        <v>0.6221122994652406</v>
      </c>
    </row>
    <row r="80" spans="1:8" ht="25.5" x14ac:dyDescent="0.2">
      <c r="A80" s="38">
        <f t="shared" si="1"/>
        <v>71</v>
      </c>
      <c r="B80" s="39" t="s">
        <v>349</v>
      </c>
      <c r="C80" s="40" t="s">
        <v>96</v>
      </c>
      <c r="D80" s="40" t="s">
        <v>607</v>
      </c>
      <c r="E80" s="40" t="s">
        <v>152</v>
      </c>
      <c r="F80" s="41">
        <v>374000</v>
      </c>
      <c r="G80" s="41">
        <v>232670</v>
      </c>
      <c r="H80" s="42">
        <v>0.6221122994652406</v>
      </c>
    </row>
    <row r="81" spans="1:8" ht="15" x14ac:dyDescent="0.2">
      <c r="A81" s="38">
        <f t="shared" si="1"/>
        <v>72</v>
      </c>
      <c r="B81" s="39" t="s">
        <v>358</v>
      </c>
      <c r="C81" s="40" t="s">
        <v>96</v>
      </c>
      <c r="D81" s="40" t="s">
        <v>608</v>
      </c>
      <c r="E81" s="40" t="s">
        <v>90</v>
      </c>
      <c r="F81" s="41">
        <v>730000</v>
      </c>
      <c r="G81" s="41">
        <v>167420</v>
      </c>
      <c r="H81" s="42">
        <v>0.22934246575342465</v>
      </c>
    </row>
    <row r="82" spans="1:8" ht="25.5" x14ac:dyDescent="0.2">
      <c r="A82" s="38">
        <f t="shared" si="1"/>
        <v>73</v>
      </c>
      <c r="B82" s="39" t="s">
        <v>349</v>
      </c>
      <c r="C82" s="40" t="s">
        <v>96</v>
      </c>
      <c r="D82" s="40" t="s">
        <v>608</v>
      </c>
      <c r="E82" s="40" t="s">
        <v>152</v>
      </c>
      <c r="F82" s="41">
        <v>570000</v>
      </c>
      <c r="G82" s="41">
        <v>167420</v>
      </c>
      <c r="H82" s="42">
        <v>0.29371929824561405</v>
      </c>
    </row>
    <row r="83" spans="1:8" ht="15" x14ac:dyDescent="0.2">
      <c r="A83" s="38">
        <f t="shared" si="1"/>
        <v>74</v>
      </c>
      <c r="B83" s="39" t="s">
        <v>359</v>
      </c>
      <c r="C83" s="40" t="s">
        <v>96</v>
      </c>
      <c r="D83" s="40" t="s">
        <v>608</v>
      </c>
      <c r="E83" s="40" t="s">
        <v>190</v>
      </c>
      <c r="F83" s="41">
        <v>160000</v>
      </c>
      <c r="G83" s="41">
        <v>0</v>
      </c>
      <c r="H83" s="42">
        <v>0</v>
      </c>
    </row>
    <row r="84" spans="1:8" ht="25.5" x14ac:dyDescent="0.2">
      <c r="A84" s="38">
        <f t="shared" si="1"/>
        <v>75</v>
      </c>
      <c r="B84" s="39" t="s">
        <v>360</v>
      </c>
      <c r="C84" s="40" t="s">
        <v>96</v>
      </c>
      <c r="D84" s="40" t="s">
        <v>609</v>
      </c>
      <c r="E84" s="40" t="s">
        <v>90</v>
      </c>
      <c r="F84" s="41">
        <v>450000</v>
      </c>
      <c r="G84" s="41">
        <v>201530</v>
      </c>
      <c r="H84" s="42">
        <v>0.44784444444444443</v>
      </c>
    </row>
    <row r="85" spans="1:8" ht="25.5" x14ac:dyDescent="0.2">
      <c r="A85" s="38">
        <f t="shared" si="1"/>
        <v>76</v>
      </c>
      <c r="B85" s="39" t="s">
        <v>349</v>
      </c>
      <c r="C85" s="40" t="s">
        <v>96</v>
      </c>
      <c r="D85" s="40" t="s">
        <v>609</v>
      </c>
      <c r="E85" s="40" t="s">
        <v>152</v>
      </c>
      <c r="F85" s="41">
        <v>450000</v>
      </c>
      <c r="G85" s="41">
        <v>201530</v>
      </c>
      <c r="H85" s="42">
        <v>0.44784444444444443</v>
      </c>
    </row>
    <row r="86" spans="1:8" ht="38.25" x14ac:dyDescent="0.2">
      <c r="A86" s="38">
        <f t="shared" si="1"/>
        <v>77</v>
      </c>
      <c r="B86" s="39" t="s">
        <v>610</v>
      </c>
      <c r="C86" s="40" t="s">
        <v>96</v>
      </c>
      <c r="D86" s="40" t="s">
        <v>201</v>
      </c>
      <c r="E86" s="40" t="s">
        <v>90</v>
      </c>
      <c r="F86" s="41">
        <v>31884846.690000001</v>
      </c>
      <c r="G86" s="41">
        <v>27722235.09</v>
      </c>
      <c r="H86" s="42">
        <v>0.86944859291716414</v>
      </c>
    </row>
    <row r="87" spans="1:8" ht="25.5" x14ac:dyDescent="0.2">
      <c r="A87" s="38">
        <f t="shared" si="1"/>
        <v>78</v>
      </c>
      <c r="B87" s="39" t="s">
        <v>369</v>
      </c>
      <c r="C87" s="40" t="s">
        <v>96</v>
      </c>
      <c r="D87" s="40" t="s">
        <v>611</v>
      </c>
      <c r="E87" s="40" t="s">
        <v>90</v>
      </c>
      <c r="F87" s="41">
        <v>400000</v>
      </c>
      <c r="G87" s="41">
        <v>279250</v>
      </c>
      <c r="H87" s="42">
        <v>0.698125</v>
      </c>
    </row>
    <row r="88" spans="1:8" ht="25.5" x14ac:dyDescent="0.2">
      <c r="A88" s="38">
        <f t="shared" si="1"/>
        <v>79</v>
      </c>
      <c r="B88" s="39" t="s">
        <v>349</v>
      </c>
      <c r="C88" s="40" t="s">
        <v>96</v>
      </c>
      <c r="D88" s="40" t="s">
        <v>611</v>
      </c>
      <c r="E88" s="40" t="s">
        <v>152</v>
      </c>
      <c r="F88" s="41">
        <v>400000</v>
      </c>
      <c r="G88" s="41">
        <v>279250</v>
      </c>
      <c r="H88" s="42">
        <v>0.698125</v>
      </c>
    </row>
    <row r="89" spans="1:8" ht="25.5" x14ac:dyDescent="0.2">
      <c r="A89" s="38">
        <f t="shared" si="1"/>
        <v>80</v>
      </c>
      <c r="B89" s="39" t="s">
        <v>363</v>
      </c>
      <c r="C89" s="40" t="s">
        <v>96</v>
      </c>
      <c r="D89" s="40" t="s">
        <v>202</v>
      </c>
      <c r="E89" s="40" t="s">
        <v>90</v>
      </c>
      <c r="F89" s="41">
        <v>398759</v>
      </c>
      <c r="G89" s="41">
        <v>199469</v>
      </c>
      <c r="H89" s="42">
        <v>0.50022444634478469</v>
      </c>
    </row>
    <row r="90" spans="1:8" ht="25.5" x14ac:dyDescent="0.2">
      <c r="A90" s="38">
        <f t="shared" si="1"/>
        <v>81</v>
      </c>
      <c r="B90" s="39" t="s">
        <v>349</v>
      </c>
      <c r="C90" s="40" t="s">
        <v>96</v>
      </c>
      <c r="D90" s="40" t="s">
        <v>202</v>
      </c>
      <c r="E90" s="40" t="s">
        <v>152</v>
      </c>
      <c r="F90" s="41">
        <v>398759</v>
      </c>
      <c r="G90" s="41">
        <v>199469</v>
      </c>
      <c r="H90" s="42">
        <v>0.50022444634478469</v>
      </c>
    </row>
    <row r="91" spans="1:8" ht="89.25" x14ac:dyDescent="0.2">
      <c r="A91" s="38">
        <f t="shared" si="1"/>
        <v>82</v>
      </c>
      <c r="B91" s="39" t="s">
        <v>612</v>
      </c>
      <c r="C91" s="40" t="s">
        <v>96</v>
      </c>
      <c r="D91" s="40" t="s">
        <v>364</v>
      </c>
      <c r="E91" s="40" t="s">
        <v>90</v>
      </c>
      <c r="F91" s="41">
        <v>1000</v>
      </c>
      <c r="G91" s="41">
        <v>0</v>
      </c>
      <c r="H91" s="42">
        <v>0</v>
      </c>
    </row>
    <row r="92" spans="1:8" ht="25.5" x14ac:dyDescent="0.2">
      <c r="A92" s="38">
        <f t="shared" si="1"/>
        <v>83</v>
      </c>
      <c r="B92" s="39" t="s">
        <v>349</v>
      </c>
      <c r="C92" s="40" t="s">
        <v>96</v>
      </c>
      <c r="D92" s="40" t="s">
        <v>364</v>
      </c>
      <c r="E92" s="40" t="s">
        <v>152</v>
      </c>
      <c r="F92" s="41">
        <v>1000</v>
      </c>
      <c r="G92" s="41">
        <v>0</v>
      </c>
      <c r="H92" s="42">
        <v>0</v>
      </c>
    </row>
    <row r="93" spans="1:8" ht="25.5" x14ac:dyDescent="0.2">
      <c r="A93" s="38">
        <f t="shared" si="1"/>
        <v>84</v>
      </c>
      <c r="B93" s="39" t="s">
        <v>365</v>
      </c>
      <c r="C93" s="40" t="s">
        <v>96</v>
      </c>
      <c r="D93" s="40" t="s">
        <v>203</v>
      </c>
      <c r="E93" s="40" t="s">
        <v>90</v>
      </c>
      <c r="F93" s="41">
        <v>122000</v>
      </c>
      <c r="G93" s="41">
        <v>32400</v>
      </c>
      <c r="H93" s="42">
        <v>0.26557377049180325</v>
      </c>
    </row>
    <row r="94" spans="1:8" ht="25.5" x14ac:dyDescent="0.2">
      <c r="A94" s="38">
        <f t="shared" si="1"/>
        <v>85</v>
      </c>
      <c r="B94" s="39" t="s">
        <v>349</v>
      </c>
      <c r="C94" s="40" t="s">
        <v>96</v>
      </c>
      <c r="D94" s="40" t="s">
        <v>203</v>
      </c>
      <c r="E94" s="40" t="s">
        <v>152</v>
      </c>
      <c r="F94" s="41">
        <v>122000</v>
      </c>
      <c r="G94" s="41">
        <v>32400</v>
      </c>
      <c r="H94" s="42">
        <v>0.26557377049180325</v>
      </c>
    </row>
    <row r="95" spans="1:8" ht="25.5" x14ac:dyDescent="0.2">
      <c r="A95" s="38">
        <f t="shared" si="1"/>
        <v>86</v>
      </c>
      <c r="B95" s="39" t="s">
        <v>613</v>
      </c>
      <c r="C95" s="40" t="s">
        <v>96</v>
      </c>
      <c r="D95" s="40" t="s">
        <v>204</v>
      </c>
      <c r="E95" s="40" t="s">
        <v>90</v>
      </c>
      <c r="F95" s="41">
        <v>11574492.699999999</v>
      </c>
      <c r="G95" s="41">
        <v>8793297.4100000001</v>
      </c>
      <c r="H95" s="42">
        <v>0.75971341793666691</v>
      </c>
    </row>
    <row r="96" spans="1:8" ht="25.5" x14ac:dyDescent="0.2">
      <c r="A96" s="38">
        <f t="shared" si="1"/>
        <v>87</v>
      </c>
      <c r="B96" s="39" t="s">
        <v>349</v>
      </c>
      <c r="C96" s="40" t="s">
        <v>96</v>
      </c>
      <c r="D96" s="40" t="s">
        <v>204</v>
      </c>
      <c r="E96" s="40" t="s">
        <v>152</v>
      </c>
      <c r="F96" s="41">
        <v>11574492.699999999</v>
      </c>
      <c r="G96" s="41">
        <v>8793297.4100000001</v>
      </c>
      <c r="H96" s="42">
        <v>0.75971341793666691</v>
      </c>
    </row>
    <row r="97" spans="1:8" ht="38.25" x14ac:dyDescent="0.2">
      <c r="A97" s="38">
        <f t="shared" si="1"/>
        <v>88</v>
      </c>
      <c r="B97" s="39" t="s">
        <v>791</v>
      </c>
      <c r="C97" s="40" t="s">
        <v>96</v>
      </c>
      <c r="D97" s="40" t="s">
        <v>792</v>
      </c>
      <c r="E97" s="40" t="s">
        <v>90</v>
      </c>
      <c r="F97" s="41">
        <v>1973788.62</v>
      </c>
      <c r="G97" s="41">
        <v>1973788.62</v>
      </c>
      <c r="H97" s="42">
        <v>1</v>
      </c>
    </row>
    <row r="98" spans="1:8" ht="15" x14ac:dyDescent="0.2">
      <c r="A98" s="38">
        <f t="shared" si="1"/>
        <v>89</v>
      </c>
      <c r="B98" s="39" t="s">
        <v>368</v>
      </c>
      <c r="C98" s="40" t="s">
        <v>96</v>
      </c>
      <c r="D98" s="40" t="s">
        <v>792</v>
      </c>
      <c r="E98" s="40" t="s">
        <v>158</v>
      </c>
      <c r="F98" s="41">
        <v>1973788.62</v>
      </c>
      <c r="G98" s="41">
        <v>1973788.62</v>
      </c>
      <c r="H98" s="42">
        <v>1</v>
      </c>
    </row>
    <row r="99" spans="1:8" ht="25.5" x14ac:dyDescent="0.2">
      <c r="A99" s="38">
        <f t="shared" si="1"/>
        <v>90</v>
      </c>
      <c r="B99" s="39" t="s">
        <v>367</v>
      </c>
      <c r="C99" s="40" t="s">
        <v>96</v>
      </c>
      <c r="D99" s="40" t="s">
        <v>205</v>
      </c>
      <c r="E99" s="40" t="s">
        <v>90</v>
      </c>
      <c r="F99" s="41">
        <v>111836</v>
      </c>
      <c r="G99" s="41">
        <v>28300</v>
      </c>
      <c r="H99" s="42">
        <v>0.25304910762187488</v>
      </c>
    </row>
    <row r="100" spans="1:8" ht="25.5" x14ac:dyDescent="0.2">
      <c r="A100" s="38">
        <f t="shared" si="1"/>
        <v>91</v>
      </c>
      <c r="B100" s="39" t="s">
        <v>349</v>
      </c>
      <c r="C100" s="40" t="s">
        <v>96</v>
      </c>
      <c r="D100" s="40" t="s">
        <v>205</v>
      </c>
      <c r="E100" s="40" t="s">
        <v>152</v>
      </c>
      <c r="F100" s="41">
        <v>111836</v>
      </c>
      <c r="G100" s="41">
        <v>28300</v>
      </c>
      <c r="H100" s="42">
        <v>0.25304910762187488</v>
      </c>
    </row>
    <row r="101" spans="1:8" ht="25.5" x14ac:dyDescent="0.2">
      <c r="A101" s="38">
        <f t="shared" si="1"/>
        <v>92</v>
      </c>
      <c r="B101" s="39" t="s">
        <v>495</v>
      </c>
      <c r="C101" s="40" t="s">
        <v>96</v>
      </c>
      <c r="D101" s="40" t="s">
        <v>614</v>
      </c>
      <c r="E101" s="40" t="s">
        <v>90</v>
      </c>
      <c r="F101" s="41">
        <v>3236203.7</v>
      </c>
      <c r="G101" s="41">
        <v>2348963.39</v>
      </c>
      <c r="H101" s="42">
        <v>0.72583916457422004</v>
      </c>
    </row>
    <row r="102" spans="1:8" ht="15" x14ac:dyDescent="0.2">
      <c r="A102" s="38">
        <f t="shared" si="1"/>
        <v>93</v>
      </c>
      <c r="B102" s="39" t="s">
        <v>356</v>
      </c>
      <c r="C102" s="40" t="s">
        <v>96</v>
      </c>
      <c r="D102" s="40" t="s">
        <v>614</v>
      </c>
      <c r="E102" s="40" t="s">
        <v>153</v>
      </c>
      <c r="F102" s="41">
        <v>3023314.7</v>
      </c>
      <c r="G102" s="41">
        <v>2264324.39</v>
      </c>
      <c r="H102" s="42">
        <v>0.7489542487918972</v>
      </c>
    </row>
    <row r="103" spans="1:8" ht="25.5" x14ac:dyDescent="0.2">
      <c r="A103" s="38">
        <f t="shared" si="1"/>
        <v>94</v>
      </c>
      <c r="B103" s="39" t="s">
        <v>349</v>
      </c>
      <c r="C103" s="40" t="s">
        <v>96</v>
      </c>
      <c r="D103" s="40" t="s">
        <v>614</v>
      </c>
      <c r="E103" s="40" t="s">
        <v>152</v>
      </c>
      <c r="F103" s="41">
        <v>212889</v>
      </c>
      <c r="G103" s="41">
        <v>84639</v>
      </c>
      <c r="H103" s="42">
        <v>0.39757338331243042</v>
      </c>
    </row>
    <row r="104" spans="1:8" ht="25.5" x14ac:dyDescent="0.2">
      <c r="A104" s="38">
        <f t="shared" si="1"/>
        <v>95</v>
      </c>
      <c r="B104" s="39" t="s">
        <v>615</v>
      </c>
      <c r="C104" s="40" t="s">
        <v>96</v>
      </c>
      <c r="D104" s="40" t="s">
        <v>616</v>
      </c>
      <c r="E104" s="40" t="s">
        <v>90</v>
      </c>
      <c r="F104" s="41">
        <v>12670000</v>
      </c>
      <c r="G104" s="41">
        <v>12670000</v>
      </c>
      <c r="H104" s="42">
        <v>1</v>
      </c>
    </row>
    <row r="105" spans="1:8" ht="15" x14ac:dyDescent="0.2">
      <c r="A105" s="38">
        <f t="shared" si="1"/>
        <v>96</v>
      </c>
      <c r="B105" s="39" t="s">
        <v>366</v>
      </c>
      <c r="C105" s="40" t="s">
        <v>96</v>
      </c>
      <c r="D105" s="40" t="s">
        <v>616</v>
      </c>
      <c r="E105" s="40" t="s">
        <v>155</v>
      </c>
      <c r="F105" s="41">
        <v>12670000</v>
      </c>
      <c r="G105" s="41">
        <v>12670000</v>
      </c>
      <c r="H105" s="42">
        <v>1</v>
      </c>
    </row>
    <row r="106" spans="1:8" ht="25.5" x14ac:dyDescent="0.2">
      <c r="A106" s="38">
        <f t="shared" si="1"/>
        <v>97</v>
      </c>
      <c r="B106" s="39" t="s">
        <v>617</v>
      </c>
      <c r="C106" s="40" t="s">
        <v>96</v>
      </c>
      <c r="D106" s="40" t="s">
        <v>389</v>
      </c>
      <c r="E106" s="40" t="s">
        <v>90</v>
      </c>
      <c r="F106" s="41">
        <v>1396766.67</v>
      </c>
      <c r="G106" s="41">
        <v>1396766.67</v>
      </c>
      <c r="H106" s="42">
        <v>1</v>
      </c>
    </row>
    <row r="107" spans="1:8" ht="25.5" x14ac:dyDescent="0.2">
      <c r="A107" s="38">
        <f t="shared" si="1"/>
        <v>98</v>
      </c>
      <c r="B107" s="39" t="s">
        <v>349</v>
      </c>
      <c r="C107" s="40" t="s">
        <v>96</v>
      </c>
      <c r="D107" s="40" t="s">
        <v>389</v>
      </c>
      <c r="E107" s="40" t="s">
        <v>152</v>
      </c>
      <c r="F107" s="41">
        <v>1396766.67</v>
      </c>
      <c r="G107" s="41">
        <v>1396766.67</v>
      </c>
      <c r="H107" s="42">
        <v>1</v>
      </c>
    </row>
    <row r="108" spans="1:8" ht="38.25" x14ac:dyDescent="0.2">
      <c r="A108" s="38">
        <f t="shared" si="1"/>
        <v>99</v>
      </c>
      <c r="B108" s="39" t="s">
        <v>618</v>
      </c>
      <c r="C108" s="40" t="s">
        <v>96</v>
      </c>
      <c r="D108" s="40" t="s">
        <v>206</v>
      </c>
      <c r="E108" s="40" t="s">
        <v>90</v>
      </c>
      <c r="F108" s="41">
        <v>115400</v>
      </c>
      <c r="G108" s="41">
        <v>38775.47</v>
      </c>
      <c r="H108" s="42">
        <v>0.33600927209705372</v>
      </c>
    </row>
    <row r="109" spans="1:8" ht="25.5" x14ac:dyDescent="0.2">
      <c r="A109" s="38">
        <f t="shared" si="1"/>
        <v>100</v>
      </c>
      <c r="B109" s="39" t="s">
        <v>619</v>
      </c>
      <c r="C109" s="40" t="s">
        <v>96</v>
      </c>
      <c r="D109" s="40" t="s">
        <v>272</v>
      </c>
      <c r="E109" s="40" t="s">
        <v>90</v>
      </c>
      <c r="F109" s="41">
        <v>115400</v>
      </c>
      <c r="G109" s="41">
        <v>38775.47</v>
      </c>
      <c r="H109" s="42">
        <v>0.33600927209705372</v>
      </c>
    </row>
    <row r="110" spans="1:8" ht="76.5" x14ac:dyDescent="0.2">
      <c r="A110" s="38">
        <f t="shared" si="1"/>
        <v>101</v>
      </c>
      <c r="B110" s="39" t="s">
        <v>620</v>
      </c>
      <c r="C110" s="40" t="s">
        <v>96</v>
      </c>
      <c r="D110" s="40" t="s">
        <v>621</v>
      </c>
      <c r="E110" s="40" t="s">
        <v>90</v>
      </c>
      <c r="F110" s="41">
        <v>200</v>
      </c>
      <c r="G110" s="41">
        <v>200</v>
      </c>
      <c r="H110" s="42">
        <v>1</v>
      </c>
    </row>
    <row r="111" spans="1:8" ht="25.5" x14ac:dyDescent="0.2">
      <c r="A111" s="38">
        <f t="shared" si="1"/>
        <v>102</v>
      </c>
      <c r="B111" s="39" t="s">
        <v>349</v>
      </c>
      <c r="C111" s="40" t="s">
        <v>96</v>
      </c>
      <c r="D111" s="40" t="s">
        <v>621</v>
      </c>
      <c r="E111" s="40" t="s">
        <v>152</v>
      </c>
      <c r="F111" s="41">
        <v>200</v>
      </c>
      <c r="G111" s="41">
        <v>200</v>
      </c>
      <c r="H111" s="42">
        <v>1</v>
      </c>
    </row>
    <row r="112" spans="1:8" ht="38.25" x14ac:dyDescent="0.2">
      <c r="A112" s="38">
        <f t="shared" si="1"/>
        <v>103</v>
      </c>
      <c r="B112" s="39" t="s">
        <v>622</v>
      </c>
      <c r="C112" s="40" t="s">
        <v>96</v>
      </c>
      <c r="D112" s="40" t="s">
        <v>623</v>
      </c>
      <c r="E112" s="40" t="s">
        <v>90</v>
      </c>
      <c r="F112" s="41">
        <v>115200</v>
      </c>
      <c r="G112" s="41">
        <v>38575.47</v>
      </c>
      <c r="H112" s="42">
        <v>0.33485651041666664</v>
      </c>
    </row>
    <row r="113" spans="1:8" ht="25.5" x14ac:dyDescent="0.2">
      <c r="A113" s="38">
        <f t="shared" si="1"/>
        <v>104</v>
      </c>
      <c r="B113" s="39" t="s">
        <v>347</v>
      </c>
      <c r="C113" s="40" t="s">
        <v>96</v>
      </c>
      <c r="D113" s="40" t="s">
        <v>623</v>
      </c>
      <c r="E113" s="40" t="s">
        <v>151</v>
      </c>
      <c r="F113" s="41">
        <v>53903</v>
      </c>
      <c r="G113" s="41">
        <v>34850.47</v>
      </c>
      <c r="H113" s="42">
        <v>0.64654045229393542</v>
      </c>
    </row>
    <row r="114" spans="1:8" ht="25.5" x14ac:dyDescent="0.2">
      <c r="A114" s="38">
        <f t="shared" si="1"/>
        <v>105</v>
      </c>
      <c r="B114" s="39" t="s">
        <v>349</v>
      </c>
      <c r="C114" s="40" t="s">
        <v>96</v>
      </c>
      <c r="D114" s="40" t="s">
        <v>623</v>
      </c>
      <c r="E114" s="40" t="s">
        <v>152</v>
      </c>
      <c r="F114" s="41">
        <v>61297</v>
      </c>
      <c r="G114" s="41">
        <v>3725</v>
      </c>
      <c r="H114" s="42">
        <v>6.0769695091113761E-2</v>
      </c>
    </row>
    <row r="115" spans="1:8" ht="38.25" x14ac:dyDescent="0.2">
      <c r="A115" s="38">
        <f t="shared" si="1"/>
        <v>106</v>
      </c>
      <c r="B115" s="39" t="s">
        <v>624</v>
      </c>
      <c r="C115" s="40" t="s">
        <v>96</v>
      </c>
      <c r="D115" s="40" t="s">
        <v>257</v>
      </c>
      <c r="E115" s="40" t="s">
        <v>90</v>
      </c>
      <c r="F115" s="41">
        <v>2393213</v>
      </c>
      <c r="G115" s="41">
        <v>1115024.02</v>
      </c>
      <c r="H115" s="42">
        <v>0.46591089886274228</v>
      </c>
    </row>
    <row r="116" spans="1:8" ht="63.75" x14ac:dyDescent="0.2">
      <c r="A116" s="38">
        <f t="shared" si="1"/>
        <v>107</v>
      </c>
      <c r="B116" s="39" t="s">
        <v>625</v>
      </c>
      <c r="C116" s="40" t="s">
        <v>96</v>
      </c>
      <c r="D116" s="40" t="s">
        <v>626</v>
      </c>
      <c r="E116" s="40" t="s">
        <v>90</v>
      </c>
      <c r="F116" s="41">
        <v>2393213</v>
      </c>
      <c r="G116" s="41">
        <v>1115024.02</v>
      </c>
      <c r="H116" s="42">
        <v>0.46591089886274228</v>
      </c>
    </row>
    <row r="117" spans="1:8" ht="15" x14ac:dyDescent="0.2">
      <c r="A117" s="38">
        <f t="shared" si="1"/>
        <v>108</v>
      </c>
      <c r="B117" s="39" t="s">
        <v>356</v>
      </c>
      <c r="C117" s="40" t="s">
        <v>96</v>
      </c>
      <c r="D117" s="40" t="s">
        <v>626</v>
      </c>
      <c r="E117" s="40" t="s">
        <v>153</v>
      </c>
      <c r="F117" s="41">
        <v>2168213</v>
      </c>
      <c r="G117" s="41">
        <v>1063555.02</v>
      </c>
      <c r="H117" s="42">
        <v>0.49052146629505494</v>
      </c>
    </row>
    <row r="118" spans="1:8" ht="25.5" x14ac:dyDescent="0.2">
      <c r="A118" s="38">
        <f t="shared" si="1"/>
        <v>109</v>
      </c>
      <c r="B118" s="39" t="s">
        <v>349</v>
      </c>
      <c r="C118" s="40" t="s">
        <v>96</v>
      </c>
      <c r="D118" s="40" t="s">
        <v>626</v>
      </c>
      <c r="E118" s="40" t="s">
        <v>152</v>
      </c>
      <c r="F118" s="41">
        <v>225000</v>
      </c>
      <c r="G118" s="41">
        <v>51469</v>
      </c>
      <c r="H118" s="42">
        <v>0.2287511111111111</v>
      </c>
    </row>
    <row r="119" spans="1:8" ht="38.25" x14ac:dyDescent="0.2">
      <c r="A119" s="38">
        <f t="shared" si="1"/>
        <v>110</v>
      </c>
      <c r="B119" s="39" t="s">
        <v>627</v>
      </c>
      <c r="C119" s="40" t="s">
        <v>96</v>
      </c>
      <c r="D119" s="40" t="s">
        <v>628</v>
      </c>
      <c r="E119" s="40" t="s">
        <v>90</v>
      </c>
      <c r="F119" s="41">
        <v>70000</v>
      </c>
      <c r="G119" s="41">
        <v>37958</v>
      </c>
      <c r="H119" s="42">
        <v>0.54225714285714288</v>
      </c>
    </row>
    <row r="120" spans="1:8" ht="89.25" x14ac:dyDescent="0.2">
      <c r="A120" s="38">
        <f t="shared" si="1"/>
        <v>111</v>
      </c>
      <c r="B120" s="39" t="s">
        <v>629</v>
      </c>
      <c r="C120" s="40" t="s">
        <v>96</v>
      </c>
      <c r="D120" s="40" t="s">
        <v>630</v>
      </c>
      <c r="E120" s="40" t="s">
        <v>90</v>
      </c>
      <c r="F120" s="41">
        <v>70000</v>
      </c>
      <c r="G120" s="41">
        <v>37958</v>
      </c>
      <c r="H120" s="42">
        <v>0.54225714285714288</v>
      </c>
    </row>
    <row r="121" spans="1:8" ht="25.5" x14ac:dyDescent="0.2">
      <c r="A121" s="38">
        <f t="shared" si="1"/>
        <v>112</v>
      </c>
      <c r="B121" s="39" t="s">
        <v>349</v>
      </c>
      <c r="C121" s="40" t="s">
        <v>96</v>
      </c>
      <c r="D121" s="40" t="s">
        <v>630</v>
      </c>
      <c r="E121" s="40" t="s">
        <v>152</v>
      </c>
      <c r="F121" s="41">
        <v>70000</v>
      </c>
      <c r="G121" s="41">
        <v>37958</v>
      </c>
      <c r="H121" s="42">
        <v>0.54225714285714288</v>
      </c>
    </row>
    <row r="122" spans="1:8" ht="15" x14ac:dyDescent="0.2">
      <c r="A122" s="38">
        <f t="shared" si="1"/>
        <v>113</v>
      </c>
      <c r="B122" s="39" t="s">
        <v>191</v>
      </c>
      <c r="C122" s="40" t="s">
        <v>96</v>
      </c>
      <c r="D122" s="40" t="s">
        <v>193</v>
      </c>
      <c r="E122" s="40" t="s">
        <v>90</v>
      </c>
      <c r="F122" s="41">
        <v>60181.39</v>
      </c>
      <c r="G122" s="41">
        <v>60181.39</v>
      </c>
      <c r="H122" s="42">
        <v>1</v>
      </c>
    </row>
    <row r="123" spans="1:8" ht="63.75" x14ac:dyDescent="0.2">
      <c r="A123" s="38">
        <f t="shared" si="1"/>
        <v>114</v>
      </c>
      <c r="B123" s="39" t="s">
        <v>831</v>
      </c>
      <c r="C123" s="40" t="s">
        <v>96</v>
      </c>
      <c r="D123" s="40" t="s">
        <v>832</v>
      </c>
      <c r="E123" s="40" t="s">
        <v>90</v>
      </c>
      <c r="F123" s="41">
        <v>60181.39</v>
      </c>
      <c r="G123" s="41">
        <v>60181.39</v>
      </c>
      <c r="H123" s="42">
        <v>1</v>
      </c>
    </row>
    <row r="124" spans="1:8" ht="15" x14ac:dyDescent="0.2">
      <c r="A124" s="38">
        <f t="shared" si="1"/>
        <v>115</v>
      </c>
      <c r="B124" s="39" t="s">
        <v>356</v>
      </c>
      <c r="C124" s="40" t="s">
        <v>96</v>
      </c>
      <c r="D124" s="40" t="s">
        <v>832</v>
      </c>
      <c r="E124" s="40" t="s">
        <v>153</v>
      </c>
      <c r="F124" s="41">
        <v>60181.39</v>
      </c>
      <c r="G124" s="41">
        <v>60181.39</v>
      </c>
      <c r="H124" s="42">
        <v>1</v>
      </c>
    </row>
    <row r="125" spans="1:8" ht="25.5" x14ac:dyDescent="0.2">
      <c r="A125" s="38">
        <f t="shared" si="1"/>
        <v>116</v>
      </c>
      <c r="B125" s="39" t="s">
        <v>130</v>
      </c>
      <c r="C125" s="40" t="s">
        <v>97</v>
      </c>
      <c r="D125" s="40" t="s">
        <v>192</v>
      </c>
      <c r="E125" s="40" t="s">
        <v>90</v>
      </c>
      <c r="F125" s="41">
        <v>15528090</v>
      </c>
      <c r="G125" s="41">
        <v>8900360.4000000004</v>
      </c>
      <c r="H125" s="42">
        <v>0.57317805345023121</v>
      </c>
    </row>
    <row r="126" spans="1:8" ht="15" x14ac:dyDescent="0.2">
      <c r="A126" s="38">
        <f t="shared" si="1"/>
        <v>117</v>
      </c>
      <c r="B126" s="39" t="s">
        <v>549</v>
      </c>
      <c r="C126" s="40" t="s">
        <v>98</v>
      </c>
      <c r="D126" s="40" t="s">
        <v>192</v>
      </c>
      <c r="E126" s="40" t="s">
        <v>90</v>
      </c>
      <c r="F126" s="41">
        <v>252000</v>
      </c>
      <c r="G126" s="41">
        <v>0</v>
      </c>
      <c r="H126" s="42">
        <v>0</v>
      </c>
    </row>
    <row r="127" spans="1:8" ht="38.25" x14ac:dyDescent="0.2">
      <c r="A127" s="38">
        <f t="shared" si="1"/>
        <v>118</v>
      </c>
      <c r="B127" s="39" t="s">
        <v>618</v>
      </c>
      <c r="C127" s="40" t="s">
        <v>98</v>
      </c>
      <c r="D127" s="40" t="s">
        <v>206</v>
      </c>
      <c r="E127" s="40" t="s">
        <v>90</v>
      </c>
      <c r="F127" s="41">
        <v>252000</v>
      </c>
      <c r="G127" s="41">
        <v>0</v>
      </c>
      <c r="H127" s="42">
        <v>0</v>
      </c>
    </row>
    <row r="128" spans="1:8" ht="51" x14ac:dyDescent="0.2">
      <c r="A128" s="38">
        <f t="shared" si="1"/>
        <v>119</v>
      </c>
      <c r="B128" s="39" t="s">
        <v>631</v>
      </c>
      <c r="C128" s="40" t="s">
        <v>98</v>
      </c>
      <c r="D128" s="40" t="s">
        <v>271</v>
      </c>
      <c r="E128" s="40" t="s">
        <v>90</v>
      </c>
      <c r="F128" s="41">
        <v>252000</v>
      </c>
      <c r="G128" s="41">
        <v>0</v>
      </c>
      <c r="H128" s="42">
        <v>0</v>
      </c>
    </row>
    <row r="129" spans="1:8" ht="51" x14ac:dyDescent="0.2">
      <c r="A129" s="38">
        <f t="shared" si="1"/>
        <v>120</v>
      </c>
      <c r="B129" s="39" t="s">
        <v>632</v>
      </c>
      <c r="C129" s="40" t="s">
        <v>98</v>
      </c>
      <c r="D129" s="40" t="s">
        <v>207</v>
      </c>
      <c r="E129" s="40" t="s">
        <v>90</v>
      </c>
      <c r="F129" s="41">
        <v>85000</v>
      </c>
      <c r="G129" s="41">
        <v>0</v>
      </c>
      <c r="H129" s="42">
        <v>0</v>
      </c>
    </row>
    <row r="130" spans="1:8" ht="25.5" x14ac:dyDescent="0.2">
      <c r="A130" s="38">
        <f t="shared" si="1"/>
        <v>121</v>
      </c>
      <c r="B130" s="39" t="s">
        <v>349</v>
      </c>
      <c r="C130" s="40" t="s">
        <v>98</v>
      </c>
      <c r="D130" s="40" t="s">
        <v>207</v>
      </c>
      <c r="E130" s="40" t="s">
        <v>152</v>
      </c>
      <c r="F130" s="41">
        <v>85000</v>
      </c>
      <c r="G130" s="41">
        <v>0</v>
      </c>
      <c r="H130" s="42">
        <v>0</v>
      </c>
    </row>
    <row r="131" spans="1:8" ht="25.5" x14ac:dyDescent="0.2">
      <c r="A131" s="38">
        <f t="shared" si="1"/>
        <v>122</v>
      </c>
      <c r="B131" s="39" t="s">
        <v>370</v>
      </c>
      <c r="C131" s="40" t="s">
        <v>98</v>
      </c>
      <c r="D131" s="40" t="s">
        <v>208</v>
      </c>
      <c r="E131" s="40" t="s">
        <v>90</v>
      </c>
      <c r="F131" s="41">
        <v>50000</v>
      </c>
      <c r="G131" s="41">
        <v>0</v>
      </c>
      <c r="H131" s="42">
        <v>0</v>
      </c>
    </row>
    <row r="132" spans="1:8" ht="25.5" x14ac:dyDescent="0.2">
      <c r="A132" s="38">
        <f t="shared" si="1"/>
        <v>123</v>
      </c>
      <c r="B132" s="39" t="s">
        <v>349</v>
      </c>
      <c r="C132" s="40" t="s">
        <v>98</v>
      </c>
      <c r="D132" s="40" t="s">
        <v>208</v>
      </c>
      <c r="E132" s="40" t="s">
        <v>152</v>
      </c>
      <c r="F132" s="41">
        <v>50000</v>
      </c>
      <c r="G132" s="41">
        <v>0</v>
      </c>
      <c r="H132" s="42">
        <v>0</v>
      </c>
    </row>
    <row r="133" spans="1:8" ht="15" x14ac:dyDescent="0.2">
      <c r="A133" s="38">
        <f t="shared" si="1"/>
        <v>124</v>
      </c>
      <c r="B133" s="39" t="s">
        <v>374</v>
      </c>
      <c r="C133" s="40" t="s">
        <v>98</v>
      </c>
      <c r="D133" s="40" t="s">
        <v>375</v>
      </c>
      <c r="E133" s="40" t="s">
        <v>90</v>
      </c>
      <c r="F133" s="41">
        <v>30000</v>
      </c>
      <c r="G133" s="41">
        <v>0</v>
      </c>
      <c r="H133" s="42">
        <v>0</v>
      </c>
    </row>
    <row r="134" spans="1:8" ht="25.5" x14ac:dyDescent="0.2">
      <c r="A134" s="38">
        <f t="shared" si="1"/>
        <v>125</v>
      </c>
      <c r="B134" s="39" t="s">
        <v>349</v>
      </c>
      <c r="C134" s="40" t="s">
        <v>98</v>
      </c>
      <c r="D134" s="40" t="s">
        <v>375</v>
      </c>
      <c r="E134" s="40" t="s">
        <v>152</v>
      </c>
      <c r="F134" s="41">
        <v>30000</v>
      </c>
      <c r="G134" s="41">
        <v>0</v>
      </c>
      <c r="H134" s="42">
        <v>0</v>
      </c>
    </row>
    <row r="135" spans="1:8" ht="38.25" x14ac:dyDescent="0.2">
      <c r="A135" s="38">
        <f t="shared" si="1"/>
        <v>126</v>
      </c>
      <c r="B135" s="39" t="s">
        <v>835</v>
      </c>
      <c r="C135" s="40" t="s">
        <v>98</v>
      </c>
      <c r="D135" s="40" t="s">
        <v>836</v>
      </c>
      <c r="E135" s="40" t="s">
        <v>90</v>
      </c>
      <c r="F135" s="41">
        <v>87000</v>
      </c>
      <c r="G135" s="41">
        <v>0</v>
      </c>
      <c r="H135" s="42">
        <v>0</v>
      </c>
    </row>
    <row r="136" spans="1:8" ht="25.5" x14ac:dyDescent="0.2">
      <c r="A136" s="38">
        <f t="shared" si="1"/>
        <v>127</v>
      </c>
      <c r="B136" s="39" t="s">
        <v>349</v>
      </c>
      <c r="C136" s="40" t="s">
        <v>98</v>
      </c>
      <c r="D136" s="40" t="s">
        <v>836</v>
      </c>
      <c r="E136" s="40" t="s">
        <v>152</v>
      </c>
      <c r="F136" s="41">
        <v>87000</v>
      </c>
      <c r="G136" s="41">
        <v>0</v>
      </c>
      <c r="H136" s="42">
        <v>0</v>
      </c>
    </row>
    <row r="137" spans="1:8" ht="25.5" x14ac:dyDescent="0.2">
      <c r="A137" s="38">
        <f t="shared" si="1"/>
        <v>128</v>
      </c>
      <c r="B137" s="39" t="s">
        <v>550</v>
      </c>
      <c r="C137" s="40" t="s">
        <v>378</v>
      </c>
      <c r="D137" s="40" t="s">
        <v>192</v>
      </c>
      <c r="E137" s="40" t="s">
        <v>90</v>
      </c>
      <c r="F137" s="41">
        <v>13727133</v>
      </c>
      <c r="G137" s="41">
        <v>8168874.8399999999</v>
      </c>
      <c r="H137" s="42">
        <v>0.59508965491920274</v>
      </c>
    </row>
    <row r="138" spans="1:8" ht="38.25" x14ac:dyDescent="0.2">
      <c r="A138" s="38">
        <f t="shared" si="1"/>
        <v>129</v>
      </c>
      <c r="B138" s="39" t="s">
        <v>618</v>
      </c>
      <c r="C138" s="40" t="s">
        <v>378</v>
      </c>
      <c r="D138" s="40" t="s">
        <v>206</v>
      </c>
      <c r="E138" s="40" t="s">
        <v>90</v>
      </c>
      <c r="F138" s="41">
        <v>13694290</v>
      </c>
      <c r="G138" s="41">
        <v>8136031.8399999999</v>
      </c>
      <c r="H138" s="42">
        <v>0.59411855890301724</v>
      </c>
    </row>
    <row r="139" spans="1:8" ht="51" x14ac:dyDescent="0.2">
      <c r="A139" s="38">
        <f t="shared" si="1"/>
        <v>130</v>
      </c>
      <c r="B139" s="39" t="s">
        <v>631</v>
      </c>
      <c r="C139" s="40" t="s">
        <v>378</v>
      </c>
      <c r="D139" s="40" t="s">
        <v>271</v>
      </c>
      <c r="E139" s="40" t="s">
        <v>90</v>
      </c>
      <c r="F139" s="41">
        <v>13694290</v>
      </c>
      <c r="G139" s="41">
        <v>8136031.8399999999</v>
      </c>
      <c r="H139" s="42">
        <v>0.59411855890301724</v>
      </c>
    </row>
    <row r="140" spans="1:8" ht="25.5" x14ac:dyDescent="0.2">
      <c r="A140" s="38">
        <f t="shared" ref="A140:A203" si="2">A139+1</f>
        <v>131</v>
      </c>
      <c r="B140" s="39" t="s">
        <v>551</v>
      </c>
      <c r="C140" s="40" t="s">
        <v>378</v>
      </c>
      <c r="D140" s="40" t="s">
        <v>552</v>
      </c>
      <c r="E140" s="40" t="s">
        <v>90</v>
      </c>
      <c r="F140" s="41">
        <v>50000</v>
      </c>
      <c r="G140" s="41">
        <v>0</v>
      </c>
      <c r="H140" s="42">
        <v>0</v>
      </c>
    </row>
    <row r="141" spans="1:8" ht="25.5" x14ac:dyDescent="0.2">
      <c r="A141" s="38">
        <f t="shared" si="2"/>
        <v>132</v>
      </c>
      <c r="B141" s="39" t="s">
        <v>349</v>
      </c>
      <c r="C141" s="40" t="s">
        <v>378</v>
      </c>
      <c r="D141" s="40" t="s">
        <v>552</v>
      </c>
      <c r="E141" s="40" t="s">
        <v>152</v>
      </c>
      <c r="F141" s="41">
        <v>50000</v>
      </c>
      <c r="G141" s="41">
        <v>0</v>
      </c>
      <c r="H141" s="42">
        <v>0</v>
      </c>
    </row>
    <row r="142" spans="1:8" ht="51" x14ac:dyDescent="0.2">
      <c r="A142" s="38">
        <f t="shared" si="2"/>
        <v>133</v>
      </c>
      <c r="B142" s="39" t="s">
        <v>496</v>
      </c>
      <c r="C142" s="40" t="s">
        <v>378</v>
      </c>
      <c r="D142" s="40" t="s">
        <v>497</v>
      </c>
      <c r="E142" s="40" t="s">
        <v>90</v>
      </c>
      <c r="F142" s="41">
        <v>28000</v>
      </c>
      <c r="G142" s="41">
        <v>8000</v>
      </c>
      <c r="H142" s="42">
        <v>0.2857142857142857</v>
      </c>
    </row>
    <row r="143" spans="1:8" ht="25.5" x14ac:dyDescent="0.2">
      <c r="A143" s="38">
        <f t="shared" si="2"/>
        <v>134</v>
      </c>
      <c r="B143" s="39" t="s">
        <v>349</v>
      </c>
      <c r="C143" s="40" t="s">
        <v>378</v>
      </c>
      <c r="D143" s="40" t="s">
        <v>497</v>
      </c>
      <c r="E143" s="40" t="s">
        <v>152</v>
      </c>
      <c r="F143" s="41">
        <v>28000</v>
      </c>
      <c r="G143" s="41">
        <v>8000</v>
      </c>
      <c r="H143" s="42">
        <v>0.2857142857142857</v>
      </c>
    </row>
    <row r="144" spans="1:8" ht="38.25" x14ac:dyDescent="0.2">
      <c r="A144" s="38">
        <f t="shared" si="2"/>
        <v>135</v>
      </c>
      <c r="B144" s="39" t="s">
        <v>371</v>
      </c>
      <c r="C144" s="40" t="s">
        <v>378</v>
      </c>
      <c r="D144" s="40" t="s">
        <v>209</v>
      </c>
      <c r="E144" s="40" t="s">
        <v>90</v>
      </c>
      <c r="F144" s="41">
        <v>80000</v>
      </c>
      <c r="G144" s="41">
        <v>0</v>
      </c>
      <c r="H144" s="42">
        <v>0</v>
      </c>
    </row>
    <row r="145" spans="1:8" ht="25.5" x14ac:dyDescent="0.2">
      <c r="A145" s="38">
        <f t="shared" si="2"/>
        <v>136</v>
      </c>
      <c r="B145" s="39" t="s">
        <v>349</v>
      </c>
      <c r="C145" s="40" t="s">
        <v>378</v>
      </c>
      <c r="D145" s="40" t="s">
        <v>209</v>
      </c>
      <c r="E145" s="40" t="s">
        <v>152</v>
      </c>
      <c r="F145" s="41">
        <v>80000</v>
      </c>
      <c r="G145" s="41">
        <v>0</v>
      </c>
      <c r="H145" s="42">
        <v>0</v>
      </c>
    </row>
    <row r="146" spans="1:8" ht="63.75" x14ac:dyDescent="0.2">
      <c r="A146" s="38">
        <f t="shared" si="2"/>
        <v>137</v>
      </c>
      <c r="B146" s="39" t="s">
        <v>372</v>
      </c>
      <c r="C146" s="40" t="s">
        <v>378</v>
      </c>
      <c r="D146" s="40" t="s">
        <v>210</v>
      </c>
      <c r="E146" s="40" t="s">
        <v>90</v>
      </c>
      <c r="F146" s="41">
        <v>60000</v>
      </c>
      <c r="G146" s="41">
        <v>0</v>
      </c>
      <c r="H146" s="42">
        <v>0</v>
      </c>
    </row>
    <row r="147" spans="1:8" ht="25.5" x14ac:dyDescent="0.2">
      <c r="A147" s="38">
        <f t="shared" si="2"/>
        <v>138</v>
      </c>
      <c r="B147" s="39" t="s">
        <v>349</v>
      </c>
      <c r="C147" s="40" t="s">
        <v>378</v>
      </c>
      <c r="D147" s="40" t="s">
        <v>210</v>
      </c>
      <c r="E147" s="40" t="s">
        <v>152</v>
      </c>
      <c r="F147" s="41">
        <v>60000</v>
      </c>
      <c r="G147" s="41">
        <v>0</v>
      </c>
      <c r="H147" s="42">
        <v>0</v>
      </c>
    </row>
    <row r="148" spans="1:8" ht="15" x14ac:dyDescent="0.2">
      <c r="A148" s="38">
        <f t="shared" si="2"/>
        <v>139</v>
      </c>
      <c r="B148" s="39" t="s">
        <v>373</v>
      </c>
      <c r="C148" s="40" t="s">
        <v>378</v>
      </c>
      <c r="D148" s="40" t="s">
        <v>336</v>
      </c>
      <c r="E148" s="40" t="s">
        <v>90</v>
      </c>
      <c r="F148" s="41">
        <v>60000</v>
      </c>
      <c r="G148" s="41">
        <v>0</v>
      </c>
      <c r="H148" s="42">
        <v>0</v>
      </c>
    </row>
    <row r="149" spans="1:8" ht="25.5" x14ac:dyDescent="0.2">
      <c r="A149" s="38">
        <f t="shared" si="2"/>
        <v>140</v>
      </c>
      <c r="B149" s="39" t="s">
        <v>349</v>
      </c>
      <c r="C149" s="40" t="s">
        <v>378</v>
      </c>
      <c r="D149" s="40" t="s">
        <v>336</v>
      </c>
      <c r="E149" s="40" t="s">
        <v>152</v>
      </c>
      <c r="F149" s="41">
        <v>60000</v>
      </c>
      <c r="G149" s="41">
        <v>0</v>
      </c>
      <c r="H149" s="42">
        <v>0</v>
      </c>
    </row>
    <row r="150" spans="1:8" ht="25.5" x14ac:dyDescent="0.2">
      <c r="A150" s="38">
        <f t="shared" si="2"/>
        <v>141</v>
      </c>
      <c r="B150" s="39" t="s">
        <v>376</v>
      </c>
      <c r="C150" s="40" t="s">
        <v>378</v>
      </c>
      <c r="D150" s="40" t="s">
        <v>211</v>
      </c>
      <c r="E150" s="40" t="s">
        <v>90</v>
      </c>
      <c r="F150" s="41">
        <v>21490</v>
      </c>
      <c r="G150" s="41">
        <v>0</v>
      </c>
      <c r="H150" s="42">
        <v>0</v>
      </c>
    </row>
    <row r="151" spans="1:8" ht="25.5" x14ac:dyDescent="0.2">
      <c r="A151" s="38">
        <f t="shared" si="2"/>
        <v>142</v>
      </c>
      <c r="B151" s="39" t="s">
        <v>349</v>
      </c>
      <c r="C151" s="40" t="s">
        <v>378</v>
      </c>
      <c r="D151" s="40" t="s">
        <v>211</v>
      </c>
      <c r="E151" s="40" t="s">
        <v>152</v>
      </c>
      <c r="F151" s="41">
        <v>21490</v>
      </c>
      <c r="G151" s="41">
        <v>0</v>
      </c>
      <c r="H151" s="42">
        <v>0</v>
      </c>
    </row>
    <row r="152" spans="1:8" ht="15" x14ac:dyDescent="0.2">
      <c r="A152" s="38">
        <f t="shared" si="2"/>
        <v>143</v>
      </c>
      <c r="B152" s="39" t="s">
        <v>377</v>
      </c>
      <c r="C152" s="40" t="s">
        <v>378</v>
      </c>
      <c r="D152" s="40" t="s">
        <v>212</v>
      </c>
      <c r="E152" s="40" t="s">
        <v>90</v>
      </c>
      <c r="F152" s="41">
        <v>12976800</v>
      </c>
      <c r="G152" s="41">
        <v>8128031.8399999999</v>
      </c>
      <c r="H152" s="42">
        <v>0.62635101411750205</v>
      </c>
    </row>
    <row r="153" spans="1:8" ht="15" x14ac:dyDescent="0.2">
      <c r="A153" s="38">
        <f t="shared" si="2"/>
        <v>144</v>
      </c>
      <c r="B153" s="39" t="s">
        <v>356</v>
      </c>
      <c r="C153" s="40" t="s">
        <v>378</v>
      </c>
      <c r="D153" s="40" t="s">
        <v>212</v>
      </c>
      <c r="E153" s="40" t="s">
        <v>153</v>
      </c>
      <c r="F153" s="41">
        <v>10195729</v>
      </c>
      <c r="G153" s="41">
        <v>7098544.5099999998</v>
      </c>
      <c r="H153" s="42">
        <v>0.69622726437707394</v>
      </c>
    </row>
    <row r="154" spans="1:8" ht="25.5" x14ac:dyDescent="0.2">
      <c r="A154" s="38">
        <f t="shared" si="2"/>
        <v>145</v>
      </c>
      <c r="B154" s="39" t="s">
        <v>349</v>
      </c>
      <c r="C154" s="40" t="s">
        <v>378</v>
      </c>
      <c r="D154" s="40" t="s">
        <v>212</v>
      </c>
      <c r="E154" s="40" t="s">
        <v>152</v>
      </c>
      <c r="F154" s="41">
        <v>2501532</v>
      </c>
      <c r="G154" s="41">
        <v>822959.33</v>
      </c>
      <c r="H154" s="42">
        <v>0.32898213174966379</v>
      </c>
    </row>
    <row r="155" spans="1:8" ht="15" x14ac:dyDescent="0.2">
      <c r="A155" s="38">
        <f t="shared" si="2"/>
        <v>146</v>
      </c>
      <c r="B155" s="39" t="s">
        <v>352</v>
      </c>
      <c r="C155" s="40" t="s">
        <v>378</v>
      </c>
      <c r="D155" s="40" t="s">
        <v>212</v>
      </c>
      <c r="E155" s="40" t="s">
        <v>154</v>
      </c>
      <c r="F155" s="41">
        <v>279539</v>
      </c>
      <c r="G155" s="41">
        <v>206528</v>
      </c>
      <c r="H155" s="42">
        <v>0.73881640844390228</v>
      </c>
    </row>
    <row r="156" spans="1:8" ht="38.25" x14ac:dyDescent="0.2">
      <c r="A156" s="38">
        <f t="shared" si="2"/>
        <v>147</v>
      </c>
      <c r="B156" s="39" t="s">
        <v>793</v>
      </c>
      <c r="C156" s="40" t="s">
        <v>378</v>
      </c>
      <c r="D156" s="40" t="s">
        <v>794</v>
      </c>
      <c r="E156" s="40" t="s">
        <v>90</v>
      </c>
      <c r="F156" s="41">
        <v>418000</v>
      </c>
      <c r="G156" s="41">
        <v>0</v>
      </c>
      <c r="H156" s="42">
        <v>0</v>
      </c>
    </row>
    <row r="157" spans="1:8" ht="25.5" x14ac:dyDescent="0.2">
      <c r="A157" s="38">
        <f t="shared" si="2"/>
        <v>148</v>
      </c>
      <c r="B157" s="39" t="s">
        <v>349</v>
      </c>
      <c r="C157" s="40" t="s">
        <v>378</v>
      </c>
      <c r="D157" s="40" t="s">
        <v>794</v>
      </c>
      <c r="E157" s="40" t="s">
        <v>152</v>
      </c>
      <c r="F157" s="41">
        <v>418000</v>
      </c>
      <c r="G157" s="41">
        <v>0</v>
      </c>
      <c r="H157" s="42">
        <v>0</v>
      </c>
    </row>
    <row r="158" spans="1:8" ht="15" x14ac:dyDescent="0.2">
      <c r="A158" s="38">
        <f t="shared" si="2"/>
        <v>149</v>
      </c>
      <c r="B158" s="39" t="s">
        <v>191</v>
      </c>
      <c r="C158" s="40" t="s">
        <v>378</v>
      </c>
      <c r="D158" s="40" t="s">
        <v>193</v>
      </c>
      <c r="E158" s="40" t="s">
        <v>90</v>
      </c>
      <c r="F158" s="41">
        <v>32843</v>
      </c>
      <c r="G158" s="41">
        <v>32843</v>
      </c>
      <c r="H158" s="42">
        <v>1</v>
      </c>
    </row>
    <row r="159" spans="1:8" ht="63.75" x14ac:dyDescent="0.2">
      <c r="A159" s="38">
        <f t="shared" si="2"/>
        <v>150</v>
      </c>
      <c r="B159" s="39" t="s">
        <v>831</v>
      </c>
      <c r="C159" s="40" t="s">
        <v>378</v>
      </c>
      <c r="D159" s="40" t="s">
        <v>832</v>
      </c>
      <c r="E159" s="40" t="s">
        <v>90</v>
      </c>
      <c r="F159" s="41">
        <v>32843</v>
      </c>
      <c r="G159" s="41">
        <v>32843</v>
      </c>
      <c r="H159" s="42">
        <v>1</v>
      </c>
    </row>
    <row r="160" spans="1:8" ht="15" x14ac:dyDescent="0.2">
      <c r="A160" s="38">
        <f t="shared" si="2"/>
        <v>151</v>
      </c>
      <c r="B160" s="39" t="s">
        <v>356</v>
      </c>
      <c r="C160" s="40" t="s">
        <v>378</v>
      </c>
      <c r="D160" s="40" t="s">
        <v>832</v>
      </c>
      <c r="E160" s="40" t="s">
        <v>153</v>
      </c>
      <c r="F160" s="41">
        <v>32843</v>
      </c>
      <c r="G160" s="41">
        <v>32843</v>
      </c>
      <c r="H160" s="42">
        <v>1</v>
      </c>
    </row>
    <row r="161" spans="1:8" ht="25.5" x14ac:dyDescent="0.2">
      <c r="A161" s="38">
        <f t="shared" si="2"/>
        <v>152</v>
      </c>
      <c r="B161" s="39" t="s">
        <v>131</v>
      </c>
      <c r="C161" s="40" t="s">
        <v>99</v>
      </c>
      <c r="D161" s="40" t="s">
        <v>192</v>
      </c>
      <c r="E161" s="40" t="s">
        <v>90</v>
      </c>
      <c r="F161" s="41">
        <v>1548957</v>
      </c>
      <c r="G161" s="41">
        <v>731485.56</v>
      </c>
      <c r="H161" s="42">
        <v>0.47224394221401883</v>
      </c>
    </row>
    <row r="162" spans="1:8" ht="38.25" x14ac:dyDescent="0.2">
      <c r="A162" s="38">
        <f t="shared" si="2"/>
        <v>153</v>
      </c>
      <c r="B162" s="39" t="s">
        <v>618</v>
      </c>
      <c r="C162" s="40" t="s">
        <v>99</v>
      </c>
      <c r="D162" s="40" t="s">
        <v>206</v>
      </c>
      <c r="E162" s="40" t="s">
        <v>90</v>
      </c>
      <c r="F162" s="41">
        <v>896300</v>
      </c>
      <c r="G162" s="41">
        <v>294565.15000000002</v>
      </c>
      <c r="H162" s="42">
        <v>0.32864571014169364</v>
      </c>
    </row>
    <row r="163" spans="1:8" ht="25.5" x14ac:dyDescent="0.2">
      <c r="A163" s="38">
        <f t="shared" si="2"/>
        <v>154</v>
      </c>
      <c r="B163" s="39" t="s">
        <v>619</v>
      </c>
      <c r="C163" s="40" t="s">
        <v>99</v>
      </c>
      <c r="D163" s="40" t="s">
        <v>272</v>
      </c>
      <c r="E163" s="40" t="s">
        <v>90</v>
      </c>
      <c r="F163" s="41">
        <v>896300</v>
      </c>
      <c r="G163" s="41">
        <v>294565.15000000002</v>
      </c>
      <c r="H163" s="42">
        <v>0.32864571014169364</v>
      </c>
    </row>
    <row r="164" spans="1:8" ht="76.5" x14ac:dyDescent="0.2">
      <c r="A164" s="38">
        <f t="shared" si="2"/>
        <v>155</v>
      </c>
      <c r="B164" s="39" t="s">
        <v>379</v>
      </c>
      <c r="C164" s="40" t="s">
        <v>99</v>
      </c>
      <c r="D164" s="40" t="s">
        <v>633</v>
      </c>
      <c r="E164" s="40" t="s">
        <v>90</v>
      </c>
      <c r="F164" s="41">
        <v>545000</v>
      </c>
      <c r="G164" s="41">
        <v>256565.15</v>
      </c>
      <c r="H164" s="42">
        <v>0.47076174311926605</v>
      </c>
    </row>
    <row r="165" spans="1:8" ht="15" x14ac:dyDescent="0.2">
      <c r="A165" s="38">
        <f t="shared" si="2"/>
        <v>156</v>
      </c>
      <c r="B165" s="39" t="s">
        <v>356</v>
      </c>
      <c r="C165" s="40" t="s">
        <v>99</v>
      </c>
      <c r="D165" s="40" t="s">
        <v>633</v>
      </c>
      <c r="E165" s="40" t="s">
        <v>153</v>
      </c>
      <c r="F165" s="41">
        <v>438357</v>
      </c>
      <c r="G165" s="41">
        <v>225365.15</v>
      </c>
      <c r="H165" s="42">
        <v>0.51411326840908211</v>
      </c>
    </row>
    <row r="166" spans="1:8" ht="25.5" x14ac:dyDescent="0.2">
      <c r="A166" s="38">
        <f t="shared" si="2"/>
        <v>157</v>
      </c>
      <c r="B166" s="39" t="s">
        <v>349</v>
      </c>
      <c r="C166" s="40" t="s">
        <v>99</v>
      </c>
      <c r="D166" s="40" t="s">
        <v>633</v>
      </c>
      <c r="E166" s="40" t="s">
        <v>152</v>
      </c>
      <c r="F166" s="41">
        <v>106643</v>
      </c>
      <c r="G166" s="41">
        <v>31200</v>
      </c>
      <c r="H166" s="42">
        <v>0.29256491284003638</v>
      </c>
    </row>
    <row r="167" spans="1:8" ht="76.5" x14ac:dyDescent="0.2">
      <c r="A167" s="38">
        <f t="shared" si="2"/>
        <v>158</v>
      </c>
      <c r="B167" s="39" t="s">
        <v>634</v>
      </c>
      <c r="C167" s="40" t="s">
        <v>99</v>
      </c>
      <c r="D167" s="40" t="s">
        <v>213</v>
      </c>
      <c r="E167" s="40" t="s">
        <v>90</v>
      </c>
      <c r="F167" s="41">
        <v>40000</v>
      </c>
      <c r="G167" s="41">
        <v>18000</v>
      </c>
      <c r="H167" s="42">
        <v>0.45</v>
      </c>
    </row>
    <row r="168" spans="1:8" ht="25.5" x14ac:dyDescent="0.2">
      <c r="A168" s="38">
        <f t="shared" si="2"/>
        <v>159</v>
      </c>
      <c r="B168" s="39" t="s">
        <v>349</v>
      </c>
      <c r="C168" s="40" t="s">
        <v>99</v>
      </c>
      <c r="D168" s="40" t="s">
        <v>213</v>
      </c>
      <c r="E168" s="40" t="s">
        <v>152</v>
      </c>
      <c r="F168" s="41">
        <v>40000</v>
      </c>
      <c r="G168" s="41">
        <v>18000</v>
      </c>
      <c r="H168" s="42">
        <v>0.45</v>
      </c>
    </row>
    <row r="169" spans="1:8" ht="89.25" x14ac:dyDescent="0.2">
      <c r="A169" s="38">
        <f t="shared" si="2"/>
        <v>160</v>
      </c>
      <c r="B169" s="39" t="s">
        <v>635</v>
      </c>
      <c r="C169" s="40" t="s">
        <v>99</v>
      </c>
      <c r="D169" s="40" t="s">
        <v>636</v>
      </c>
      <c r="E169" s="40" t="s">
        <v>90</v>
      </c>
      <c r="F169" s="41">
        <v>100300</v>
      </c>
      <c r="G169" s="41">
        <v>0</v>
      </c>
      <c r="H169" s="42">
        <v>0</v>
      </c>
    </row>
    <row r="170" spans="1:8" ht="25.5" x14ac:dyDescent="0.2">
      <c r="A170" s="38">
        <f t="shared" si="2"/>
        <v>161</v>
      </c>
      <c r="B170" s="39" t="s">
        <v>349</v>
      </c>
      <c r="C170" s="40" t="s">
        <v>99</v>
      </c>
      <c r="D170" s="40" t="s">
        <v>636</v>
      </c>
      <c r="E170" s="40" t="s">
        <v>152</v>
      </c>
      <c r="F170" s="41">
        <v>100300</v>
      </c>
      <c r="G170" s="41">
        <v>0</v>
      </c>
      <c r="H170" s="42">
        <v>0</v>
      </c>
    </row>
    <row r="171" spans="1:8" ht="89.25" x14ac:dyDescent="0.2">
      <c r="A171" s="38">
        <f t="shared" si="2"/>
        <v>162</v>
      </c>
      <c r="B171" s="39" t="s">
        <v>381</v>
      </c>
      <c r="C171" s="40" t="s">
        <v>99</v>
      </c>
      <c r="D171" s="40" t="s">
        <v>637</v>
      </c>
      <c r="E171" s="40" t="s">
        <v>90</v>
      </c>
      <c r="F171" s="41">
        <v>114000</v>
      </c>
      <c r="G171" s="41">
        <v>20000</v>
      </c>
      <c r="H171" s="42">
        <v>0.17543859649122806</v>
      </c>
    </row>
    <row r="172" spans="1:8" ht="25.5" x14ac:dyDescent="0.2">
      <c r="A172" s="38">
        <f t="shared" si="2"/>
        <v>163</v>
      </c>
      <c r="B172" s="39" t="s">
        <v>349</v>
      </c>
      <c r="C172" s="40" t="s">
        <v>99</v>
      </c>
      <c r="D172" s="40" t="s">
        <v>637</v>
      </c>
      <c r="E172" s="40" t="s">
        <v>152</v>
      </c>
      <c r="F172" s="41">
        <v>114000</v>
      </c>
      <c r="G172" s="41">
        <v>20000</v>
      </c>
      <c r="H172" s="42">
        <v>0.17543859649122806</v>
      </c>
    </row>
    <row r="173" spans="1:8" ht="63.75" x14ac:dyDescent="0.2">
      <c r="A173" s="38">
        <f t="shared" si="2"/>
        <v>164</v>
      </c>
      <c r="B173" s="39" t="s">
        <v>380</v>
      </c>
      <c r="C173" s="40" t="s">
        <v>99</v>
      </c>
      <c r="D173" s="40" t="s">
        <v>638</v>
      </c>
      <c r="E173" s="40" t="s">
        <v>90</v>
      </c>
      <c r="F173" s="41">
        <v>97000</v>
      </c>
      <c r="G173" s="41">
        <v>0</v>
      </c>
      <c r="H173" s="42">
        <v>0</v>
      </c>
    </row>
    <row r="174" spans="1:8" ht="25.5" x14ac:dyDescent="0.2">
      <c r="A174" s="38">
        <f t="shared" si="2"/>
        <v>165</v>
      </c>
      <c r="B174" s="39" t="s">
        <v>349</v>
      </c>
      <c r="C174" s="40" t="s">
        <v>99</v>
      </c>
      <c r="D174" s="40" t="s">
        <v>638</v>
      </c>
      <c r="E174" s="40" t="s">
        <v>152</v>
      </c>
      <c r="F174" s="41">
        <v>97000</v>
      </c>
      <c r="G174" s="41">
        <v>0</v>
      </c>
      <c r="H174" s="42">
        <v>0</v>
      </c>
    </row>
    <row r="175" spans="1:8" ht="51" x14ac:dyDescent="0.2">
      <c r="A175" s="38">
        <f t="shared" si="2"/>
        <v>166</v>
      </c>
      <c r="B175" s="39" t="s">
        <v>639</v>
      </c>
      <c r="C175" s="40" t="s">
        <v>99</v>
      </c>
      <c r="D175" s="40" t="s">
        <v>640</v>
      </c>
      <c r="E175" s="40" t="s">
        <v>90</v>
      </c>
      <c r="F175" s="41">
        <v>652657</v>
      </c>
      <c r="G175" s="41">
        <v>436920.41</v>
      </c>
      <c r="H175" s="42">
        <v>0.66944874566579382</v>
      </c>
    </row>
    <row r="176" spans="1:8" ht="51" x14ac:dyDescent="0.2">
      <c r="A176" s="38">
        <f t="shared" si="2"/>
        <v>167</v>
      </c>
      <c r="B176" s="39" t="s">
        <v>641</v>
      </c>
      <c r="C176" s="40" t="s">
        <v>99</v>
      </c>
      <c r="D176" s="40" t="s">
        <v>642</v>
      </c>
      <c r="E176" s="40" t="s">
        <v>90</v>
      </c>
      <c r="F176" s="41">
        <v>552657</v>
      </c>
      <c r="G176" s="41">
        <v>370780.41</v>
      </c>
      <c r="H176" s="42">
        <v>0.67090511836455524</v>
      </c>
    </row>
    <row r="177" spans="1:8" ht="15" x14ac:dyDescent="0.2">
      <c r="A177" s="38">
        <f t="shared" si="2"/>
        <v>168</v>
      </c>
      <c r="B177" s="39" t="s">
        <v>356</v>
      </c>
      <c r="C177" s="40" t="s">
        <v>99</v>
      </c>
      <c r="D177" s="40" t="s">
        <v>642</v>
      </c>
      <c r="E177" s="40" t="s">
        <v>153</v>
      </c>
      <c r="F177" s="41">
        <v>552657</v>
      </c>
      <c r="G177" s="41">
        <v>370780.41</v>
      </c>
      <c r="H177" s="42">
        <v>0.67090511836455524</v>
      </c>
    </row>
    <row r="178" spans="1:8" ht="38.25" x14ac:dyDescent="0.2">
      <c r="A178" s="38">
        <f t="shared" si="2"/>
        <v>169</v>
      </c>
      <c r="B178" s="39" t="s">
        <v>643</v>
      </c>
      <c r="C178" s="40" t="s">
        <v>99</v>
      </c>
      <c r="D178" s="40" t="s">
        <v>644</v>
      </c>
      <c r="E178" s="40" t="s">
        <v>90</v>
      </c>
      <c r="F178" s="41">
        <v>20000</v>
      </c>
      <c r="G178" s="41">
        <v>0</v>
      </c>
      <c r="H178" s="42">
        <v>0</v>
      </c>
    </row>
    <row r="179" spans="1:8" ht="25.5" x14ac:dyDescent="0.2">
      <c r="A179" s="38">
        <f t="shared" si="2"/>
        <v>170</v>
      </c>
      <c r="B179" s="39" t="s">
        <v>349</v>
      </c>
      <c r="C179" s="40" t="s">
        <v>99</v>
      </c>
      <c r="D179" s="40" t="s">
        <v>644</v>
      </c>
      <c r="E179" s="40" t="s">
        <v>152</v>
      </c>
      <c r="F179" s="41">
        <v>20000</v>
      </c>
      <c r="G179" s="41">
        <v>0</v>
      </c>
      <c r="H179" s="42">
        <v>0</v>
      </c>
    </row>
    <row r="180" spans="1:8" ht="38.25" x14ac:dyDescent="0.2">
      <c r="A180" s="38">
        <f t="shared" si="2"/>
        <v>171</v>
      </c>
      <c r="B180" s="39" t="s">
        <v>645</v>
      </c>
      <c r="C180" s="40" t="s">
        <v>99</v>
      </c>
      <c r="D180" s="40" t="s">
        <v>646</v>
      </c>
      <c r="E180" s="40" t="s">
        <v>90</v>
      </c>
      <c r="F180" s="41">
        <v>50000</v>
      </c>
      <c r="G180" s="41">
        <v>36140</v>
      </c>
      <c r="H180" s="42">
        <v>0.7228</v>
      </c>
    </row>
    <row r="181" spans="1:8" ht="25.5" x14ac:dyDescent="0.2">
      <c r="A181" s="38">
        <f t="shared" si="2"/>
        <v>172</v>
      </c>
      <c r="B181" s="39" t="s">
        <v>349</v>
      </c>
      <c r="C181" s="40" t="s">
        <v>99</v>
      </c>
      <c r="D181" s="40" t="s">
        <v>646</v>
      </c>
      <c r="E181" s="40" t="s">
        <v>152</v>
      </c>
      <c r="F181" s="41">
        <v>50000</v>
      </c>
      <c r="G181" s="41">
        <v>36140</v>
      </c>
      <c r="H181" s="42">
        <v>0.7228</v>
      </c>
    </row>
    <row r="182" spans="1:8" ht="25.5" x14ac:dyDescent="0.2">
      <c r="A182" s="38">
        <f t="shared" si="2"/>
        <v>173</v>
      </c>
      <c r="B182" s="39" t="s">
        <v>647</v>
      </c>
      <c r="C182" s="40" t="s">
        <v>99</v>
      </c>
      <c r="D182" s="40" t="s">
        <v>648</v>
      </c>
      <c r="E182" s="40" t="s">
        <v>90</v>
      </c>
      <c r="F182" s="41">
        <v>30000</v>
      </c>
      <c r="G182" s="41">
        <v>30000</v>
      </c>
      <c r="H182" s="42">
        <v>1</v>
      </c>
    </row>
    <row r="183" spans="1:8" ht="25.5" x14ac:dyDescent="0.2">
      <c r="A183" s="38">
        <f t="shared" si="2"/>
        <v>174</v>
      </c>
      <c r="B183" s="39" t="s">
        <v>349</v>
      </c>
      <c r="C183" s="40" t="s">
        <v>99</v>
      </c>
      <c r="D183" s="40" t="s">
        <v>648</v>
      </c>
      <c r="E183" s="40" t="s">
        <v>152</v>
      </c>
      <c r="F183" s="41">
        <v>30000</v>
      </c>
      <c r="G183" s="41">
        <v>30000</v>
      </c>
      <c r="H183" s="42">
        <v>1</v>
      </c>
    </row>
    <row r="184" spans="1:8" ht="15" x14ac:dyDescent="0.2">
      <c r="A184" s="38">
        <f t="shared" si="2"/>
        <v>175</v>
      </c>
      <c r="B184" s="39" t="s">
        <v>132</v>
      </c>
      <c r="C184" s="40" t="s">
        <v>100</v>
      </c>
      <c r="D184" s="40" t="s">
        <v>192</v>
      </c>
      <c r="E184" s="40" t="s">
        <v>90</v>
      </c>
      <c r="F184" s="41">
        <v>18046823.440000001</v>
      </c>
      <c r="G184" s="41">
        <v>7042836.2000000002</v>
      </c>
      <c r="H184" s="42">
        <v>0.3902535104538043</v>
      </c>
    </row>
    <row r="185" spans="1:8" ht="15" x14ac:dyDescent="0.2">
      <c r="A185" s="38">
        <f t="shared" si="2"/>
        <v>176</v>
      </c>
      <c r="B185" s="39" t="s">
        <v>133</v>
      </c>
      <c r="C185" s="40" t="s">
        <v>101</v>
      </c>
      <c r="D185" s="40" t="s">
        <v>192</v>
      </c>
      <c r="E185" s="40" t="s">
        <v>90</v>
      </c>
      <c r="F185" s="41">
        <v>2635000</v>
      </c>
      <c r="G185" s="41">
        <v>837216</v>
      </c>
      <c r="H185" s="42">
        <v>0.31772903225806454</v>
      </c>
    </row>
    <row r="186" spans="1:8" ht="38.25" x14ac:dyDescent="0.2">
      <c r="A186" s="38">
        <f t="shared" si="2"/>
        <v>177</v>
      </c>
      <c r="B186" s="39" t="s">
        <v>649</v>
      </c>
      <c r="C186" s="40" t="s">
        <v>101</v>
      </c>
      <c r="D186" s="40" t="s">
        <v>214</v>
      </c>
      <c r="E186" s="40" t="s">
        <v>90</v>
      </c>
      <c r="F186" s="41">
        <v>1460000</v>
      </c>
      <c r="G186" s="41">
        <v>607080</v>
      </c>
      <c r="H186" s="42">
        <v>0.41580821917808219</v>
      </c>
    </row>
    <row r="187" spans="1:8" ht="38.25" x14ac:dyDescent="0.2">
      <c r="A187" s="38">
        <f t="shared" si="2"/>
        <v>178</v>
      </c>
      <c r="B187" s="39" t="s">
        <v>650</v>
      </c>
      <c r="C187" s="40" t="s">
        <v>101</v>
      </c>
      <c r="D187" s="40" t="s">
        <v>273</v>
      </c>
      <c r="E187" s="40" t="s">
        <v>90</v>
      </c>
      <c r="F187" s="41">
        <v>1460000</v>
      </c>
      <c r="G187" s="41">
        <v>607080</v>
      </c>
      <c r="H187" s="42">
        <v>0.41580821917808219</v>
      </c>
    </row>
    <row r="188" spans="1:8" ht="38.25" x14ac:dyDescent="0.2">
      <c r="A188" s="38">
        <f t="shared" si="2"/>
        <v>179</v>
      </c>
      <c r="B188" s="39" t="s">
        <v>651</v>
      </c>
      <c r="C188" s="40" t="s">
        <v>101</v>
      </c>
      <c r="D188" s="40" t="s">
        <v>652</v>
      </c>
      <c r="E188" s="40" t="s">
        <v>90</v>
      </c>
      <c r="F188" s="41">
        <v>100000</v>
      </c>
      <c r="G188" s="41">
        <v>0</v>
      </c>
      <c r="H188" s="42">
        <v>0</v>
      </c>
    </row>
    <row r="189" spans="1:8" ht="25.5" x14ac:dyDescent="0.2">
      <c r="A189" s="38">
        <f t="shared" si="2"/>
        <v>180</v>
      </c>
      <c r="B189" s="39" t="s">
        <v>349</v>
      </c>
      <c r="C189" s="40" t="s">
        <v>101</v>
      </c>
      <c r="D189" s="40" t="s">
        <v>652</v>
      </c>
      <c r="E189" s="40" t="s">
        <v>152</v>
      </c>
      <c r="F189" s="41">
        <v>100000</v>
      </c>
      <c r="G189" s="41">
        <v>0</v>
      </c>
      <c r="H189" s="42">
        <v>0</v>
      </c>
    </row>
    <row r="190" spans="1:8" ht="25.5" x14ac:dyDescent="0.2">
      <c r="A190" s="38">
        <f t="shared" si="2"/>
        <v>181</v>
      </c>
      <c r="B190" s="39" t="s">
        <v>580</v>
      </c>
      <c r="C190" s="40" t="s">
        <v>101</v>
      </c>
      <c r="D190" s="40" t="s">
        <v>581</v>
      </c>
      <c r="E190" s="40" t="s">
        <v>90</v>
      </c>
      <c r="F190" s="41">
        <v>200000</v>
      </c>
      <c r="G190" s="41">
        <v>0</v>
      </c>
      <c r="H190" s="42">
        <v>0</v>
      </c>
    </row>
    <row r="191" spans="1:8" ht="38.25" x14ac:dyDescent="0.2">
      <c r="A191" s="38">
        <f t="shared" si="2"/>
        <v>182</v>
      </c>
      <c r="B191" s="39" t="s">
        <v>382</v>
      </c>
      <c r="C191" s="40" t="s">
        <v>101</v>
      </c>
      <c r="D191" s="40" t="s">
        <v>581</v>
      </c>
      <c r="E191" s="40" t="s">
        <v>157</v>
      </c>
      <c r="F191" s="41">
        <v>200000</v>
      </c>
      <c r="G191" s="41">
        <v>0</v>
      </c>
      <c r="H191" s="42">
        <v>0</v>
      </c>
    </row>
    <row r="192" spans="1:8" ht="25.5" x14ac:dyDescent="0.2">
      <c r="A192" s="38">
        <f t="shared" si="2"/>
        <v>183</v>
      </c>
      <c r="B192" s="39" t="s">
        <v>653</v>
      </c>
      <c r="C192" s="40" t="s">
        <v>101</v>
      </c>
      <c r="D192" s="40" t="s">
        <v>215</v>
      </c>
      <c r="E192" s="40" t="s">
        <v>90</v>
      </c>
      <c r="F192" s="41">
        <v>500000</v>
      </c>
      <c r="G192" s="41">
        <v>307080</v>
      </c>
      <c r="H192" s="42">
        <v>0.61416000000000004</v>
      </c>
    </row>
    <row r="193" spans="1:8" ht="38.25" x14ac:dyDescent="0.2">
      <c r="A193" s="38">
        <f t="shared" si="2"/>
        <v>184</v>
      </c>
      <c r="B193" s="39" t="s">
        <v>382</v>
      </c>
      <c r="C193" s="40" t="s">
        <v>101</v>
      </c>
      <c r="D193" s="40" t="s">
        <v>215</v>
      </c>
      <c r="E193" s="40" t="s">
        <v>157</v>
      </c>
      <c r="F193" s="41">
        <v>500000</v>
      </c>
      <c r="G193" s="41">
        <v>307080</v>
      </c>
      <c r="H193" s="42">
        <v>0.61416000000000004</v>
      </c>
    </row>
    <row r="194" spans="1:8" ht="25.5" x14ac:dyDescent="0.2">
      <c r="A194" s="38">
        <f t="shared" si="2"/>
        <v>185</v>
      </c>
      <c r="B194" s="39" t="s">
        <v>385</v>
      </c>
      <c r="C194" s="40" t="s">
        <v>101</v>
      </c>
      <c r="D194" s="40" t="s">
        <v>216</v>
      </c>
      <c r="E194" s="40" t="s">
        <v>90</v>
      </c>
      <c r="F194" s="41">
        <v>300000</v>
      </c>
      <c r="G194" s="41">
        <v>300000</v>
      </c>
      <c r="H194" s="42">
        <v>1</v>
      </c>
    </row>
    <row r="195" spans="1:8" ht="38.25" x14ac:dyDescent="0.2">
      <c r="A195" s="38">
        <f t="shared" si="2"/>
        <v>186</v>
      </c>
      <c r="B195" s="39" t="s">
        <v>382</v>
      </c>
      <c r="C195" s="40" t="s">
        <v>101</v>
      </c>
      <c r="D195" s="40" t="s">
        <v>216</v>
      </c>
      <c r="E195" s="40" t="s">
        <v>157</v>
      </c>
      <c r="F195" s="41">
        <v>300000</v>
      </c>
      <c r="G195" s="41">
        <v>300000</v>
      </c>
      <c r="H195" s="42">
        <v>1</v>
      </c>
    </row>
    <row r="196" spans="1:8" ht="25.5" x14ac:dyDescent="0.2">
      <c r="A196" s="38">
        <f t="shared" si="2"/>
        <v>187</v>
      </c>
      <c r="B196" s="39" t="s">
        <v>383</v>
      </c>
      <c r="C196" s="40" t="s">
        <v>101</v>
      </c>
      <c r="D196" s="40" t="s">
        <v>217</v>
      </c>
      <c r="E196" s="40" t="s">
        <v>90</v>
      </c>
      <c r="F196" s="41">
        <v>130000</v>
      </c>
      <c r="G196" s="41">
        <v>0</v>
      </c>
      <c r="H196" s="42">
        <v>0</v>
      </c>
    </row>
    <row r="197" spans="1:8" ht="25.5" x14ac:dyDescent="0.2">
      <c r="A197" s="38">
        <f t="shared" si="2"/>
        <v>188</v>
      </c>
      <c r="B197" s="39" t="s">
        <v>349</v>
      </c>
      <c r="C197" s="40" t="s">
        <v>101</v>
      </c>
      <c r="D197" s="40" t="s">
        <v>217</v>
      </c>
      <c r="E197" s="40" t="s">
        <v>152</v>
      </c>
      <c r="F197" s="41">
        <v>130000</v>
      </c>
      <c r="G197" s="41">
        <v>0</v>
      </c>
      <c r="H197" s="42">
        <v>0</v>
      </c>
    </row>
    <row r="198" spans="1:8" ht="25.5" x14ac:dyDescent="0.2">
      <c r="A198" s="38">
        <f t="shared" si="2"/>
        <v>189</v>
      </c>
      <c r="B198" s="39" t="s">
        <v>384</v>
      </c>
      <c r="C198" s="40" t="s">
        <v>101</v>
      </c>
      <c r="D198" s="40" t="s">
        <v>218</v>
      </c>
      <c r="E198" s="40" t="s">
        <v>90</v>
      </c>
      <c r="F198" s="41">
        <v>130000</v>
      </c>
      <c r="G198" s="41">
        <v>0</v>
      </c>
      <c r="H198" s="42">
        <v>0</v>
      </c>
    </row>
    <row r="199" spans="1:8" ht="25.5" x14ac:dyDescent="0.2">
      <c r="A199" s="38">
        <f t="shared" si="2"/>
        <v>190</v>
      </c>
      <c r="B199" s="39" t="s">
        <v>349</v>
      </c>
      <c r="C199" s="40" t="s">
        <v>101</v>
      </c>
      <c r="D199" s="40" t="s">
        <v>218</v>
      </c>
      <c r="E199" s="40" t="s">
        <v>152</v>
      </c>
      <c r="F199" s="41">
        <v>130000</v>
      </c>
      <c r="G199" s="41">
        <v>0</v>
      </c>
      <c r="H199" s="42">
        <v>0</v>
      </c>
    </row>
    <row r="200" spans="1:8" ht="25.5" x14ac:dyDescent="0.2">
      <c r="A200" s="38">
        <f t="shared" si="2"/>
        <v>191</v>
      </c>
      <c r="B200" s="39" t="s">
        <v>654</v>
      </c>
      <c r="C200" s="40" t="s">
        <v>101</v>
      </c>
      <c r="D200" s="40" t="s">
        <v>655</v>
      </c>
      <c r="E200" s="40" t="s">
        <v>90</v>
      </c>
      <c r="F200" s="41">
        <v>100000</v>
      </c>
      <c r="G200" s="41">
        <v>0</v>
      </c>
      <c r="H200" s="42">
        <v>0</v>
      </c>
    </row>
    <row r="201" spans="1:8" ht="25.5" x14ac:dyDescent="0.2">
      <c r="A201" s="38">
        <f t="shared" si="2"/>
        <v>192</v>
      </c>
      <c r="B201" s="39" t="s">
        <v>349</v>
      </c>
      <c r="C201" s="40" t="s">
        <v>101</v>
      </c>
      <c r="D201" s="40" t="s">
        <v>655</v>
      </c>
      <c r="E201" s="40" t="s">
        <v>152</v>
      </c>
      <c r="F201" s="41">
        <v>100000</v>
      </c>
      <c r="G201" s="41">
        <v>0</v>
      </c>
      <c r="H201" s="42">
        <v>0</v>
      </c>
    </row>
    <row r="202" spans="1:8" ht="15" x14ac:dyDescent="0.2">
      <c r="A202" s="38">
        <f t="shared" si="2"/>
        <v>193</v>
      </c>
      <c r="B202" s="39" t="s">
        <v>191</v>
      </c>
      <c r="C202" s="40" t="s">
        <v>101</v>
      </c>
      <c r="D202" s="40" t="s">
        <v>193</v>
      </c>
      <c r="E202" s="40" t="s">
        <v>90</v>
      </c>
      <c r="F202" s="41">
        <v>1175000</v>
      </c>
      <c r="G202" s="41">
        <v>230136</v>
      </c>
      <c r="H202" s="42">
        <v>0.19586042553191491</v>
      </c>
    </row>
    <row r="203" spans="1:8" ht="63.75" x14ac:dyDescent="0.2">
      <c r="A203" s="38">
        <f t="shared" si="2"/>
        <v>194</v>
      </c>
      <c r="B203" s="39" t="s">
        <v>531</v>
      </c>
      <c r="C203" s="40" t="s">
        <v>101</v>
      </c>
      <c r="D203" s="40" t="s">
        <v>219</v>
      </c>
      <c r="E203" s="40" t="s">
        <v>90</v>
      </c>
      <c r="F203" s="41">
        <v>653100</v>
      </c>
      <c r="G203" s="41">
        <v>230136</v>
      </c>
      <c r="H203" s="42">
        <v>0.35237482774460266</v>
      </c>
    </row>
    <row r="204" spans="1:8" ht="25.5" x14ac:dyDescent="0.2">
      <c r="A204" s="38">
        <f t="shared" ref="A204:A267" si="3">A203+1</f>
        <v>195</v>
      </c>
      <c r="B204" s="39" t="s">
        <v>349</v>
      </c>
      <c r="C204" s="40" t="s">
        <v>101</v>
      </c>
      <c r="D204" s="40" t="s">
        <v>219</v>
      </c>
      <c r="E204" s="40" t="s">
        <v>152</v>
      </c>
      <c r="F204" s="41">
        <v>653100</v>
      </c>
      <c r="G204" s="41">
        <v>230136</v>
      </c>
      <c r="H204" s="42">
        <v>0.35237482774460266</v>
      </c>
    </row>
    <row r="205" spans="1:8" ht="51" x14ac:dyDescent="0.2">
      <c r="A205" s="38">
        <f t="shared" si="3"/>
        <v>196</v>
      </c>
      <c r="B205" s="39" t="s">
        <v>656</v>
      </c>
      <c r="C205" s="40" t="s">
        <v>101</v>
      </c>
      <c r="D205" s="40" t="s">
        <v>657</v>
      </c>
      <c r="E205" s="40" t="s">
        <v>90</v>
      </c>
      <c r="F205" s="41">
        <v>521900</v>
      </c>
      <c r="G205" s="41">
        <v>0</v>
      </c>
      <c r="H205" s="42">
        <v>0</v>
      </c>
    </row>
    <row r="206" spans="1:8" ht="25.5" x14ac:dyDescent="0.2">
      <c r="A206" s="38">
        <f t="shared" si="3"/>
        <v>197</v>
      </c>
      <c r="B206" s="39" t="s">
        <v>349</v>
      </c>
      <c r="C206" s="40" t="s">
        <v>101</v>
      </c>
      <c r="D206" s="40" t="s">
        <v>657</v>
      </c>
      <c r="E206" s="40" t="s">
        <v>152</v>
      </c>
      <c r="F206" s="41">
        <v>521900</v>
      </c>
      <c r="G206" s="41">
        <v>0</v>
      </c>
      <c r="H206" s="42">
        <v>0</v>
      </c>
    </row>
    <row r="207" spans="1:8" ht="15" x14ac:dyDescent="0.2">
      <c r="A207" s="38">
        <f t="shared" si="3"/>
        <v>198</v>
      </c>
      <c r="B207" s="39" t="s">
        <v>658</v>
      </c>
      <c r="C207" s="40" t="s">
        <v>102</v>
      </c>
      <c r="D207" s="40" t="s">
        <v>192</v>
      </c>
      <c r="E207" s="40" t="s">
        <v>90</v>
      </c>
      <c r="F207" s="41">
        <v>1417625</v>
      </c>
      <c r="G207" s="41">
        <v>332734.93</v>
      </c>
      <c r="H207" s="42">
        <v>0.23471293889427741</v>
      </c>
    </row>
    <row r="208" spans="1:8" ht="38.25" x14ac:dyDescent="0.2">
      <c r="A208" s="38">
        <f t="shared" si="3"/>
        <v>199</v>
      </c>
      <c r="B208" s="39" t="s">
        <v>618</v>
      </c>
      <c r="C208" s="40" t="s">
        <v>102</v>
      </c>
      <c r="D208" s="40" t="s">
        <v>206</v>
      </c>
      <c r="E208" s="40" t="s">
        <v>90</v>
      </c>
      <c r="F208" s="41">
        <v>1403000</v>
      </c>
      <c r="G208" s="41">
        <v>323082.3</v>
      </c>
      <c r="H208" s="42">
        <v>0.23027961511047754</v>
      </c>
    </row>
    <row r="209" spans="1:8" ht="51" x14ac:dyDescent="0.2">
      <c r="A209" s="38">
        <f t="shared" si="3"/>
        <v>200</v>
      </c>
      <c r="B209" s="39" t="s">
        <v>631</v>
      </c>
      <c r="C209" s="40" t="s">
        <v>102</v>
      </c>
      <c r="D209" s="40" t="s">
        <v>271</v>
      </c>
      <c r="E209" s="40" t="s">
        <v>90</v>
      </c>
      <c r="F209" s="41">
        <v>1403000</v>
      </c>
      <c r="G209" s="41">
        <v>323082.3</v>
      </c>
      <c r="H209" s="42">
        <v>0.23027961511047754</v>
      </c>
    </row>
    <row r="210" spans="1:8" ht="51" x14ac:dyDescent="0.2">
      <c r="A210" s="38">
        <f t="shared" si="3"/>
        <v>201</v>
      </c>
      <c r="B210" s="39" t="s">
        <v>659</v>
      </c>
      <c r="C210" s="40" t="s">
        <v>102</v>
      </c>
      <c r="D210" s="40" t="s">
        <v>220</v>
      </c>
      <c r="E210" s="40" t="s">
        <v>90</v>
      </c>
      <c r="F210" s="41">
        <v>1403000</v>
      </c>
      <c r="G210" s="41">
        <v>323082.3</v>
      </c>
      <c r="H210" s="42">
        <v>0.23027961511047754</v>
      </c>
    </row>
    <row r="211" spans="1:8" ht="15" x14ac:dyDescent="0.2">
      <c r="A211" s="38">
        <f t="shared" si="3"/>
        <v>202</v>
      </c>
      <c r="B211" s="39" t="s">
        <v>356</v>
      </c>
      <c r="C211" s="40" t="s">
        <v>102</v>
      </c>
      <c r="D211" s="40" t="s">
        <v>220</v>
      </c>
      <c r="E211" s="40" t="s">
        <v>153</v>
      </c>
      <c r="F211" s="41">
        <v>272893</v>
      </c>
      <c r="G211" s="41">
        <v>206076.3</v>
      </c>
      <c r="H211" s="42">
        <v>0.75515421795355686</v>
      </c>
    </row>
    <row r="212" spans="1:8" ht="25.5" x14ac:dyDescent="0.2">
      <c r="A212" s="38">
        <f t="shared" si="3"/>
        <v>203</v>
      </c>
      <c r="B212" s="39" t="s">
        <v>349</v>
      </c>
      <c r="C212" s="40" t="s">
        <v>102</v>
      </c>
      <c r="D212" s="40" t="s">
        <v>220</v>
      </c>
      <c r="E212" s="40" t="s">
        <v>152</v>
      </c>
      <c r="F212" s="41">
        <v>1004260</v>
      </c>
      <c r="G212" s="41">
        <v>22621</v>
      </c>
      <c r="H212" s="42">
        <v>2.252504331547607E-2</v>
      </c>
    </row>
    <row r="213" spans="1:8" ht="15" x14ac:dyDescent="0.2">
      <c r="A213" s="38">
        <f t="shared" si="3"/>
        <v>204</v>
      </c>
      <c r="B213" s="39" t="s">
        <v>352</v>
      </c>
      <c r="C213" s="40" t="s">
        <v>102</v>
      </c>
      <c r="D213" s="40" t="s">
        <v>220</v>
      </c>
      <c r="E213" s="40" t="s">
        <v>154</v>
      </c>
      <c r="F213" s="41">
        <v>125847</v>
      </c>
      <c r="G213" s="41">
        <v>94385</v>
      </c>
      <c r="H213" s="42">
        <v>0.74999801346078965</v>
      </c>
    </row>
    <row r="214" spans="1:8" ht="15" x14ac:dyDescent="0.2">
      <c r="A214" s="38">
        <f t="shared" si="3"/>
        <v>205</v>
      </c>
      <c r="B214" s="39" t="s">
        <v>191</v>
      </c>
      <c r="C214" s="40" t="s">
        <v>102</v>
      </c>
      <c r="D214" s="40" t="s">
        <v>193</v>
      </c>
      <c r="E214" s="40" t="s">
        <v>90</v>
      </c>
      <c r="F214" s="41">
        <v>14625</v>
      </c>
      <c r="G214" s="41">
        <v>9652.6299999999992</v>
      </c>
      <c r="H214" s="42">
        <v>0.66000888888888887</v>
      </c>
    </row>
    <row r="215" spans="1:8" ht="63.75" x14ac:dyDescent="0.2">
      <c r="A215" s="38">
        <f t="shared" si="3"/>
        <v>206</v>
      </c>
      <c r="B215" s="39" t="s">
        <v>831</v>
      </c>
      <c r="C215" s="40" t="s">
        <v>102</v>
      </c>
      <c r="D215" s="40" t="s">
        <v>832</v>
      </c>
      <c r="E215" s="40" t="s">
        <v>90</v>
      </c>
      <c r="F215" s="41">
        <v>14625</v>
      </c>
      <c r="G215" s="41">
        <v>9652.6299999999992</v>
      </c>
      <c r="H215" s="42">
        <v>0.66000888888888887</v>
      </c>
    </row>
    <row r="216" spans="1:8" ht="15" x14ac:dyDescent="0.2">
      <c r="A216" s="38">
        <f t="shared" si="3"/>
        <v>207</v>
      </c>
      <c r="B216" s="39" t="s">
        <v>356</v>
      </c>
      <c r="C216" s="40" t="s">
        <v>102</v>
      </c>
      <c r="D216" s="40" t="s">
        <v>832</v>
      </c>
      <c r="E216" s="40" t="s">
        <v>153</v>
      </c>
      <c r="F216" s="41">
        <v>14625</v>
      </c>
      <c r="G216" s="41">
        <v>9652.6299999999992</v>
      </c>
      <c r="H216" s="42">
        <v>0.66000888888888887</v>
      </c>
    </row>
    <row r="217" spans="1:8" ht="15" x14ac:dyDescent="0.2">
      <c r="A217" s="38">
        <f t="shared" si="3"/>
        <v>208</v>
      </c>
      <c r="B217" s="39" t="s">
        <v>386</v>
      </c>
      <c r="C217" s="40" t="s">
        <v>387</v>
      </c>
      <c r="D217" s="40" t="s">
        <v>192</v>
      </c>
      <c r="E217" s="40" t="s">
        <v>90</v>
      </c>
      <c r="F217" s="41">
        <v>3509502</v>
      </c>
      <c r="G217" s="41">
        <v>1801240.56</v>
      </c>
      <c r="H217" s="42">
        <v>0.51324676834491045</v>
      </c>
    </row>
    <row r="218" spans="1:8" ht="38.25" x14ac:dyDescent="0.2">
      <c r="A218" s="38">
        <f t="shared" si="3"/>
        <v>209</v>
      </c>
      <c r="B218" s="39" t="s">
        <v>660</v>
      </c>
      <c r="C218" s="40" t="s">
        <v>387</v>
      </c>
      <c r="D218" s="40" t="s">
        <v>661</v>
      </c>
      <c r="E218" s="40" t="s">
        <v>90</v>
      </c>
      <c r="F218" s="41">
        <v>3509502</v>
      </c>
      <c r="G218" s="41">
        <v>1801240.56</v>
      </c>
      <c r="H218" s="42">
        <v>0.51324676834491045</v>
      </c>
    </row>
    <row r="219" spans="1:8" ht="15" x14ac:dyDescent="0.2">
      <c r="A219" s="38">
        <f t="shared" si="3"/>
        <v>210</v>
      </c>
      <c r="B219" s="39" t="s">
        <v>662</v>
      </c>
      <c r="C219" s="40" t="s">
        <v>387</v>
      </c>
      <c r="D219" s="40" t="s">
        <v>663</v>
      </c>
      <c r="E219" s="40" t="s">
        <v>90</v>
      </c>
      <c r="F219" s="41">
        <v>100000</v>
      </c>
      <c r="G219" s="41">
        <v>0</v>
      </c>
      <c r="H219" s="42">
        <v>0</v>
      </c>
    </row>
    <row r="220" spans="1:8" ht="25.5" x14ac:dyDescent="0.2">
      <c r="A220" s="38">
        <f t="shared" si="3"/>
        <v>211</v>
      </c>
      <c r="B220" s="39" t="s">
        <v>349</v>
      </c>
      <c r="C220" s="40" t="s">
        <v>387</v>
      </c>
      <c r="D220" s="40" t="s">
        <v>663</v>
      </c>
      <c r="E220" s="40" t="s">
        <v>152</v>
      </c>
      <c r="F220" s="41">
        <v>100000</v>
      </c>
      <c r="G220" s="41">
        <v>0</v>
      </c>
      <c r="H220" s="42">
        <v>0</v>
      </c>
    </row>
    <row r="221" spans="1:8" ht="25.5" x14ac:dyDescent="0.2">
      <c r="A221" s="38">
        <f t="shared" si="3"/>
        <v>212</v>
      </c>
      <c r="B221" s="39" t="s">
        <v>664</v>
      </c>
      <c r="C221" s="40" t="s">
        <v>387</v>
      </c>
      <c r="D221" s="40" t="s">
        <v>665</v>
      </c>
      <c r="E221" s="40" t="s">
        <v>90</v>
      </c>
      <c r="F221" s="41">
        <v>100000</v>
      </c>
      <c r="G221" s="41">
        <v>80392.259999999995</v>
      </c>
      <c r="H221" s="42">
        <v>0.80392260000000004</v>
      </c>
    </row>
    <row r="222" spans="1:8" ht="25.5" x14ac:dyDescent="0.2">
      <c r="A222" s="38">
        <f t="shared" si="3"/>
        <v>213</v>
      </c>
      <c r="B222" s="39" t="s">
        <v>349</v>
      </c>
      <c r="C222" s="40" t="s">
        <v>387</v>
      </c>
      <c r="D222" s="40" t="s">
        <v>665</v>
      </c>
      <c r="E222" s="40" t="s">
        <v>152</v>
      </c>
      <c r="F222" s="41">
        <v>100000</v>
      </c>
      <c r="G222" s="41">
        <v>80392.259999999995</v>
      </c>
      <c r="H222" s="42">
        <v>0.80392260000000004</v>
      </c>
    </row>
    <row r="223" spans="1:8" ht="25.5" x14ac:dyDescent="0.2">
      <c r="A223" s="38">
        <f t="shared" si="3"/>
        <v>214</v>
      </c>
      <c r="B223" s="39" t="s">
        <v>666</v>
      </c>
      <c r="C223" s="40" t="s">
        <v>387</v>
      </c>
      <c r="D223" s="40" t="s">
        <v>667</v>
      </c>
      <c r="E223" s="40" t="s">
        <v>90</v>
      </c>
      <c r="F223" s="41">
        <v>78000</v>
      </c>
      <c r="G223" s="41">
        <v>38400</v>
      </c>
      <c r="H223" s="42">
        <v>0.49230769230769228</v>
      </c>
    </row>
    <row r="224" spans="1:8" ht="25.5" x14ac:dyDescent="0.2">
      <c r="A224" s="38">
        <f t="shared" si="3"/>
        <v>215</v>
      </c>
      <c r="B224" s="39" t="s">
        <v>349</v>
      </c>
      <c r="C224" s="40" t="s">
        <v>387</v>
      </c>
      <c r="D224" s="40" t="s">
        <v>667</v>
      </c>
      <c r="E224" s="40" t="s">
        <v>152</v>
      </c>
      <c r="F224" s="41">
        <v>78000</v>
      </c>
      <c r="G224" s="41">
        <v>38400</v>
      </c>
      <c r="H224" s="42">
        <v>0.49230769230769228</v>
      </c>
    </row>
    <row r="225" spans="1:8" ht="51" x14ac:dyDescent="0.2">
      <c r="A225" s="38">
        <f t="shared" si="3"/>
        <v>216</v>
      </c>
      <c r="B225" s="39" t="s">
        <v>668</v>
      </c>
      <c r="C225" s="40" t="s">
        <v>387</v>
      </c>
      <c r="D225" s="40" t="s">
        <v>669</v>
      </c>
      <c r="E225" s="40" t="s">
        <v>90</v>
      </c>
      <c r="F225" s="41">
        <v>70000</v>
      </c>
      <c r="G225" s="41">
        <v>56940</v>
      </c>
      <c r="H225" s="42">
        <v>0.81342857142857139</v>
      </c>
    </row>
    <row r="226" spans="1:8" ht="25.5" x14ac:dyDescent="0.2">
      <c r="A226" s="38">
        <f t="shared" si="3"/>
        <v>217</v>
      </c>
      <c r="B226" s="39" t="s">
        <v>349</v>
      </c>
      <c r="C226" s="40" t="s">
        <v>387</v>
      </c>
      <c r="D226" s="40" t="s">
        <v>669</v>
      </c>
      <c r="E226" s="40" t="s">
        <v>152</v>
      </c>
      <c r="F226" s="41">
        <v>70000</v>
      </c>
      <c r="G226" s="41">
        <v>56940</v>
      </c>
      <c r="H226" s="42">
        <v>0.81342857142857139</v>
      </c>
    </row>
    <row r="227" spans="1:8" ht="38.25" x14ac:dyDescent="0.2">
      <c r="A227" s="38">
        <f t="shared" si="3"/>
        <v>218</v>
      </c>
      <c r="B227" s="39" t="s">
        <v>388</v>
      </c>
      <c r="C227" s="40" t="s">
        <v>387</v>
      </c>
      <c r="D227" s="40" t="s">
        <v>670</v>
      </c>
      <c r="E227" s="40" t="s">
        <v>90</v>
      </c>
      <c r="F227" s="41">
        <v>2896314</v>
      </c>
      <c r="G227" s="41">
        <v>1574508.3</v>
      </c>
      <c r="H227" s="42">
        <v>0.54362486249764352</v>
      </c>
    </row>
    <row r="228" spans="1:8" ht="15" x14ac:dyDescent="0.2">
      <c r="A228" s="38">
        <f t="shared" si="3"/>
        <v>219</v>
      </c>
      <c r="B228" s="39" t="s">
        <v>356</v>
      </c>
      <c r="C228" s="40" t="s">
        <v>387</v>
      </c>
      <c r="D228" s="40" t="s">
        <v>670</v>
      </c>
      <c r="E228" s="40" t="s">
        <v>153</v>
      </c>
      <c r="F228" s="41">
        <v>2685492</v>
      </c>
      <c r="G228" s="41">
        <v>1437429.68</v>
      </c>
      <c r="H228" s="42">
        <v>0.5352574798212022</v>
      </c>
    </row>
    <row r="229" spans="1:8" ht="25.5" x14ac:dyDescent="0.2">
      <c r="A229" s="38">
        <f t="shared" si="3"/>
        <v>220</v>
      </c>
      <c r="B229" s="39" t="s">
        <v>349</v>
      </c>
      <c r="C229" s="40" t="s">
        <v>387</v>
      </c>
      <c r="D229" s="40" t="s">
        <v>670</v>
      </c>
      <c r="E229" s="40" t="s">
        <v>152</v>
      </c>
      <c r="F229" s="41">
        <v>190622</v>
      </c>
      <c r="G229" s="41">
        <v>121803</v>
      </c>
      <c r="H229" s="42">
        <v>0.63897661340244039</v>
      </c>
    </row>
    <row r="230" spans="1:8" ht="15" x14ac:dyDescent="0.2">
      <c r="A230" s="38">
        <f t="shared" si="3"/>
        <v>221</v>
      </c>
      <c r="B230" s="39" t="s">
        <v>352</v>
      </c>
      <c r="C230" s="40" t="s">
        <v>387</v>
      </c>
      <c r="D230" s="40" t="s">
        <v>670</v>
      </c>
      <c r="E230" s="40" t="s">
        <v>154</v>
      </c>
      <c r="F230" s="41">
        <v>20200</v>
      </c>
      <c r="G230" s="41">
        <v>15275.62</v>
      </c>
      <c r="H230" s="42">
        <v>0.75621881188118811</v>
      </c>
    </row>
    <row r="231" spans="1:8" ht="51" x14ac:dyDescent="0.2">
      <c r="A231" s="38">
        <f t="shared" si="3"/>
        <v>222</v>
      </c>
      <c r="B231" s="39" t="s">
        <v>671</v>
      </c>
      <c r="C231" s="40" t="s">
        <v>387</v>
      </c>
      <c r="D231" s="40" t="s">
        <v>672</v>
      </c>
      <c r="E231" s="40" t="s">
        <v>90</v>
      </c>
      <c r="F231" s="41">
        <v>265188</v>
      </c>
      <c r="G231" s="41">
        <v>51000</v>
      </c>
      <c r="H231" s="42">
        <v>0.19231639440698675</v>
      </c>
    </row>
    <row r="232" spans="1:8" ht="25.5" x14ac:dyDescent="0.2">
      <c r="A232" s="38">
        <f t="shared" si="3"/>
        <v>223</v>
      </c>
      <c r="B232" s="39" t="s">
        <v>349</v>
      </c>
      <c r="C232" s="40" t="s">
        <v>387</v>
      </c>
      <c r="D232" s="40" t="s">
        <v>672</v>
      </c>
      <c r="E232" s="40" t="s">
        <v>152</v>
      </c>
      <c r="F232" s="41">
        <v>265188</v>
      </c>
      <c r="G232" s="41">
        <v>51000</v>
      </c>
      <c r="H232" s="42">
        <v>0.19231639440698675</v>
      </c>
    </row>
    <row r="233" spans="1:8" ht="15" x14ac:dyDescent="0.2">
      <c r="A233" s="38">
        <f t="shared" si="3"/>
        <v>224</v>
      </c>
      <c r="B233" s="39" t="s">
        <v>673</v>
      </c>
      <c r="C233" s="40" t="s">
        <v>103</v>
      </c>
      <c r="D233" s="40" t="s">
        <v>192</v>
      </c>
      <c r="E233" s="40" t="s">
        <v>90</v>
      </c>
      <c r="F233" s="41">
        <v>9524696.4399999995</v>
      </c>
      <c r="G233" s="41">
        <v>3808395.71</v>
      </c>
      <c r="H233" s="42">
        <v>0.39984431356848577</v>
      </c>
    </row>
    <row r="234" spans="1:8" ht="38.25" x14ac:dyDescent="0.2">
      <c r="A234" s="38">
        <f t="shared" si="3"/>
        <v>225</v>
      </c>
      <c r="B234" s="39" t="s">
        <v>649</v>
      </c>
      <c r="C234" s="40" t="s">
        <v>103</v>
      </c>
      <c r="D234" s="40" t="s">
        <v>214</v>
      </c>
      <c r="E234" s="40" t="s">
        <v>90</v>
      </c>
      <c r="F234" s="41">
        <v>9524696.4399999995</v>
      </c>
      <c r="G234" s="41">
        <v>3808395.71</v>
      </c>
      <c r="H234" s="42">
        <v>0.39984431356848577</v>
      </c>
    </row>
    <row r="235" spans="1:8" ht="15" x14ac:dyDescent="0.2">
      <c r="A235" s="38">
        <f t="shared" si="3"/>
        <v>226</v>
      </c>
      <c r="B235" s="39" t="s">
        <v>674</v>
      </c>
      <c r="C235" s="40" t="s">
        <v>103</v>
      </c>
      <c r="D235" s="40" t="s">
        <v>276</v>
      </c>
      <c r="E235" s="40" t="s">
        <v>90</v>
      </c>
      <c r="F235" s="41">
        <v>9524696.4399999995</v>
      </c>
      <c r="G235" s="41">
        <v>3808395.71</v>
      </c>
      <c r="H235" s="42">
        <v>0.39984431356848577</v>
      </c>
    </row>
    <row r="236" spans="1:8" ht="25.5" x14ac:dyDescent="0.2">
      <c r="A236" s="38">
        <f t="shared" si="3"/>
        <v>227</v>
      </c>
      <c r="B236" s="39" t="s">
        <v>390</v>
      </c>
      <c r="C236" s="40" t="s">
        <v>103</v>
      </c>
      <c r="D236" s="40" t="s">
        <v>675</v>
      </c>
      <c r="E236" s="40" t="s">
        <v>90</v>
      </c>
      <c r="F236" s="41">
        <v>843000</v>
      </c>
      <c r="G236" s="41">
        <v>47146.71</v>
      </c>
      <c r="H236" s="42">
        <v>5.5927295373665482E-2</v>
      </c>
    </row>
    <row r="237" spans="1:8" ht="25.5" x14ac:dyDescent="0.2">
      <c r="A237" s="38">
        <f t="shared" si="3"/>
        <v>228</v>
      </c>
      <c r="B237" s="39" t="s">
        <v>349</v>
      </c>
      <c r="C237" s="40" t="s">
        <v>103</v>
      </c>
      <c r="D237" s="40" t="s">
        <v>675</v>
      </c>
      <c r="E237" s="40" t="s">
        <v>152</v>
      </c>
      <c r="F237" s="41">
        <v>843000</v>
      </c>
      <c r="G237" s="41">
        <v>47146.71</v>
      </c>
      <c r="H237" s="42">
        <v>5.5927295373665482E-2</v>
      </c>
    </row>
    <row r="238" spans="1:8" ht="25.5" x14ac:dyDescent="0.2">
      <c r="A238" s="38">
        <f t="shared" si="3"/>
        <v>229</v>
      </c>
      <c r="B238" s="39" t="s">
        <v>676</v>
      </c>
      <c r="C238" s="40" t="s">
        <v>103</v>
      </c>
      <c r="D238" s="40" t="s">
        <v>677</v>
      </c>
      <c r="E238" s="40" t="s">
        <v>90</v>
      </c>
      <c r="F238" s="41">
        <v>1809968.44</v>
      </c>
      <c r="G238" s="41">
        <v>0</v>
      </c>
      <c r="H238" s="42">
        <v>0</v>
      </c>
    </row>
    <row r="239" spans="1:8" ht="25.5" x14ac:dyDescent="0.2">
      <c r="A239" s="38">
        <f t="shared" si="3"/>
        <v>230</v>
      </c>
      <c r="B239" s="39" t="s">
        <v>349</v>
      </c>
      <c r="C239" s="40" t="s">
        <v>103</v>
      </c>
      <c r="D239" s="40" t="s">
        <v>677</v>
      </c>
      <c r="E239" s="40" t="s">
        <v>152</v>
      </c>
      <c r="F239" s="41">
        <v>1809968.44</v>
      </c>
      <c r="G239" s="41">
        <v>0</v>
      </c>
      <c r="H239" s="42">
        <v>0</v>
      </c>
    </row>
    <row r="240" spans="1:8" ht="38.25" x14ac:dyDescent="0.2">
      <c r="A240" s="38">
        <f t="shared" si="3"/>
        <v>231</v>
      </c>
      <c r="B240" s="39" t="s">
        <v>795</v>
      </c>
      <c r="C240" s="40" t="s">
        <v>103</v>
      </c>
      <c r="D240" s="40" t="s">
        <v>796</v>
      </c>
      <c r="E240" s="40" t="s">
        <v>90</v>
      </c>
      <c r="F240" s="41">
        <v>6871728</v>
      </c>
      <c r="G240" s="41">
        <v>3761249</v>
      </c>
      <c r="H240" s="42">
        <v>0.54735126303020143</v>
      </c>
    </row>
    <row r="241" spans="1:8" ht="15" x14ac:dyDescent="0.2">
      <c r="A241" s="38">
        <f t="shared" si="3"/>
        <v>232</v>
      </c>
      <c r="B241" s="39" t="s">
        <v>532</v>
      </c>
      <c r="C241" s="40" t="s">
        <v>103</v>
      </c>
      <c r="D241" s="40" t="s">
        <v>796</v>
      </c>
      <c r="E241" s="40" t="s">
        <v>533</v>
      </c>
      <c r="F241" s="41">
        <v>6871728</v>
      </c>
      <c r="G241" s="41">
        <v>3761249</v>
      </c>
      <c r="H241" s="42">
        <v>0.54735126303020143</v>
      </c>
    </row>
    <row r="242" spans="1:8" ht="15" x14ac:dyDescent="0.2">
      <c r="A242" s="38">
        <f t="shared" si="3"/>
        <v>233</v>
      </c>
      <c r="B242" s="39" t="s">
        <v>134</v>
      </c>
      <c r="C242" s="40" t="s">
        <v>104</v>
      </c>
      <c r="D242" s="40" t="s">
        <v>192</v>
      </c>
      <c r="E242" s="40" t="s">
        <v>90</v>
      </c>
      <c r="F242" s="41">
        <v>960000</v>
      </c>
      <c r="G242" s="41">
        <v>263249</v>
      </c>
      <c r="H242" s="42">
        <v>0.27421770833333331</v>
      </c>
    </row>
    <row r="243" spans="1:8" ht="38.25" x14ac:dyDescent="0.2">
      <c r="A243" s="38">
        <f t="shared" si="3"/>
        <v>234</v>
      </c>
      <c r="B243" s="39" t="s">
        <v>678</v>
      </c>
      <c r="C243" s="40" t="s">
        <v>104</v>
      </c>
      <c r="D243" s="40" t="s">
        <v>221</v>
      </c>
      <c r="E243" s="40" t="s">
        <v>90</v>
      </c>
      <c r="F243" s="41">
        <v>960000</v>
      </c>
      <c r="G243" s="41">
        <v>263249</v>
      </c>
      <c r="H243" s="42">
        <v>0.27421770833333331</v>
      </c>
    </row>
    <row r="244" spans="1:8" ht="25.5" x14ac:dyDescent="0.2">
      <c r="A244" s="38">
        <f t="shared" si="3"/>
        <v>235</v>
      </c>
      <c r="B244" s="39" t="s">
        <v>679</v>
      </c>
      <c r="C244" s="40" t="s">
        <v>104</v>
      </c>
      <c r="D244" s="40" t="s">
        <v>275</v>
      </c>
      <c r="E244" s="40" t="s">
        <v>90</v>
      </c>
      <c r="F244" s="41">
        <v>960000</v>
      </c>
      <c r="G244" s="41">
        <v>263249</v>
      </c>
      <c r="H244" s="42">
        <v>0.27421770833333331</v>
      </c>
    </row>
    <row r="245" spans="1:8" ht="25.5" x14ac:dyDescent="0.2">
      <c r="A245" s="38">
        <f t="shared" si="3"/>
        <v>236</v>
      </c>
      <c r="B245" s="39" t="s">
        <v>680</v>
      </c>
      <c r="C245" s="40" t="s">
        <v>104</v>
      </c>
      <c r="D245" s="40" t="s">
        <v>681</v>
      </c>
      <c r="E245" s="40" t="s">
        <v>90</v>
      </c>
      <c r="F245" s="41">
        <v>300000</v>
      </c>
      <c r="G245" s="41">
        <v>0</v>
      </c>
      <c r="H245" s="42">
        <v>0</v>
      </c>
    </row>
    <row r="246" spans="1:8" ht="38.25" x14ac:dyDescent="0.2">
      <c r="A246" s="38">
        <f t="shared" si="3"/>
        <v>237</v>
      </c>
      <c r="B246" s="39" t="s">
        <v>382</v>
      </c>
      <c r="C246" s="40" t="s">
        <v>104</v>
      </c>
      <c r="D246" s="40" t="s">
        <v>681</v>
      </c>
      <c r="E246" s="40" t="s">
        <v>157</v>
      </c>
      <c r="F246" s="41">
        <v>300000</v>
      </c>
      <c r="G246" s="41">
        <v>0</v>
      </c>
      <c r="H246" s="42">
        <v>0</v>
      </c>
    </row>
    <row r="247" spans="1:8" ht="51" x14ac:dyDescent="0.2">
      <c r="A247" s="38">
        <f t="shared" si="3"/>
        <v>238</v>
      </c>
      <c r="B247" s="39" t="s">
        <v>682</v>
      </c>
      <c r="C247" s="40" t="s">
        <v>104</v>
      </c>
      <c r="D247" s="40" t="s">
        <v>222</v>
      </c>
      <c r="E247" s="40" t="s">
        <v>90</v>
      </c>
      <c r="F247" s="41">
        <v>300000</v>
      </c>
      <c r="G247" s="41">
        <v>263249</v>
      </c>
      <c r="H247" s="42">
        <v>0.8774966666666667</v>
      </c>
    </row>
    <row r="248" spans="1:8" ht="38.25" x14ac:dyDescent="0.2">
      <c r="A248" s="38">
        <f t="shared" si="3"/>
        <v>239</v>
      </c>
      <c r="B248" s="39" t="s">
        <v>382</v>
      </c>
      <c r="C248" s="40" t="s">
        <v>104</v>
      </c>
      <c r="D248" s="40" t="s">
        <v>222</v>
      </c>
      <c r="E248" s="40" t="s">
        <v>157</v>
      </c>
      <c r="F248" s="41">
        <v>300000</v>
      </c>
      <c r="G248" s="41">
        <v>263249</v>
      </c>
      <c r="H248" s="42">
        <v>0.8774966666666667</v>
      </c>
    </row>
    <row r="249" spans="1:8" ht="15" x14ac:dyDescent="0.2">
      <c r="A249" s="38">
        <f t="shared" si="3"/>
        <v>240</v>
      </c>
      <c r="B249" s="39" t="s">
        <v>683</v>
      </c>
      <c r="C249" s="40" t="s">
        <v>104</v>
      </c>
      <c r="D249" s="40" t="s">
        <v>498</v>
      </c>
      <c r="E249" s="40" t="s">
        <v>90</v>
      </c>
      <c r="F249" s="41">
        <v>150000</v>
      </c>
      <c r="G249" s="41">
        <v>0</v>
      </c>
      <c r="H249" s="42">
        <v>0</v>
      </c>
    </row>
    <row r="250" spans="1:8" ht="25.5" x14ac:dyDescent="0.2">
      <c r="A250" s="38">
        <f t="shared" si="3"/>
        <v>241</v>
      </c>
      <c r="B250" s="39" t="s">
        <v>349</v>
      </c>
      <c r="C250" s="40" t="s">
        <v>104</v>
      </c>
      <c r="D250" s="40" t="s">
        <v>498</v>
      </c>
      <c r="E250" s="40" t="s">
        <v>152</v>
      </c>
      <c r="F250" s="41">
        <v>150000</v>
      </c>
      <c r="G250" s="41">
        <v>0</v>
      </c>
      <c r="H250" s="42">
        <v>0</v>
      </c>
    </row>
    <row r="251" spans="1:8" ht="25.5" x14ac:dyDescent="0.2">
      <c r="A251" s="38">
        <f t="shared" si="3"/>
        <v>242</v>
      </c>
      <c r="B251" s="39" t="s">
        <v>684</v>
      </c>
      <c r="C251" s="40" t="s">
        <v>104</v>
      </c>
      <c r="D251" s="40" t="s">
        <v>685</v>
      </c>
      <c r="E251" s="40" t="s">
        <v>90</v>
      </c>
      <c r="F251" s="41">
        <v>90000</v>
      </c>
      <c r="G251" s="41">
        <v>0</v>
      </c>
      <c r="H251" s="42">
        <v>0</v>
      </c>
    </row>
    <row r="252" spans="1:8" ht="25.5" x14ac:dyDescent="0.2">
      <c r="A252" s="38">
        <f t="shared" si="3"/>
        <v>243</v>
      </c>
      <c r="B252" s="39" t="s">
        <v>349</v>
      </c>
      <c r="C252" s="40" t="s">
        <v>104</v>
      </c>
      <c r="D252" s="40" t="s">
        <v>685</v>
      </c>
      <c r="E252" s="40" t="s">
        <v>152</v>
      </c>
      <c r="F252" s="41">
        <v>90000</v>
      </c>
      <c r="G252" s="41">
        <v>0</v>
      </c>
      <c r="H252" s="42">
        <v>0</v>
      </c>
    </row>
    <row r="253" spans="1:8" ht="25.5" x14ac:dyDescent="0.2">
      <c r="A253" s="38">
        <f t="shared" si="3"/>
        <v>244</v>
      </c>
      <c r="B253" s="39" t="s">
        <v>553</v>
      </c>
      <c r="C253" s="40" t="s">
        <v>104</v>
      </c>
      <c r="D253" s="40" t="s">
        <v>686</v>
      </c>
      <c r="E253" s="40" t="s">
        <v>90</v>
      </c>
      <c r="F253" s="41">
        <v>120000</v>
      </c>
      <c r="G253" s="41">
        <v>0</v>
      </c>
      <c r="H253" s="42">
        <v>0</v>
      </c>
    </row>
    <row r="254" spans="1:8" ht="25.5" x14ac:dyDescent="0.2">
      <c r="A254" s="38">
        <f t="shared" si="3"/>
        <v>245</v>
      </c>
      <c r="B254" s="39" t="s">
        <v>349</v>
      </c>
      <c r="C254" s="40" t="s">
        <v>104</v>
      </c>
      <c r="D254" s="40" t="s">
        <v>686</v>
      </c>
      <c r="E254" s="40" t="s">
        <v>152</v>
      </c>
      <c r="F254" s="41">
        <v>120000</v>
      </c>
      <c r="G254" s="41">
        <v>0</v>
      </c>
      <c r="H254" s="42">
        <v>0</v>
      </c>
    </row>
    <row r="255" spans="1:8" ht="15" x14ac:dyDescent="0.2">
      <c r="A255" s="38">
        <f t="shared" si="3"/>
        <v>246</v>
      </c>
      <c r="B255" s="39" t="s">
        <v>135</v>
      </c>
      <c r="C255" s="40" t="s">
        <v>105</v>
      </c>
      <c r="D255" s="40" t="s">
        <v>192</v>
      </c>
      <c r="E255" s="40" t="s">
        <v>90</v>
      </c>
      <c r="F255" s="41">
        <v>28494505</v>
      </c>
      <c r="G255" s="41">
        <v>8365057.6100000003</v>
      </c>
      <c r="H255" s="42">
        <v>0.2935673951872475</v>
      </c>
    </row>
    <row r="256" spans="1:8" ht="15" x14ac:dyDescent="0.2">
      <c r="A256" s="38">
        <f t="shared" si="3"/>
        <v>247</v>
      </c>
      <c r="B256" s="39" t="s">
        <v>136</v>
      </c>
      <c r="C256" s="40" t="s">
        <v>106</v>
      </c>
      <c r="D256" s="40" t="s">
        <v>192</v>
      </c>
      <c r="E256" s="40" t="s">
        <v>90</v>
      </c>
      <c r="F256" s="41">
        <v>13062275</v>
      </c>
      <c r="G256" s="41">
        <v>921750</v>
      </c>
      <c r="H256" s="42">
        <v>7.0565808789050916E-2</v>
      </c>
    </row>
    <row r="257" spans="1:8" ht="38.25" x14ac:dyDescent="0.2">
      <c r="A257" s="38">
        <f t="shared" si="3"/>
        <v>248</v>
      </c>
      <c r="B257" s="39" t="s">
        <v>649</v>
      </c>
      <c r="C257" s="40" t="s">
        <v>106</v>
      </c>
      <c r="D257" s="40" t="s">
        <v>214</v>
      </c>
      <c r="E257" s="40" t="s">
        <v>90</v>
      </c>
      <c r="F257" s="41">
        <v>12317180</v>
      </c>
      <c r="G257" s="41">
        <v>921750</v>
      </c>
      <c r="H257" s="42">
        <v>7.4834499455232448E-2</v>
      </c>
    </row>
    <row r="258" spans="1:8" ht="15" x14ac:dyDescent="0.2">
      <c r="A258" s="38">
        <f t="shared" si="3"/>
        <v>249</v>
      </c>
      <c r="B258" s="39" t="s">
        <v>687</v>
      </c>
      <c r="C258" s="40" t="s">
        <v>106</v>
      </c>
      <c r="D258" s="40" t="s">
        <v>688</v>
      </c>
      <c r="E258" s="40" t="s">
        <v>90</v>
      </c>
      <c r="F258" s="41">
        <v>12317180</v>
      </c>
      <c r="G258" s="41">
        <v>921750</v>
      </c>
      <c r="H258" s="42">
        <v>7.4834499455232448E-2</v>
      </c>
    </row>
    <row r="259" spans="1:8" ht="25.5" x14ac:dyDescent="0.2">
      <c r="A259" s="38">
        <f t="shared" si="3"/>
        <v>250</v>
      </c>
      <c r="B259" s="39" t="s">
        <v>797</v>
      </c>
      <c r="C259" s="40" t="s">
        <v>106</v>
      </c>
      <c r="D259" s="40" t="s">
        <v>798</v>
      </c>
      <c r="E259" s="40" t="s">
        <v>90</v>
      </c>
      <c r="F259" s="41">
        <v>478780</v>
      </c>
      <c r="G259" s="41">
        <v>437877</v>
      </c>
      <c r="H259" s="42">
        <v>0.91456827770583571</v>
      </c>
    </row>
    <row r="260" spans="1:8" ht="15" x14ac:dyDescent="0.2">
      <c r="A260" s="38">
        <f t="shared" si="3"/>
        <v>251</v>
      </c>
      <c r="B260" s="39" t="s">
        <v>532</v>
      </c>
      <c r="C260" s="40" t="s">
        <v>106</v>
      </c>
      <c r="D260" s="40" t="s">
        <v>798</v>
      </c>
      <c r="E260" s="40" t="s">
        <v>533</v>
      </c>
      <c r="F260" s="41">
        <v>478780</v>
      </c>
      <c r="G260" s="41">
        <v>437877</v>
      </c>
      <c r="H260" s="42">
        <v>0.91456827770583571</v>
      </c>
    </row>
    <row r="261" spans="1:8" ht="15" x14ac:dyDescent="0.2">
      <c r="A261" s="38">
        <f t="shared" si="3"/>
        <v>252</v>
      </c>
      <c r="B261" s="39" t="s">
        <v>391</v>
      </c>
      <c r="C261" s="40" t="s">
        <v>106</v>
      </c>
      <c r="D261" s="40" t="s">
        <v>689</v>
      </c>
      <c r="E261" s="40" t="s">
        <v>90</v>
      </c>
      <c r="F261" s="41">
        <v>10000000</v>
      </c>
      <c r="G261" s="41">
        <v>0</v>
      </c>
      <c r="H261" s="42">
        <v>0</v>
      </c>
    </row>
    <row r="262" spans="1:8" ht="15" x14ac:dyDescent="0.2">
      <c r="A262" s="38">
        <f t="shared" si="3"/>
        <v>253</v>
      </c>
      <c r="B262" s="39" t="s">
        <v>366</v>
      </c>
      <c r="C262" s="40" t="s">
        <v>106</v>
      </c>
      <c r="D262" s="40" t="s">
        <v>689</v>
      </c>
      <c r="E262" s="40" t="s">
        <v>155</v>
      </c>
      <c r="F262" s="41">
        <v>10000000</v>
      </c>
      <c r="G262" s="41">
        <v>0</v>
      </c>
      <c r="H262" s="42">
        <v>0</v>
      </c>
    </row>
    <row r="263" spans="1:8" ht="25.5" x14ac:dyDescent="0.2">
      <c r="A263" s="38">
        <f t="shared" si="3"/>
        <v>254</v>
      </c>
      <c r="B263" s="39" t="s">
        <v>690</v>
      </c>
      <c r="C263" s="40" t="s">
        <v>106</v>
      </c>
      <c r="D263" s="40" t="s">
        <v>691</v>
      </c>
      <c r="E263" s="40" t="s">
        <v>90</v>
      </c>
      <c r="F263" s="41">
        <v>1291200</v>
      </c>
      <c r="G263" s="41">
        <v>319713</v>
      </c>
      <c r="H263" s="42">
        <v>0.24760920074349443</v>
      </c>
    </row>
    <row r="264" spans="1:8" ht="15" x14ac:dyDescent="0.2">
      <c r="A264" s="38">
        <f t="shared" si="3"/>
        <v>255</v>
      </c>
      <c r="B264" s="39" t="s">
        <v>532</v>
      </c>
      <c r="C264" s="40" t="s">
        <v>106</v>
      </c>
      <c r="D264" s="40" t="s">
        <v>691</v>
      </c>
      <c r="E264" s="40" t="s">
        <v>533</v>
      </c>
      <c r="F264" s="41">
        <v>1291200</v>
      </c>
      <c r="G264" s="41">
        <v>319713</v>
      </c>
      <c r="H264" s="42">
        <v>0.24760920074349443</v>
      </c>
    </row>
    <row r="265" spans="1:8" ht="25.5" x14ac:dyDescent="0.2">
      <c r="A265" s="38">
        <f t="shared" si="3"/>
        <v>256</v>
      </c>
      <c r="B265" s="39" t="s">
        <v>837</v>
      </c>
      <c r="C265" s="40" t="s">
        <v>106</v>
      </c>
      <c r="D265" s="40" t="s">
        <v>838</v>
      </c>
      <c r="E265" s="40" t="s">
        <v>90</v>
      </c>
      <c r="F265" s="41">
        <v>547200</v>
      </c>
      <c r="G265" s="41">
        <v>164160</v>
      </c>
      <c r="H265" s="42">
        <v>0.3</v>
      </c>
    </row>
    <row r="266" spans="1:8" ht="15" x14ac:dyDescent="0.2">
      <c r="A266" s="38">
        <f t="shared" si="3"/>
        <v>257</v>
      </c>
      <c r="B266" s="39" t="s">
        <v>532</v>
      </c>
      <c r="C266" s="40" t="s">
        <v>106</v>
      </c>
      <c r="D266" s="40" t="s">
        <v>838</v>
      </c>
      <c r="E266" s="40" t="s">
        <v>533</v>
      </c>
      <c r="F266" s="41">
        <v>547200</v>
      </c>
      <c r="G266" s="41">
        <v>164160</v>
      </c>
      <c r="H266" s="42">
        <v>0.3</v>
      </c>
    </row>
    <row r="267" spans="1:8" ht="38.25" x14ac:dyDescent="0.2">
      <c r="A267" s="38">
        <f t="shared" si="3"/>
        <v>258</v>
      </c>
      <c r="B267" s="39" t="s">
        <v>627</v>
      </c>
      <c r="C267" s="40" t="s">
        <v>106</v>
      </c>
      <c r="D267" s="40" t="s">
        <v>628</v>
      </c>
      <c r="E267" s="40" t="s">
        <v>90</v>
      </c>
      <c r="F267" s="41">
        <v>745095</v>
      </c>
      <c r="G267" s="41">
        <v>0</v>
      </c>
      <c r="H267" s="42">
        <v>0</v>
      </c>
    </row>
    <row r="268" spans="1:8" ht="25.5" x14ac:dyDescent="0.2">
      <c r="A268" s="38">
        <f t="shared" ref="A268:A331" si="4">A267+1</f>
        <v>259</v>
      </c>
      <c r="B268" s="39" t="s">
        <v>839</v>
      </c>
      <c r="C268" s="40" t="s">
        <v>106</v>
      </c>
      <c r="D268" s="40" t="s">
        <v>840</v>
      </c>
      <c r="E268" s="40" t="s">
        <v>90</v>
      </c>
      <c r="F268" s="41">
        <v>745095</v>
      </c>
      <c r="G268" s="41">
        <v>0</v>
      </c>
      <c r="H268" s="42">
        <v>0</v>
      </c>
    </row>
    <row r="269" spans="1:8" ht="15" x14ac:dyDescent="0.2">
      <c r="A269" s="38">
        <f t="shared" si="4"/>
        <v>260</v>
      </c>
      <c r="B269" s="39" t="s">
        <v>532</v>
      </c>
      <c r="C269" s="40" t="s">
        <v>106</v>
      </c>
      <c r="D269" s="40" t="s">
        <v>840</v>
      </c>
      <c r="E269" s="40" t="s">
        <v>533</v>
      </c>
      <c r="F269" s="41">
        <v>745095</v>
      </c>
      <c r="G269" s="41">
        <v>0</v>
      </c>
      <c r="H269" s="42">
        <v>0</v>
      </c>
    </row>
    <row r="270" spans="1:8" ht="15" x14ac:dyDescent="0.2">
      <c r="A270" s="38">
        <f t="shared" si="4"/>
        <v>261</v>
      </c>
      <c r="B270" s="39" t="s">
        <v>173</v>
      </c>
      <c r="C270" s="40" t="s">
        <v>174</v>
      </c>
      <c r="D270" s="40" t="s">
        <v>192</v>
      </c>
      <c r="E270" s="40" t="s">
        <v>90</v>
      </c>
      <c r="F270" s="41">
        <v>15432230</v>
      </c>
      <c r="G270" s="41">
        <v>7443307.6100000003</v>
      </c>
      <c r="H270" s="42">
        <v>0.48232223145974368</v>
      </c>
    </row>
    <row r="271" spans="1:8" ht="38.25" x14ac:dyDescent="0.2">
      <c r="A271" s="38">
        <f t="shared" si="4"/>
        <v>262</v>
      </c>
      <c r="B271" s="39" t="s">
        <v>649</v>
      </c>
      <c r="C271" s="40" t="s">
        <v>174</v>
      </c>
      <c r="D271" s="40" t="s">
        <v>214</v>
      </c>
      <c r="E271" s="40" t="s">
        <v>90</v>
      </c>
      <c r="F271" s="41">
        <v>15431230</v>
      </c>
      <c r="G271" s="41">
        <v>7443307.6100000003</v>
      </c>
      <c r="H271" s="42">
        <v>0.48235348769994357</v>
      </c>
    </row>
    <row r="272" spans="1:8" ht="15" x14ac:dyDescent="0.2">
      <c r="A272" s="38">
        <f t="shared" si="4"/>
        <v>263</v>
      </c>
      <c r="B272" s="39" t="s">
        <v>687</v>
      </c>
      <c r="C272" s="40" t="s">
        <v>174</v>
      </c>
      <c r="D272" s="40" t="s">
        <v>688</v>
      </c>
      <c r="E272" s="40" t="s">
        <v>90</v>
      </c>
      <c r="F272" s="41">
        <v>3811530</v>
      </c>
      <c r="G272" s="41">
        <v>996280</v>
      </c>
      <c r="H272" s="42">
        <v>0.26138584767796658</v>
      </c>
    </row>
    <row r="273" spans="1:8" ht="25.5" x14ac:dyDescent="0.2">
      <c r="A273" s="38">
        <f t="shared" si="4"/>
        <v>264</v>
      </c>
      <c r="B273" s="39" t="s">
        <v>692</v>
      </c>
      <c r="C273" s="40" t="s">
        <v>174</v>
      </c>
      <c r="D273" s="40" t="s">
        <v>693</v>
      </c>
      <c r="E273" s="40" t="s">
        <v>90</v>
      </c>
      <c r="F273" s="41">
        <v>3811530</v>
      </c>
      <c r="G273" s="41">
        <v>996280</v>
      </c>
      <c r="H273" s="42">
        <v>0.26138584767796658</v>
      </c>
    </row>
    <row r="274" spans="1:8" ht="15" x14ac:dyDescent="0.2">
      <c r="A274" s="38">
        <f t="shared" si="4"/>
        <v>265</v>
      </c>
      <c r="B274" s="39" t="s">
        <v>368</v>
      </c>
      <c r="C274" s="40" t="s">
        <v>174</v>
      </c>
      <c r="D274" s="40" t="s">
        <v>693</v>
      </c>
      <c r="E274" s="40" t="s">
        <v>158</v>
      </c>
      <c r="F274" s="41">
        <v>3811530</v>
      </c>
      <c r="G274" s="41">
        <v>996280</v>
      </c>
      <c r="H274" s="42">
        <v>0.26138584767796658</v>
      </c>
    </row>
    <row r="275" spans="1:8" ht="15" x14ac:dyDescent="0.2">
      <c r="A275" s="38">
        <f t="shared" si="4"/>
        <v>266</v>
      </c>
      <c r="B275" s="39" t="s">
        <v>694</v>
      </c>
      <c r="C275" s="40" t="s">
        <v>174</v>
      </c>
      <c r="D275" s="40" t="s">
        <v>274</v>
      </c>
      <c r="E275" s="40" t="s">
        <v>90</v>
      </c>
      <c r="F275" s="41">
        <v>11619700</v>
      </c>
      <c r="G275" s="41">
        <v>6447027.6100000003</v>
      </c>
      <c r="H275" s="42">
        <v>0.5548359776930557</v>
      </c>
    </row>
    <row r="276" spans="1:8" ht="51" x14ac:dyDescent="0.2">
      <c r="A276" s="38">
        <f t="shared" si="4"/>
        <v>267</v>
      </c>
      <c r="B276" s="39" t="s">
        <v>695</v>
      </c>
      <c r="C276" s="40" t="s">
        <v>174</v>
      </c>
      <c r="D276" s="40" t="s">
        <v>696</v>
      </c>
      <c r="E276" s="40" t="s">
        <v>90</v>
      </c>
      <c r="F276" s="41">
        <v>4500000</v>
      </c>
      <c r="G276" s="41">
        <v>3750000</v>
      </c>
      <c r="H276" s="42">
        <v>0.83333333333333337</v>
      </c>
    </row>
    <row r="277" spans="1:8" ht="15" x14ac:dyDescent="0.2">
      <c r="A277" s="38">
        <f t="shared" si="4"/>
        <v>268</v>
      </c>
      <c r="B277" s="39" t="s">
        <v>368</v>
      </c>
      <c r="C277" s="40" t="s">
        <v>174</v>
      </c>
      <c r="D277" s="40" t="s">
        <v>696</v>
      </c>
      <c r="E277" s="40" t="s">
        <v>158</v>
      </c>
      <c r="F277" s="41">
        <v>4500000</v>
      </c>
      <c r="G277" s="41">
        <v>3750000</v>
      </c>
      <c r="H277" s="42">
        <v>0.83333333333333337</v>
      </c>
    </row>
    <row r="278" spans="1:8" ht="25.5" x14ac:dyDescent="0.2">
      <c r="A278" s="38">
        <f t="shared" si="4"/>
        <v>269</v>
      </c>
      <c r="B278" s="39" t="s">
        <v>476</v>
      </c>
      <c r="C278" s="40" t="s">
        <v>174</v>
      </c>
      <c r="D278" s="40" t="s">
        <v>697</v>
      </c>
      <c r="E278" s="40" t="s">
        <v>90</v>
      </c>
      <c r="F278" s="41">
        <v>7119700</v>
      </c>
      <c r="G278" s="41">
        <v>2697027.61</v>
      </c>
      <c r="H278" s="42">
        <v>0.37881197381912157</v>
      </c>
    </row>
    <row r="279" spans="1:8" ht="25.5" x14ac:dyDescent="0.2">
      <c r="A279" s="38">
        <f t="shared" si="4"/>
        <v>270</v>
      </c>
      <c r="B279" s="39" t="s">
        <v>349</v>
      </c>
      <c r="C279" s="40" t="s">
        <v>174</v>
      </c>
      <c r="D279" s="40" t="s">
        <v>697</v>
      </c>
      <c r="E279" s="40" t="s">
        <v>152</v>
      </c>
      <c r="F279" s="41">
        <v>7119700</v>
      </c>
      <c r="G279" s="41">
        <v>2697027.61</v>
      </c>
      <c r="H279" s="42">
        <v>0.37881197381912157</v>
      </c>
    </row>
    <row r="280" spans="1:8" ht="15" x14ac:dyDescent="0.2">
      <c r="A280" s="38">
        <f t="shared" si="4"/>
        <v>271</v>
      </c>
      <c r="B280" s="39" t="s">
        <v>191</v>
      </c>
      <c r="C280" s="40" t="s">
        <v>174</v>
      </c>
      <c r="D280" s="40" t="s">
        <v>193</v>
      </c>
      <c r="E280" s="40" t="s">
        <v>90</v>
      </c>
      <c r="F280" s="41">
        <v>1000</v>
      </c>
      <c r="G280" s="41">
        <v>0</v>
      </c>
      <c r="H280" s="42">
        <v>0</v>
      </c>
    </row>
    <row r="281" spans="1:8" ht="51" x14ac:dyDescent="0.2">
      <c r="A281" s="38">
        <f t="shared" si="4"/>
        <v>272</v>
      </c>
      <c r="B281" s="39" t="s">
        <v>477</v>
      </c>
      <c r="C281" s="40" t="s">
        <v>174</v>
      </c>
      <c r="D281" s="40" t="s">
        <v>698</v>
      </c>
      <c r="E281" s="40" t="s">
        <v>90</v>
      </c>
      <c r="F281" s="41">
        <v>1000</v>
      </c>
      <c r="G281" s="41">
        <v>0</v>
      </c>
      <c r="H281" s="42">
        <v>0</v>
      </c>
    </row>
    <row r="282" spans="1:8" ht="25.5" x14ac:dyDescent="0.2">
      <c r="A282" s="38">
        <f t="shared" si="4"/>
        <v>273</v>
      </c>
      <c r="B282" s="39" t="s">
        <v>349</v>
      </c>
      <c r="C282" s="40" t="s">
        <v>174</v>
      </c>
      <c r="D282" s="40" t="s">
        <v>698</v>
      </c>
      <c r="E282" s="40" t="s">
        <v>152</v>
      </c>
      <c r="F282" s="41">
        <v>1000</v>
      </c>
      <c r="G282" s="41">
        <v>0</v>
      </c>
      <c r="H282" s="42">
        <v>0</v>
      </c>
    </row>
    <row r="283" spans="1:8" ht="15" x14ac:dyDescent="0.2">
      <c r="A283" s="38">
        <f t="shared" si="4"/>
        <v>274</v>
      </c>
      <c r="B283" s="39" t="s">
        <v>392</v>
      </c>
      <c r="C283" s="40" t="s">
        <v>393</v>
      </c>
      <c r="D283" s="40" t="s">
        <v>192</v>
      </c>
      <c r="E283" s="40" t="s">
        <v>90</v>
      </c>
      <c r="F283" s="41">
        <v>1883350</v>
      </c>
      <c r="G283" s="41">
        <v>1583346.32</v>
      </c>
      <c r="H283" s="42">
        <v>0.84070742028831602</v>
      </c>
    </row>
    <row r="284" spans="1:8" ht="15" x14ac:dyDescent="0.2">
      <c r="A284" s="38">
        <f t="shared" si="4"/>
        <v>275</v>
      </c>
      <c r="B284" s="39" t="s">
        <v>394</v>
      </c>
      <c r="C284" s="40" t="s">
        <v>395</v>
      </c>
      <c r="D284" s="40" t="s">
        <v>192</v>
      </c>
      <c r="E284" s="40" t="s">
        <v>90</v>
      </c>
      <c r="F284" s="41">
        <v>1883350</v>
      </c>
      <c r="G284" s="41">
        <v>1583346.32</v>
      </c>
      <c r="H284" s="42">
        <v>0.84070742028831602</v>
      </c>
    </row>
    <row r="285" spans="1:8" ht="38.25" x14ac:dyDescent="0.2">
      <c r="A285" s="38">
        <f t="shared" si="4"/>
        <v>276</v>
      </c>
      <c r="B285" s="39" t="s">
        <v>649</v>
      </c>
      <c r="C285" s="40" t="s">
        <v>395</v>
      </c>
      <c r="D285" s="40" t="s">
        <v>214</v>
      </c>
      <c r="E285" s="40" t="s">
        <v>90</v>
      </c>
      <c r="F285" s="41">
        <v>1883350</v>
      </c>
      <c r="G285" s="41">
        <v>1583346.32</v>
      </c>
      <c r="H285" s="42">
        <v>0.84070742028831602</v>
      </c>
    </row>
    <row r="286" spans="1:8" ht="15" x14ac:dyDescent="0.2">
      <c r="A286" s="38">
        <f t="shared" si="4"/>
        <v>277</v>
      </c>
      <c r="B286" s="39" t="s">
        <v>694</v>
      </c>
      <c r="C286" s="40" t="s">
        <v>395</v>
      </c>
      <c r="D286" s="40" t="s">
        <v>274</v>
      </c>
      <c r="E286" s="40" t="s">
        <v>90</v>
      </c>
      <c r="F286" s="41">
        <v>1883350</v>
      </c>
      <c r="G286" s="41">
        <v>1583346.32</v>
      </c>
      <c r="H286" s="42">
        <v>0.84070742028831602</v>
      </c>
    </row>
    <row r="287" spans="1:8" ht="25.5" x14ac:dyDescent="0.2">
      <c r="A287" s="38">
        <f t="shared" si="4"/>
        <v>278</v>
      </c>
      <c r="B287" s="39" t="s">
        <v>396</v>
      </c>
      <c r="C287" s="40" t="s">
        <v>395</v>
      </c>
      <c r="D287" s="40" t="s">
        <v>699</v>
      </c>
      <c r="E287" s="40" t="s">
        <v>90</v>
      </c>
      <c r="F287" s="41">
        <v>300000</v>
      </c>
      <c r="G287" s="41">
        <v>0</v>
      </c>
      <c r="H287" s="42">
        <v>0</v>
      </c>
    </row>
    <row r="288" spans="1:8" ht="25.5" x14ac:dyDescent="0.2">
      <c r="A288" s="38">
        <f t="shared" si="4"/>
        <v>279</v>
      </c>
      <c r="B288" s="39" t="s">
        <v>349</v>
      </c>
      <c r="C288" s="40" t="s">
        <v>395</v>
      </c>
      <c r="D288" s="40" t="s">
        <v>699</v>
      </c>
      <c r="E288" s="40" t="s">
        <v>152</v>
      </c>
      <c r="F288" s="41">
        <v>300000</v>
      </c>
      <c r="G288" s="41">
        <v>0</v>
      </c>
      <c r="H288" s="42">
        <v>0</v>
      </c>
    </row>
    <row r="289" spans="1:8" ht="25.5" x14ac:dyDescent="0.2">
      <c r="A289" s="38">
        <f t="shared" si="4"/>
        <v>280</v>
      </c>
      <c r="B289" s="39" t="s">
        <v>700</v>
      </c>
      <c r="C289" s="40" t="s">
        <v>395</v>
      </c>
      <c r="D289" s="40" t="s">
        <v>701</v>
      </c>
      <c r="E289" s="40" t="s">
        <v>90</v>
      </c>
      <c r="F289" s="41">
        <v>1583350</v>
      </c>
      <c r="G289" s="41">
        <v>1583346.32</v>
      </c>
      <c r="H289" s="42">
        <v>0.99999767581393884</v>
      </c>
    </row>
    <row r="290" spans="1:8" ht="25.5" x14ac:dyDescent="0.2">
      <c r="A290" s="38">
        <f t="shared" si="4"/>
        <v>281</v>
      </c>
      <c r="B290" s="39" t="s">
        <v>349</v>
      </c>
      <c r="C290" s="40" t="s">
        <v>395</v>
      </c>
      <c r="D290" s="40" t="s">
        <v>701</v>
      </c>
      <c r="E290" s="40" t="s">
        <v>152</v>
      </c>
      <c r="F290" s="41">
        <v>1583350</v>
      </c>
      <c r="G290" s="41">
        <v>1583346.32</v>
      </c>
      <c r="H290" s="42">
        <v>0.99999767581393884</v>
      </c>
    </row>
    <row r="291" spans="1:8" ht="15" x14ac:dyDescent="0.2">
      <c r="A291" s="38">
        <f t="shared" si="4"/>
        <v>282</v>
      </c>
      <c r="B291" s="39" t="s">
        <v>137</v>
      </c>
      <c r="C291" s="40" t="s">
        <v>107</v>
      </c>
      <c r="D291" s="40" t="s">
        <v>192</v>
      </c>
      <c r="E291" s="40" t="s">
        <v>90</v>
      </c>
      <c r="F291" s="41">
        <v>1083441233.6400001</v>
      </c>
      <c r="G291" s="41">
        <v>701120837.64999998</v>
      </c>
      <c r="H291" s="42">
        <v>0.64712401178831691</v>
      </c>
    </row>
    <row r="292" spans="1:8" ht="15" x14ac:dyDescent="0.2">
      <c r="A292" s="38">
        <f t="shared" si="4"/>
        <v>283</v>
      </c>
      <c r="B292" s="39" t="s">
        <v>138</v>
      </c>
      <c r="C292" s="40" t="s">
        <v>108</v>
      </c>
      <c r="D292" s="40" t="s">
        <v>192</v>
      </c>
      <c r="E292" s="40" t="s">
        <v>90</v>
      </c>
      <c r="F292" s="41">
        <v>401870771.05000001</v>
      </c>
      <c r="G292" s="41">
        <v>270293950.26999998</v>
      </c>
      <c r="H292" s="42">
        <v>0.6725892245504228</v>
      </c>
    </row>
    <row r="293" spans="1:8" ht="25.5" x14ac:dyDescent="0.2">
      <c r="A293" s="38">
        <f t="shared" si="4"/>
        <v>284</v>
      </c>
      <c r="B293" s="39" t="s">
        <v>702</v>
      </c>
      <c r="C293" s="40" t="s">
        <v>108</v>
      </c>
      <c r="D293" s="40" t="s">
        <v>223</v>
      </c>
      <c r="E293" s="40" t="s">
        <v>90</v>
      </c>
      <c r="F293" s="41">
        <v>399127349.04000002</v>
      </c>
      <c r="G293" s="41">
        <v>268214588.03</v>
      </c>
      <c r="H293" s="42">
        <v>0.67200252920558423</v>
      </c>
    </row>
    <row r="294" spans="1:8" ht="25.5" x14ac:dyDescent="0.2">
      <c r="A294" s="38">
        <f t="shared" si="4"/>
        <v>285</v>
      </c>
      <c r="B294" s="39" t="s">
        <v>703</v>
      </c>
      <c r="C294" s="40" t="s">
        <v>108</v>
      </c>
      <c r="D294" s="40" t="s">
        <v>277</v>
      </c>
      <c r="E294" s="40" t="s">
        <v>90</v>
      </c>
      <c r="F294" s="41">
        <v>398555589.04000002</v>
      </c>
      <c r="G294" s="41">
        <v>268133341.56999999</v>
      </c>
      <c r="H294" s="42">
        <v>0.67276271853532954</v>
      </c>
    </row>
    <row r="295" spans="1:8" ht="63.75" x14ac:dyDescent="0.2">
      <c r="A295" s="38">
        <f t="shared" si="4"/>
        <v>286</v>
      </c>
      <c r="B295" s="39" t="s">
        <v>704</v>
      </c>
      <c r="C295" s="40" t="s">
        <v>108</v>
      </c>
      <c r="D295" s="40" t="s">
        <v>224</v>
      </c>
      <c r="E295" s="40" t="s">
        <v>90</v>
      </c>
      <c r="F295" s="41">
        <v>113753152</v>
      </c>
      <c r="G295" s="41">
        <v>79232761.120000005</v>
      </c>
      <c r="H295" s="42">
        <v>0.69653244527237368</v>
      </c>
    </row>
    <row r="296" spans="1:8" ht="15" x14ac:dyDescent="0.2">
      <c r="A296" s="38">
        <f t="shared" si="4"/>
        <v>287</v>
      </c>
      <c r="B296" s="39" t="s">
        <v>356</v>
      </c>
      <c r="C296" s="40" t="s">
        <v>108</v>
      </c>
      <c r="D296" s="40" t="s">
        <v>224</v>
      </c>
      <c r="E296" s="40" t="s">
        <v>153</v>
      </c>
      <c r="F296" s="41">
        <v>113753152</v>
      </c>
      <c r="G296" s="41">
        <v>79232761.120000005</v>
      </c>
      <c r="H296" s="42">
        <v>0.69653244527237368</v>
      </c>
    </row>
    <row r="297" spans="1:8" ht="89.25" x14ac:dyDescent="0.2">
      <c r="A297" s="38">
        <f t="shared" si="4"/>
        <v>288</v>
      </c>
      <c r="B297" s="39" t="s">
        <v>397</v>
      </c>
      <c r="C297" s="40" t="s">
        <v>108</v>
      </c>
      <c r="D297" s="40" t="s">
        <v>225</v>
      </c>
      <c r="E297" s="40" t="s">
        <v>90</v>
      </c>
      <c r="F297" s="41">
        <v>3936492.88</v>
      </c>
      <c r="G297" s="41">
        <v>2402776.2599999998</v>
      </c>
      <c r="H297" s="42">
        <v>0.61038501357584063</v>
      </c>
    </row>
    <row r="298" spans="1:8" ht="25.5" x14ac:dyDescent="0.2">
      <c r="A298" s="38">
        <f t="shared" si="4"/>
        <v>289</v>
      </c>
      <c r="B298" s="39" t="s">
        <v>349</v>
      </c>
      <c r="C298" s="40" t="s">
        <v>108</v>
      </c>
      <c r="D298" s="40" t="s">
        <v>225</v>
      </c>
      <c r="E298" s="40" t="s">
        <v>152</v>
      </c>
      <c r="F298" s="41">
        <v>3936492.88</v>
      </c>
      <c r="G298" s="41">
        <v>2402776.2599999998</v>
      </c>
      <c r="H298" s="42">
        <v>0.61038501357584063</v>
      </c>
    </row>
    <row r="299" spans="1:8" ht="38.25" x14ac:dyDescent="0.2">
      <c r="A299" s="38">
        <f t="shared" si="4"/>
        <v>290</v>
      </c>
      <c r="B299" s="39" t="s">
        <v>398</v>
      </c>
      <c r="C299" s="40" t="s">
        <v>108</v>
      </c>
      <c r="D299" s="40" t="s">
        <v>226</v>
      </c>
      <c r="E299" s="40" t="s">
        <v>90</v>
      </c>
      <c r="F299" s="41">
        <v>45405235.609999999</v>
      </c>
      <c r="G299" s="41">
        <v>23802434.600000001</v>
      </c>
      <c r="H299" s="42">
        <v>0.52422224618426549</v>
      </c>
    </row>
    <row r="300" spans="1:8" ht="25.5" x14ac:dyDescent="0.2">
      <c r="A300" s="38">
        <f t="shared" si="4"/>
        <v>291</v>
      </c>
      <c r="B300" s="39" t="s">
        <v>349</v>
      </c>
      <c r="C300" s="40" t="s">
        <v>108</v>
      </c>
      <c r="D300" s="40" t="s">
        <v>226</v>
      </c>
      <c r="E300" s="40" t="s">
        <v>152</v>
      </c>
      <c r="F300" s="41">
        <v>39679969.609999999</v>
      </c>
      <c r="G300" s="41">
        <v>19802881.32</v>
      </c>
      <c r="H300" s="42">
        <v>0.49906493161752197</v>
      </c>
    </row>
    <row r="301" spans="1:8" ht="15" x14ac:dyDescent="0.2">
      <c r="A301" s="38">
        <f t="shared" si="4"/>
        <v>292</v>
      </c>
      <c r="B301" s="39" t="s">
        <v>352</v>
      </c>
      <c r="C301" s="40" t="s">
        <v>108</v>
      </c>
      <c r="D301" s="40" t="s">
        <v>226</v>
      </c>
      <c r="E301" s="40" t="s">
        <v>154</v>
      </c>
      <c r="F301" s="41">
        <v>5725266</v>
      </c>
      <c r="G301" s="41">
        <v>3999553.28</v>
      </c>
      <c r="H301" s="42">
        <v>0.69857946862206921</v>
      </c>
    </row>
    <row r="302" spans="1:8" ht="38.25" x14ac:dyDescent="0.2">
      <c r="A302" s="38">
        <f t="shared" si="4"/>
        <v>293</v>
      </c>
      <c r="B302" s="39" t="s">
        <v>399</v>
      </c>
      <c r="C302" s="40" t="s">
        <v>108</v>
      </c>
      <c r="D302" s="40" t="s">
        <v>227</v>
      </c>
      <c r="E302" s="40" t="s">
        <v>90</v>
      </c>
      <c r="F302" s="41">
        <v>30442939.09</v>
      </c>
      <c r="G302" s="41">
        <v>19180175.359999999</v>
      </c>
      <c r="H302" s="42">
        <v>0.63003691277299734</v>
      </c>
    </row>
    <row r="303" spans="1:8" ht="25.5" x14ac:dyDescent="0.2">
      <c r="A303" s="38">
        <f t="shared" si="4"/>
        <v>294</v>
      </c>
      <c r="B303" s="39" t="s">
        <v>349</v>
      </c>
      <c r="C303" s="40" t="s">
        <v>108</v>
      </c>
      <c r="D303" s="40" t="s">
        <v>227</v>
      </c>
      <c r="E303" s="40" t="s">
        <v>152</v>
      </c>
      <c r="F303" s="41">
        <v>30442939.09</v>
      </c>
      <c r="G303" s="41">
        <v>19180175.359999999</v>
      </c>
      <c r="H303" s="42">
        <v>0.63003691277299734</v>
      </c>
    </row>
    <row r="304" spans="1:8" ht="63.75" x14ac:dyDescent="0.2">
      <c r="A304" s="38">
        <f t="shared" si="4"/>
        <v>295</v>
      </c>
      <c r="B304" s="39" t="s">
        <v>499</v>
      </c>
      <c r="C304" s="40" t="s">
        <v>108</v>
      </c>
      <c r="D304" s="40" t="s">
        <v>228</v>
      </c>
      <c r="E304" s="40" t="s">
        <v>90</v>
      </c>
      <c r="F304" s="41">
        <v>7405394.9100000001</v>
      </c>
      <c r="G304" s="41">
        <v>5247398.3099999996</v>
      </c>
      <c r="H304" s="42">
        <v>0.70859128699727914</v>
      </c>
    </row>
    <row r="305" spans="1:8" ht="25.5" x14ac:dyDescent="0.2">
      <c r="A305" s="38">
        <f t="shared" si="4"/>
        <v>296</v>
      </c>
      <c r="B305" s="39" t="s">
        <v>349</v>
      </c>
      <c r="C305" s="40" t="s">
        <v>108</v>
      </c>
      <c r="D305" s="40" t="s">
        <v>228</v>
      </c>
      <c r="E305" s="40" t="s">
        <v>152</v>
      </c>
      <c r="F305" s="41">
        <v>7405394.9100000001</v>
      </c>
      <c r="G305" s="41">
        <v>5247398.3099999996</v>
      </c>
      <c r="H305" s="42">
        <v>0.70859128699727914</v>
      </c>
    </row>
    <row r="306" spans="1:8" ht="25.5" x14ac:dyDescent="0.2">
      <c r="A306" s="38">
        <f t="shared" si="4"/>
        <v>297</v>
      </c>
      <c r="B306" s="39" t="s">
        <v>500</v>
      </c>
      <c r="C306" s="40" t="s">
        <v>108</v>
      </c>
      <c r="D306" s="40" t="s">
        <v>400</v>
      </c>
      <c r="E306" s="40" t="s">
        <v>90</v>
      </c>
      <c r="F306" s="41">
        <v>6305915.4100000001</v>
      </c>
      <c r="G306" s="41">
        <v>3901059.46</v>
      </c>
      <c r="H306" s="42">
        <v>0.6186349175908149</v>
      </c>
    </row>
    <row r="307" spans="1:8" ht="25.5" x14ac:dyDescent="0.2">
      <c r="A307" s="38">
        <f t="shared" si="4"/>
        <v>298</v>
      </c>
      <c r="B307" s="39" t="s">
        <v>349</v>
      </c>
      <c r="C307" s="40" t="s">
        <v>108</v>
      </c>
      <c r="D307" s="40" t="s">
        <v>400</v>
      </c>
      <c r="E307" s="40" t="s">
        <v>152</v>
      </c>
      <c r="F307" s="41">
        <v>6305915.4100000001</v>
      </c>
      <c r="G307" s="41">
        <v>3901059.46</v>
      </c>
      <c r="H307" s="42">
        <v>0.6186349175908149</v>
      </c>
    </row>
    <row r="308" spans="1:8" ht="76.5" x14ac:dyDescent="0.2">
      <c r="A308" s="38">
        <f t="shared" si="4"/>
        <v>299</v>
      </c>
      <c r="B308" s="39" t="s">
        <v>799</v>
      </c>
      <c r="C308" s="40" t="s">
        <v>108</v>
      </c>
      <c r="D308" s="40" t="s">
        <v>800</v>
      </c>
      <c r="E308" s="40" t="s">
        <v>90</v>
      </c>
      <c r="F308" s="41">
        <v>500000</v>
      </c>
      <c r="G308" s="41">
        <v>218446</v>
      </c>
      <c r="H308" s="42">
        <v>0.436892</v>
      </c>
    </row>
    <row r="309" spans="1:8" ht="25.5" x14ac:dyDescent="0.2">
      <c r="A309" s="38">
        <f t="shared" si="4"/>
        <v>300</v>
      </c>
      <c r="B309" s="39" t="s">
        <v>349</v>
      </c>
      <c r="C309" s="40" t="s">
        <v>108</v>
      </c>
      <c r="D309" s="40" t="s">
        <v>800</v>
      </c>
      <c r="E309" s="40" t="s">
        <v>152</v>
      </c>
      <c r="F309" s="41">
        <v>500000</v>
      </c>
      <c r="G309" s="41">
        <v>218446</v>
      </c>
      <c r="H309" s="42">
        <v>0.436892</v>
      </c>
    </row>
    <row r="310" spans="1:8" ht="76.5" x14ac:dyDescent="0.2">
      <c r="A310" s="38">
        <f t="shared" si="4"/>
        <v>301</v>
      </c>
      <c r="B310" s="39" t="s">
        <v>705</v>
      </c>
      <c r="C310" s="40" t="s">
        <v>108</v>
      </c>
      <c r="D310" s="40" t="s">
        <v>229</v>
      </c>
      <c r="E310" s="40" t="s">
        <v>90</v>
      </c>
      <c r="F310" s="41">
        <v>174096400</v>
      </c>
      <c r="G310" s="41">
        <v>130277559.58</v>
      </c>
      <c r="H310" s="42">
        <v>0.74830702748592159</v>
      </c>
    </row>
    <row r="311" spans="1:8" ht="15" x14ac:dyDescent="0.2">
      <c r="A311" s="38">
        <f t="shared" si="4"/>
        <v>302</v>
      </c>
      <c r="B311" s="39" t="s">
        <v>356</v>
      </c>
      <c r="C311" s="40" t="s">
        <v>108</v>
      </c>
      <c r="D311" s="40" t="s">
        <v>229</v>
      </c>
      <c r="E311" s="40" t="s">
        <v>153</v>
      </c>
      <c r="F311" s="41">
        <v>174096400</v>
      </c>
      <c r="G311" s="41">
        <v>130277559.58</v>
      </c>
      <c r="H311" s="42">
        <v>0.74830702748592159</v>
      </c>
    </row>
    <row r="312" spans="1:8" ht="76.5" x14ac:dyDescent="0.2">
      <c r="A312" s="38">
        <f t="shared" si="4"/>
        <v>303</v>
      </c>
      <c r="B312" s="39" t="s">
        <v>401</v>
      </c>
      <c r="C312" s="40" t="s">
        <v>108</v>
      </c>
      <c r="D312" s="40" t="s">
        <v>230</v>
      </c>
      <c r="E312" s="40" t="s">
        <v>90</v>
      </c>
      <c r="F312" s="41">
        <v>1855000</v>
      </c>
      <c r="G312" s="41">
        <v>752019.36</v>
      </c>
      <c r="H312" s="42">
        <v>0.40540127223719674</v>
      </c>
    </row>
    <row r="313" spans="1:8" ht="25.5" x14ac:dyDescent="0.2">
      <c r="A313" s="38">
        <f t="shared" si="4"/>
        <v>304</v>
      </c>
      <c r="B313" s="39" t="s">
        <v>349</v>
      </c>
      <c r="C313" s="40" t="s">
        <v>108</v>
      </c>
      <c r="D313" s="40" t="s">
        <v>230</v>
      </c>
      <c r="E313" s="40" t="s">
        <v>152</v>
      </c>
      <c r="F313" s="41">
        <v>1855000</v>
      </c>
      <c r="G313" s="41">
        <v>752019.36</v>
      </c>
      <c r="H313" s="42">
        <v>0.40540127223719674</v>
      </c>
    </row>
    <row r="314" spans="1:8" ht="25.5" x14ac:dyDescent="0.2">
      <c r="A314" s="38">
        <f t="shared" si="4"/>
        <v>305</v>
      </c>
      <c r="B314" s="39" t="s">
        <v>501</v>
      </c>
      <c r="C314" s="40" t="s">
        <v>108</v>
      </c>
      <c r="D314" s="40" t="s">
        <v>333</v>
      </c>
      <c r="E314" s="40" t="s">
        <v>90</v>
      </c>
      <c r="F314" s="41">
        <v>14855059.140000001</v>
      </c>
      <c r="G314" s="41">
        <v>3118711.52</v>
      </c>
      <c r="H314" s="42">
        <v>0.20994271989145377</v>
      </c>
    </row>
    <row r="315" spans="1:8" ht="15" x14ac:dyDescent="0.2">
      <c r="A315" s="38">
        <f t="shared" si="4"/>
        <v>306</v>
      </c>
      <c r="B315" s="39" t="s">
        <v>366</v>
      </c>
      <c r="C315" s="40" t="s">
        <v>108</v>
      </c>
      <c r="D315" s="40" t="s">
        <v>333</v>
      </c>
      <c r="E315" s="40" t="s">
        <v>155</v>
      </c>
      <c r="F315" s="41">
        <v>14855059.140000001</v>
      </c>
      <c r="G315" s="41">
        <v>3118711.52</v>
      </c>
      <c r="H315" s="42">
        <v>0.20994271989145377</v>
      </c>
    </row>
    <row r="316" spans="1:8" ht="15" x14ac:dyDescent="0.2">
      <c r="A316" s="38">
        <f t="shared" si="4"/>
        <v>307</v>
      </c>
      <c r="B316" s="39" t="s">
        <v>706</v>
      </c>
      <c r="C316" s="40" t="s">
        <v>108</v>
      </c>
      <c r="D316" s="40" t="s">
        <v>279</v>
      </c>
      <c r="E316" s="40" t="s">
        <v>90</v>
      </c>
      <c r="F316" s="41">
        <v>571760</v>
      </c>
      <c r="G316" s="41">
        <v>81246.460000000006</v>
      </c>
      <c r="H316" s="42">
        <v>0.14209888764516582</v>
      </c>
    </row>
    <row r="317" spans="1:8" ht="76.5" x14ac:dyDescent="0.2">
      <c r="A317" s="38">
        <f t="shared" si="4"/>
        <v>308</v>
      </c>
      <c r="B317" s="39" t="s">
        <v>707</v>
      </c>
      <c r="C317" s="40" t="s">
        <v>108</v>
      </c>
      <c r="D317" s="40" t="s">
        <v>249</v>
      </c>
      <c r="E317" s="40" t="s">
        <v>90</v>
      </c>
      <c r="F317" s="41">
        <v>571760</v>
      </c>
      <c r="G317" s="41">
        <v>81246.460000000006</v>
      </c>
      <c r="H317" s="42">
        <v>0.14209888764516582</v>
      </c>
    </row>
    <row r="318" spans="1:8" ht="25.5" x14ac:dyDescent="0.2">
      <c r="A318" s="38">
        <f t="shared" si="4"/>
        <v>309</v>
      </c>
      <c r="B318" s="39" t="s">
        <v>349</v>
      </c>
      <c r="C318" s="40" t="s">
        <v>108</v>
      </c>
      <c r="D318" s="40" t="s">
        <v>249</v>
      </c>
      <c r="E318" s="40" t="s">
        <v>152</v>
      </c>
      <c r="F318" s="41">
        <v>571760</v>
      </c>
      <c r="G318" s="41">
        <v>81246.460000000006</v>
      </c>
      <c r="H318" s="42">
        <v>0.14209888764516582</v>
      </c>
    </row>
    <row r="319" spans="1:8" ht="15" x14ac:dyDescent="0.2">
      <c r="A319" s="38">
        <f t="shared" si="4"/>
        <v>310</v>
      </c>
      <c r="B319" s="39" t="s">
        <v>191</v>
      </c>
      <c r="C319" s="40" t="s">
        <v>108</v>
      </c>
      <c r="D319" s="40" t="s">
        <v>193</v>
      </c>
      <c r="E319" s="40" t="s">
        <v>90</v>
      </c>
      <c r="F319" s="41">
        <v>2743422.01</v>
      </c>
      <c r="G319" s="41">
        <v>2079362.24</v>
      </c>
      <c r="H319" s="42">
        <v>0.75794472466159157</v>
      </c>
    </row>
    <row r="320" spans="1:8" ht="63.75" x14ac:dyDescent="0.2">
      <c r="A320" s="38">
        <f t="shared" si="4"/>
        <v>311</v>
      </c>
      <c r="B320" s="39" t="s">
        <v>831</v>
      </c>
      <c r="C320" s="40" t="s">
        <v>108</v>
      </c>
      <c r="D320" s="40" t="s">
        <v>832</v>
      </c>
      <c r="E320" s="40" t="s">
        <v>90</v>
      </c>
      <c r="F320" s="41">
        <v>2743422.01</v>
      </c>
      <c r="G320" s="41">
        <v>2079362.24</v>
      </c>
      <c r="H320" s="42">
        <v>0.75794472466159157</v>
      </c>
    </row>
    <row r="321" spans="1:8" ht="15" x14ac:dyDescent="0.2">
      <c r="A321" s="38">
        <f t="shared" si="4"/>
        <v>312</v>
      </c>
      <c r="B321" s="39" t="s">
        <v>356</v>
      </c>
      <c r="C321" s="40" t="s">
        <v>108</v>
      </c>
      <c r="D321" s="40" t="s">
        <v>832</v>
      </c>
      <c r="E321" s="40" t="s">
        <v>153</v>
      </c>
      <c r="F321" s="41">
        <v>2743422.01</v>
      </c>
      <c r="G321" s="41">
        <v>2079362.24</v>
      </c>
      <c r="H321" s="42">
        <v>0.75794472466159157</v>
      </c>
    </row>
    <row r="322" spans="1:8" ht="15" x14ac:dyDescent="0.2">
      <c r="A322" s="38">
        <f t="shared" si="4"/>
        <v>313</v>
      </c>
      <c r="B322" s="39" t="s">
        <v>139</v>
      </c>
      <c r="C322" s="40" t="s">
        <v>109</v>
      </c>
      <c r="D322" s="40" t="s">
        <v>192</v>
      </c>
      <c r="E322" s="40" t="s">
        <v>90</v>
      </c>
      <c r="F322" s="41">
        <v>567076657.40999997</v>
      </c>
      <c r="G322" s="41">
        <v>346055520.95999998</v>
      </c>
      <c r="H322" s="42">
        <v>0.61024469344327059</v>
      </c>
    </row>
    <row r="323" spans="1:8" ht="25.5" x14ac:dyDescent="0.2">
      <c r="A323" s="38">
        <f t="shared" si="4"/>
        <v>314</v>
      </c>
      <c r="B323" s="39" t="s">
        <v>702</v>
      </c>
      <c r="C323" s="40" t="s">
        <v>109</v>
      </c>
      <c r="D323" s="40" t="s">
        <v>223</v>
      </c>
      <c r="E323" s="40" t="s">
        <v>90</v>
      </c>
      <c r="F323" s="41">
        <v>565371653.40999997</v>
      </c>
      <c r="G323" s="41">
        <v>344874132.51999998</v>
      </c>
      <c r="H323" s="42">
        <v>0.60999544359876468</v>
      </c>
    </row>
    <row r="324" spans="1:8" ht="25.5" x14ac:dyDescent="0.2">
      <c r="A324" s="38">
        <f t="shared" si="4"/>
        <v>315</v>
      </c>
      <c r="B324" s="39" t="s">
        <v>708</v>
      </c>
      <c r="C324" s="40" t="s">
        <v>109</v>
      </c>
      <c r="D324" s="40" t="s">
        <v>278</v>
      </c>
      <c r="E324" s="40" t="s">
        <v>90</v>
      </c>
      <c r="F324" s="41">
        <v>564707253.40999997</v>
      </c>
      <c r="G324" s="41">
        <v>344708577.51999998</v>
      </c>
      <c r="H324" s="42">
        <v>0.61041995731145282</v>
      </c>
    </row>
    <row r="325" spans="1:8" ht="63.75" x14ac:dyDescent="0.2">
      <c r="A325" s="38">
        <f t="shared" si="4"/>
        <v>316</v>
      </c>
      <c r="B325" s="39" t="s">
        <v>402</v>
      </c>
      <c r="C325" s="40" t="s">
        <v>109</v>
      </c>
      <c r="D325" s="40" t="s">
        <v>231</v>
      </c>
      <c r="E325" s="40" t="s">
        <v>90</v>
      </c>
      <c r="F325" s="41">
        <v>95893975</v>
      </c>
      <c r="G325" s="41">
        <v>65778589.520000003</v>
      </c>
      <c r="H325" s="42">
        <v>0.68595122394290153</v>
      </c>
    </row>
    <row r="326" spans="1:8" ht="15" x14ac:dyDescent="0.2">
      <c r="A326" s="38">
        <f t="shared" si="4"/>
        <v>317</v>
      </c>
      <c r="B326" s="39" t="s">
        <v>356</v>
      </c>
      <c r="C326" s="40" t="s">
        <v>109</v>
      </c>
      <c r="D326" s="40" t="s">
        <v>231</v>
      </c>
      <c r="E326" s="40" t="s">
        <v>153</v>
      </c>
      <c r="F326" s="41">
        <v>95893975</v>
      </c>
      <c r="G326" s="41">
        <v>65778589.520000003</v>
      </c>
      <c r="H326" s="42">
        <v>0.68595122394290153</v>
      </c>
    </row>
    <row r="327" spans="1:8" ht="89.25" x14ac:dyDescent="0.2">
      <c r="A327" s="38">
        <f t="shared" si="4"/>
        <v>318</v>
      </c>
      <c r="B327" s="39" t="s">
        <v>403</v>
      </c>
      <c r="C327" s="40" t="s">
        <v>109</v>
      </c>
      <c r="D327" s="40" t="s">
        <v>232</v>
      </c>
      <c r="E327" s="40" t="s">
        <v>90</v>
      </c>
      <c r="F327" s="41">
        <v>5011289</v>
      </c>
      <c r="G327" s="41">
        <v>3555857.86</v>
      </c>
      <c r="H327" s="42">
        <v>0.70956950596942225</v>
      </c>
    </row>
    <row r="328" spans="1:8" ht="25.5" x14ac:dyDescent="0.2">
      <c r="A328" s="38">
        <f t="shared" si="4"/>
        <v>319</v>
      </c>
      <c r="B328" s="39" t="s">
        <v>349</v>
      </c>
      <c r="C328" s="40" t="s">
        <v>109</v>
      </c>
      <c r="D328" s="40" t="s">
        <v>232</v>
      </c>
      <c r="E328" s="40" t="s">
        <v>152</v>
      </c>
      <c r="F328" s="41">
        <v>5011289</v>
      </c>
      <c r="G328" s="41">
        <v>3555857.86</v>
      </c>
      <c r="H328" s="42">
        <v>0.70956950596942225</v>
      </c>
    </row>
    <row r="329" spans="1:8" ht="38.25" x14ac:dyDescent="0.2">
      <c r="A329" s="38">
        <f t="shared" si="4"/>
        <v>320</v>
      </c>
      <c r="B329" s="39" t="s">
        <v>404</v>
      </c>
      <c r="C329" s="40" t="s">
        <v>109</v>
      </c>
      <c r="D329" s="40" t="s">
        <v>233</v>
      </c>
      <c r="E329" s="40" t="s">
        <v>90</v>
      </c>
      <c r="F329" s="41">
        <v>47534259.549999997</v>
      </c>
      <c r="G329" s="41">
        <v>24384586.850000001</v>
      </c>
      <c r="H329" s="42">
        <v>0.51298972742702587</v>
      </c>
    </row>
    <row r="330" spans="1:8" ht="15" x14ac:dyDescent="0.2">
      <c r="A330" s="38">
        <f t="shared" si="4"/>
        <v>321</v>
      </c>
      <c r="B330" s="39" t="s">
        <v>356</v>
      </c>
      <c r="C330" s="40" t="s">
        <v>109</v>
      </c>
      <c r="D330" s="40" t="s">
        <v>233</v>
      </c>
      <c r="E330" s="40" t="s">
        <v>153</v>
      </c>
      <c r="F330" s="41">
        <v>18460</v>
      </c>
      <c r="G330" s="41">
        <v>7898</v>
      </c>
      <c r="H330" s="42">
        <v>0.42784398699891657</v>
      </c>
    </row>
    <row r="331" spans="1:8" ht="25.5" x14ac:dyDescent="0.2">
      <c r="A331" s="38">
        <f t="shared" si="4"/>
        <v>322</v>
      </c>
      <c r="B331" s="39" t="s">
        <v>349</v>
      </c>
      <c r="C331" s="40" t="s">
        <v>109</v>
      </c>
      <c r="D331" s="40" t="s">
        <v>233</v>
      </c>
      <c r="E331" s="40" t="s">
        <v>152</v>
      </c>
      <c r="F331" s="41">
        <v>44665428.259999998</v>
      </c>
      <c r="G331" s="41">
        <v>22617241.559999999</v>
      </c>
      <c r="H331" s="42">
        <v>0.50637019370650049</v>
      </c>
    </row>
    <row r="332" spans="1:8" ht="15" x14ac:dyDescent="0.2">
      <c r="A332" s="38">
        <f t="shared" ref="A332:A395" si="5">A331+1</f>
        <v>323</v>
      </c>
      <c r="B332" s="39" t="s">
        <v>841</v>
      </c>
      <c r="C332" s="40" t="s">
        <v>109</v>
      </c>
      <c r="D332" s="40" t="s">
        <v>233</v>
      </c>
      <c r="E332" s="40" t="s">
        <v>842</v>
      </c>
      <c r="F332" s="41">
        <v>60000</v>
      </c>
      <c r="G332" s="41">
        <v>0</v>
      </c>
      <c r="H332" s="42">
        <v>0</v>
      </c>
    </row>
    <row r="333" spans="1:8" ht="15" x14ac:dyDescent="0.2">
      <c r="A333" s="38">
        <f t="shared" si="5"/>
        <v>324</v>
      </c>
      <c r="B333" s="39" t="s">
        <v>352</v>
      </c>
      <c r="C333" s="40" t="s">
        <v>109</v>
      </c>
      <c r="D333" s="40" t="s">
        <v>233</v>
      </c>
      <c r="E333" s="40" t="s">
        <v>154</v>
      </c>
      <c r="F333" s="41">
        <v>2790371.29</v>
      </c>
      <c r="G333" s="41">
        <v>1759447.29</v>
      </c>
      <c r="H333" s="42">
        <v>0.63054235696354233</v>
      </c>
    </row>
    <row r="334" spans="1:8" ht="25.5" x14ac:dyDescent="0.2">
      <c r="A334" s="38">
        <f t="shared" si="5"/>
        <v>325</v>
      </c>
      <c r="B334" s="39" t="s">
        <v>405</v>
      </c>
      <c r="C334" s="40" t="s">
        <v>109</v>
      </c>
      <c r="D334" s="40" t="s">
        <v>234</v>
      </c>
      <c r="E334" s="40" t="s">
        <v>90</v>
      </c>
      <c r="F334" s="41">
        <v>5467600</v>
      </c>
      <c r="G334" s="41">
        <v>3151159.11</v>
      </c>
      <c r="H334" s="42">
        <v>0.57633314617016607</v>
      </c>
    </row>
    <row r="335" spans="1:8" ht="25.5" x14ac:dyDescent="0.2">
      <c r="A335" s="38">
        <f t="shared" si="5"/>
        <v>326</v>
      </c>
      <c r="B335" s="39" t="s">
        <v>349</v>
      </c>
      <c r="C335" s="40" t="s">
        <v>109</v>
      </c>
      <c r="D335" s="40" t="s">
        <v>234</v>
      </c>
      <c r="E335" s="40" t="s">
        <v>152</v>
      </c>
      <c r="F335" s="41">
        <v>5467600</v>
      </c>
      <c r="G335" s="41">
        <v>3151159.11</v>
      </c>
      <c r="H335" s="42">
        <v>0.57633314617016607</v>
      </c>
    </row>
    <row r="336" spans="1:8" ht="51" x14ac:dyDescent="0.2">
      <c r="A336" s="38">
        <f t="shared" si="5"/>
        <v>327</v>
      </c>
      <c r="B336" s="39" t="s">
        <v>502</v>
      </c>
      <c r="C336" s="40" t="s">
        <v>109</v>
      </c>
      <c r="D336" s="40" t="s">
        <v>235</v>
      </c>
      <c r="E336" s="40" t="s">
        <v>90</v>
      </c>
      <c r="F336" s="41">
        <v>6231756</v>
      </c>
      <c r="G336" s="41">
        <v>3394083.52</v>
      </c>
      <c r="H336" s="42">
        <v>0.54464319848209719</v>
      </c>
    </row>
    <row r="337" spans="1:8" ht="25.5" x14ac:dyDescent="0.2">
      <c r="A337" s="38">
        <f t="shared" si="5"/>
        <v>328</v>
      </c>
      <c r="B337" s="39" t="s">
        <v>349</v>
      </c>
      <c r="C337" s="40" t="s">
        <v>109</v>
      </c>
      <c r="D337" s="40" t="s">
        <v>235</v>
      </c>
      <c r="E337" s="40" t="s">
        <v>152</v>
      </c>
      <c r="F337" s="41">
        <v>6231756</v>
      </c>
      <c r="G337" s="41">
        <v>3394083.52</v>
      </c>
      <c r="H337" s="42">
        <v>0.54464319848209719</v>
      </c>
    </row>
    <row r="338" spans="1:8" ht="63.75" x14ac:dyDescent="0.2">
      <c r="A338" s="38">
        <f t="shared" si="5"/>
        <v>329</v>
      </c>
      <c r="B338" s="39" t="s">
        <v>503</v>
      </c>
      <c r="C338" s="40" t="s">
        <v>109</v>
      </c>
      <c r="D338" s="40" t="s">
        <v>236</v>
      </c>
      <c r="E338" s="40" t="s">
        <v>90</v>
      </c>
      <c r="F338" s="41">
        <v>37308301.25</v>
      </c>
      <c r="G338" s="41">
        <v>21908710.370000001</v>
      </c>
      <c r="H338" s="42">
        <v>0.58723419817995604</v>
      </c>
    </row>
    <row r="339" spans="1:8" ht="25.5" x14ac:dyDescent="0.2">
      <c r="A339" s="38">
        <f t="shared" si="5"/>
        <v>330</v>
      </c>
      <c r="B339" s="39" t="s">
        <v>349</v>
      </c>
      <c r="C339" s="40" t="s">
        <v>109</v>
      </c>
      <c r="D339" s="40" t="s">
        <v>236</v>
      </c>
      <c r="E339" s="40" t="s">
        <v>152</v>
      </c>
      <c r="F339" s="41">
        <v>37308301.25</v>
      </c>
      <c r="G339" s="41">
        <v>21908710.370000001</v>
      </c>
      <c r="H339" s="42">
        <v>0.58723419817995604</v>
      </c>
    </row>
    <row r="340" spans="1:8" ht="25.5" x14ac:dyDescent="0.2">
      <c r="A340" s="38">
        <f t="shared" si="5"/>
        <v>331</v>
      </c>
      <c r="B340" s="39" t="s">
        <v>709</v>
      </c>
      <c r="C340" s="40" t="s">
        <v>109</v>
      </c>
      <c r="D340" s="40" t="s">
        <v>710</v>
      </c>
      <c r="E340" s="40" t="s">
        <v>90</v>
      </c>
      <c r="F340" s="41">
        <v>15817659.73</v>
      </c>
      <c r="G340" s="41">
        <v>7038903</v>
      </c>
      <c r="H340" s="42">
        <v>0.44500280826309063</v>
      </c>
    </row>
    <row r="341" spans="1:8" ht="25.5" x14ac:dyDescent="0.2">
      <c r="A341" s="38">
        <f t="shared" si="5"/>
        <v>332</v>
      </c>
      <c r="B341" s="39" t="s">
        <v>349</v>
      </c>
      <c r="C341" s="40" t="s">
        <v>109</v>
      </c>
      <c r="D341" s="40" t="s">
        <v>710</v>
      </c>
      <c r="E341" s="40" t="s">
        <v>152</v>
      </c>
      <c r="F341" s="41">
        <v>15817659.73</v>
      </c>
      <c r="G341" s="41">
        <v>7038903</v>
      </c>
      <c r="H341" s="42">
        <v>0.44500280826309063</v>
      </c>
    </row>
    <row r="342" spans="1:8" ht="63.75" x14ac:dyDescent="0.2">
      <c r="A342" s="38">
        <f t="shared" si="5"/>
        <v>333</v>
      </c>
      <c r="B342" s="39" t="s">
        <v>504</v>
      </c>
      <c r="C342" s="40" t="s">
        <v>109</v>
      </c>
      <c r="D342" s="40" t="s">
        <v>505</v>
      </c>
      <c r="E342" s="40" t="s">
        <v>90</v>
      </c>
      <c r="F342" s="41">
        <v>633300</v>
      </c>
      <c r="G342" s="41">
        <v>356600</v>
      </c>
      <c r="H342" s="42">
        <v>0.56308226748776247</v>
      </c>
    </row>
    <row r="343" spans="1:8" ht="25.5" x14ac:dyDescent="0.2">
      <c r="A343" s="38">
        <f t="shared" si="5"/>
        <v>334</v>
      </c>
      <c r="B343" s="39" t="s">
        <v>349</v>
      </c>
      <c r="C343" s="40" t="s">
        <v>109</v>
      </c>
      <c r="D343" s="40" t="s">
        <v>505</v>
      </c>
      <c r="E343" s="40" t="s">
        <v>152</v>
      </c>
      <c r="F343" s="41">
        <v>633300</v>
      </c>
      <c r="G343" s="41">
        <v>356600</v>
      </c>
      <c r="H343" s="42">
        <v>0.56308226748776247</v>
      </c>
    </row>
    <row r="344" spans="1:8" ht="38.25" x14ac:dyDescent="0.2">
      <c r="A344" s="38">
        <f t="shared" si="5"/>
        <v>335</v>
      </c>
      <c r="B344" s="39" t="s">
        <v>542</v>
      </c>
      <c r="C344" s="40" t="s">
        <v>109</v>
      </c>
      <c r="D344" s="40" t="s">
        <v>554</v>
      </c>
      <c r="E344" s="40" t="s">
        <v>90</v>
      </c>
      <c r="F344" s="41">
        <v>16620000</v>
      </c>
      <c r="G344" s="41">
        <v>12108926.98</v>
      </c>
      <c r="H344" s="42">
        <v>0.72857563056558361</v>
      </c>
    </row>
    <row r="345" spans="1:8" ht="15" x14ac:dyDescent="0.2">
      <c r="A345" s="38">
        <f t="shared" si="5"/>
        <v>336</v>
      </c>
      <c r="B345" s="39" t="s">
        <v>356</v>
      </c>
      <c r="C345" s="40" t="s">
        <v>109</v>
      </c>
      <c r="D345" s="40" t="s">
        <v>554</v>
      </c>
      <c r="E345" s="40" t="s">
        <v>153</v>
      </c>
      <c r="F345" s="41">
        <v>16620000</v>
      </c>
      <c r="G345" s="41">
        <v>12108926.98</v>
      </c>
      <c r="H345" s="42">
        <v>0.72857563056558361</v>
      </c>
    </row>
    <row r="346" spans="1:8" ht="114.75" x14ac:dyDescent="0.2">
      <c r="A346" s="38">
        <f t="shared" si="5"/>
        <v>337</v>
      </c>
      <c r="B346" s="39" t="s">
        <v>406</v>
      </c>
      <c r="C346" s="40" t="s">
        <v>109</v>
      </c>
      <c r="D346" s="40" t="s">
        <v>237</v>
      </c>
      <c r="E346" s="40" t="s">
        <v>90</v>
      </c>
      <c r="F346" s="41">
        <v>201777000</v>
      </c>
      <c r="G346" s="41">
        <v>149266969.40000001</v>
      </c>
      <c r="H346" s="42">
        <v>0.73976206108723985</v>
      </c>
    </row>
    <row r="347" spans="1:8" ht="15" x14ac:dyDescent="0.2">
      <c r="A347" s="38">
        <f t="shared" si="5"/>
        <v>338</v>
      </c>
      <c r="B347" s="39" t="s">
        <v>356</v>
      </c>
      <c r="C347" s="40" t="s">
        <v>109</v>
      </c>
      <c r="D347" s="40" t="s">
        <v>237</v>
      </c>
      <c r="E347" s="40" t="s">
        <v>153</v>
      </c>
      <c r="F347" s="41">
        <v>201777000</v>
      </c>
      <c r="G347" s="41">
        <v>149266969.40000001</v>
      </c>
      <c r="H347" s="42">
        <v>0.73976206108723985</v>
      </c>
    </row>
    <row r="348" spans="1:8" ht="114.75" x14ac:dyDescent="0.2">
      <c r="A348" s="38">
        <f t="shared" si="5"/>
        <v>339</v>
      </c>
      <c r="B348" s="39" t="s">
        <v>407</v>
      </c>
      <c r="C348" s="40" t="s">
        <v>109</v>
      </c>
      <c r="D348" s="40" t="s">
        <v>238</v>
      </c>
      <c r="E348" s="40" t="s">
        <v>90</v>
      </c>
      <c r="F348" s="41">
        <v>12709033.880000001</v>
      </c>
      <c r="G348" s="41">
        <v>8011523.25</v>
      </c>
      <c r="H348" s="42">
        <v>0.63038019456440386</v>
      </c>
    </row>
    <row r="349" spans="1:8" ht="25.5" x14ac:dyDescent="0.2">
      <c r="A349" s="38">
        <f t="shared" si="5"/>
        <v>340</v>
      </c>
      <c r="B349" s="39" t="s">
        <v>349</v>
      </c>
      <c r="C349" s="40" t="s">
        <v>109</v>
      </c>
      <c r="D349" s="40" t="s">
        <v>238</v>
      </c>
      <c r="E349" s="40" t="s">
        <v>152</v>
      </c>
      <c r="F349" s="41">
        <v>12709033.880000001</v>
      </c>
      <c r="G349" s="41">
        <v>8011523.25</v>
      </c>
      <c r="H349" s="42">
        <v>0.63038019456440386</v>
      </c>
    </row>
    <row r="350" spans="1:8" ht="25.5" x14ac:dyDescent="0.2">
      <c r="A350" s="38">
        <f t="shared" si="5"/>
        <v>341</v>
      </c>
      <c r="B350" s="39" t="s">
        <v>506</v>
      </c>
      <c r="C350" s="40" t="s">
        <v>109</v>
      </c>
      <c r="D350" s="40" t="s">
        <v>239</v>
      </c>
      <c r="E350" s="40" t="s">
        <v>90</v>
      </c>
      <c r="F350" s="41">
        <v>14651065</v>
      </c>
      <c r="G350" s="41">
        <v>6695058.8899999997</v>
      </c>
      <c r="H350" s="42">
        <v>0.45696738701247996</v>
      </c>
    </row>
    <row r="351" spans="1:8" ht="25.5" x14ac:dyDescent="0.2">
      <c r="A351" s="38">
        <f t="shared" si="5"/>
        <v>342</v>
      </c>
      <c r="B351" s="39" t="s">
        <v>349</v>
      </c>
      <c r="C351" s="40" t="s">
        <v>109</v>
      </c>
      <c r="D351" s="40" t="s">
        <v>239</v>
      </c>
      <c r="E351" s="40" t="s">
        <v>152</v>
      </c>
      <c r="F351" s="41">
        <v>14651065</v>
      </c>
      <c r="G351" s="41">
        <v>6695058.8899999997</v>
      </c>
      <c r="H351" s="42">
        <v>0.45696738701247996</v>
      </c>
    </row>
    <row r="352" spans="1:8" ht="25.5" x14ac:dyDescent="0.2">
      <c r="A352" s="38">
        <f t="shared" si="5"/>
        <v>343</v>
      </c>
      <c r="B352" s="39" t="s">
        <v>711</v>
      </c>
      <c r="C352" s="40" t="s">
        <v>109</v>
      </c>
      <c r="D352" s="40" t="s">
        <v>712</v>
      </c>
      <c r="E352" s="40" t="s">
        <v>90</v>
      </c>
      <c r="F352" s="41">
        <v>18931100</v>
      </c>
      <c r="G352" s="41">
        <v>5679308.25</v>
      </c>
      <c r="H352" s="42">
        <v>0.29999885109687235</v>
      </c>
    </row>
    <row r="353" spans="1:8" ht="25.5" x14ac:dyDescent="0.2">
      <c r="A353" s="38">
        <f t="shared" si="5"/>
        <v>344</v>
      </c>
      <c r="B353" s="39" t="s">
        <v>349</v>
      </c>
      <c r="C353" s="40" t="s">
        <v>109</v>
      </c>
      <c r="D353" s="40" t="s">
        <v>712</v>
      </c>
      <c r="E353" s="40" t="s">
        <v>152</v>
      </c>
      <c r="F353" s="41">
        <v>18931100</v>
      </c>
      <c r="G353" s="41">
        <v>5679308.25</v>
      </c>
      <c r="H353" s="42">
        <v>0.29999885109687235</v>
      </c>
    </row>
    <row r="354" spans="1:8" ht="25.5" x14ac:dyDescent="0.2">
      <c r="A354" s="38">
        <f t="shared" si="5"/>
        <v>345</v>
      </c>
      <c r="B354" s="39" t="s">
        <v>711</v>
      </c>
      <c r="C354" s="40" t="s">
        <v>109</v>
      </c>
      <c r="D354" s="40" t="s">
        <v>713</v>
      </c>
      <c r="E354" s="40" t="s">
        <v>90</v>
      </c>
      <c r="F354" s="41">
        <v>17000000</v>
      </c>
      <c r="G354" s="41">
        <v>4656480.75</v>
      </c>
      <c r="H354" s="42">
        <v>0.27391063235294116</v>
      </c>
    </row>
    <row r="355" spans="1:8" ht="25.5" x14ac:dyDescent="0.2">
      <c r="A355" s="38">
        <f t="shared" si="5"/>
        <v>346</v>
      </c>
      <c r="B355" s="39" t="s">
        <v>349</v>
      </c>
      <c r="C355" s="40" t="s">
        <v>109</v>
      </c>
      <c r="D355" s="40" t="s">
        <v>713</v>
      </c>
      <c r="E355" s="40" t="s">
        <v>152</v>
      </c>
      <c r="F355" s="41">
        <v>17000000</v>
      </c>
      <c r="G355" s="41">
        <v>4656480.75</v>
      </c>
      <c r="H355" s="42">
        <v>0.27391063235294116</v>
      </c>
    </row>
    <row r="356" spans="1:8" ht="38.25" x14ac:dyDescent="0.2">
      <c r="A356" s="38">
        <f t="shared" si="5"/>
        <v>347</v>
      </c>
      <c r="B356" s="39" t="s">
        <v>543</v>
      </c>
      <c r="C356" s="40" t="s">
        <v>109</v>
      </c>
      <c r="D356" s="40" t="s">
        <v>714</v>
      </c>
      <c r="E356" s="40" t="s">
        <v>90</v>
      </c>
      <c r="F356" s="41">
        <v>16138300</v>
      </c>
      <c r="G356" s="41">
        <v>6477158.6699999999</v>
      </c>
      <c r="H356" s="42">
        <v>0.40135321997979961</v>
      </c>
    </row>
    <row r="357" spans="1:8" ht="25.5" x14ac:dyDescent="0.2">
      <c r="A357" s="38">
        <f t="shared" si="5"/>
        <v>348</v>
      </c>
      <c r="B357" s="39" t="s">
        <v>349</v>
      </c>
      <c r="C357" s="40" t="s">
        <v>109</v>
      </c>
      <c r="D357" s="40" t="s">
        <v>714</v>
      </c>
      <c r="E357" s="40" t="s">
        <v>152</v>
      </c>
      <c r="F357" s="41">
        <v>16138300</v>
      </c>
      <c r="G357" s="41">
        <v>6477158.6699999999</v>
      </c>
      <c r="H357" s="42">
        <v>0.40135321997979961</v>
      </c>
    </row>
    <row r="358" spans="1:8" ht="25.5" x14ac:dyDescent="0.2">
      <c r="A358" s="38">
        <f t="shared" si="5"/>
        <v>349</v>
      </c>
      <c r="B358" s="39" t="s">
        <v>507</v>
      </c>
      <c r="C358" s="40" t="s">
        <v>109</v>
      </c>
      <c r="D358" s="40" t="s">
        <v>715</v>
      </c>
      <c r="E358" s="40" t="s">
        <v>90</v>
      </c>
      <c r="F358" s="41">
        <v>9510189</v>
      </c>
      <c r="G358" s="41">
        <v>5284494.21</v>
      </c>
      <c r="H358" s="42">
        <v>0.55566658138970737</v>
      </c>
    </row>
    <row r="359" spans="1:8" ht="25.5" x14ac:dyDescent="0.2">
      <c r="A359" s="38">
        <f t="shared" si="5"/>
        <v>350</v>
      </c>
      <c r="B359" s="39" t="s">
        <v>349</v>
      </c>
      <c r="C359" s="40" t="s">
        <v>109</v>
      </c>
      <c r="D359" s="40" t="s">
        <v>715</v>
      </c>
      <c r="E359" s="40" t="s">
        <v>152</v>
      </c>
      <c r="F359" s="41">
        <v>9510189</v>
      </c>
      <c r="G359" s="41">
        <v>5284494.21</v>
      </c>
      <c r="H359" s="42">
        <v>0.55566658138970737</v>
      </c>
    </row>
    <row r="360" spans="1:8" ht="15" x14ac:dyDescent="0.2">
      <c r="A360" s="38">
        <f t="shared" si="5"/>
        <v>351</v>
      </c>
      <c r="B360" s="39" t="s">
        <v>555</v>
      </c>
      <c r="C360" s="40" t="s">
        <v>109</v>
      </c>
      <c r="D360" s="40" t="s">
        <v>716</v>
      </c>
      <c r="E360" s="40" t="s">
        <v>90</v>
      </c>
      <c r="F360" s="41">
        <v>26590625</v>
      </c>
      <c r="G360" s="41">
        <v>598000</v>
      </c>
      <c r="H360" s="42">
        <v>2.2489129157362793E-2</v>
      </c>
    </row>
    <row r="361" spans="1:8" ht="25.5" x14ac:dyDescent="0.2">
      <c r="A361" s="38">
        <f t="shared" si="5"/>
        <v>352</v>
      </c>
      <c r="B361" s="39" t="s">
        <v>349</v>
      </c>
      <c r="C361" s="40" t="s">
        <v>109</v>
      </c>
      <c r="D361" s="40" t="s">
        <v>716</v>
      </c>
      <c r="E361" s="40" t="s">
        <v>152</v>
      </c>
      <c r="F361" s="41">
        <v>26590625</v>
      </c>
      <c r="G361" s="41">
        <v>598000</v>
      </c>
      <c r="H361" s="42">
        <v>2.2489129157362793E-2</v>
      </c>
    </row>
    <row r="362" spans="1:8" ht="38.25" x14ac:dyDescent="0.2">
      <c r="A362" s="38">
        <f t="shared" si="5"/>
        <v>353</v>
      </c>
      <c r="B362" s="39" t="s">
        <v>561</v>
      </c>
      <c r="C362" s="40" t="s">
        <v>109</v>
      </c>
      <c r="D362" s="40" t="s">
        <v>717</v>
      </c>
      <c r="E362" s="40" t="s">
        <v>90</v>
      </c>
      <c r="F362" s="41">
        <v>2440900</v>
      </c>
      <c r="G362" s="41">
        <v>2399669.5</v>
      </c>
      <c r="H362" s="42">
        <v>0.9831084845753616</v>
      </c>
    </row>
    <row r="363" spans="1:8" ht="25.5" x14ac:dyDescent="0.2">
      <c r="A363" s="38">
        <f t="shared" si="5"/>
        <v>354</v>
      </c>
      <c r="B363" s="39" t="s">
        <v>349</v>
      </c>
      <c r="C363" s="40" t="s">
        <v>109</v>
      </c>
      <c r="D363" s="40" t="s">
        <v>717</v>
      </c>
      <c r="E363" s="40" t="s">
        <v>152</v>
      </c>
      <c r="F363" s="41">
        <v>2440900</v>
      </c>
      <c r="G363" s="41">
        <v>2399669.5</v>
      </c>
      <c r="H363" s="42">
        <v>0.9831084845753616</v>
      </c>
    </row>
    <row r="364" spans="1:8" ht="38.25" x14ac:dyDescent="0.2">
      <c r="A364" s="38">
        <f t="shared" si="5"/>
        <v>355</v>
      </c>
      <c r="B364" s="39" t="s">
        <v>562</v>
      </c>
      <c r="C364" s="40" t="s">
        <v>109</v>
      </c>
      <c r="D364" s="40" t="s">
        <v>718</v>
      </c>
      <c r="E364" s="40" t="s">
        <v>90</v>
      </c>
      <c r="F364" s="41">
        <v>2440900</v>
      </c>
      <c r="G364" s="41">
        <v>2419668.5</v>
      </c>
      <c r="H364" s="42">
        <v>0.99130177393584329</v>
      </c>
    </row>
    <row r="365" spans="1:8" ht="25.5" x14ac:dyDescent="0.2">
      <c r="A365" s="38">
        <f t="shared" si="5"/>
        <v>356</v>
      </c>
      <c r="B365" s="39" t="s">
        <v>349</v>
      </c>
      <c r="C365" s="40" t="s">
        <v>109</v>
      </c>
      <c r="D365" s="40" t="s">
        <v>718</v>
      </c>
      <c r="E365" s="40" t="s">
        <v>152</v>
      </c>
      <c r="F365" s="41">
        <v>2440900</v>
      </c>
      <c r="G365" s="41">
        <v>2419668.5</v>
      </c>
      <c r="H365" s="42">
        <v>0.99130177393584329</v>
      </c>
    </row>
    <row r="366" spans="1:8" ht="38.25" x14ac:dyDescent="0.2">
      <c r="A366" s="38">
        <f t="shared" si="5"/>
        <v>357</v>
      </c>
      <c r="B366" s="39" t="s">
        <v>719</v>
      </c>
      <c r="C366" s="40" t="s">
        <v>109</v>
      </c>
      <c r="D366" s="40" t="s">
        <v>720</v>
      </c>
      <c r="E366" s="40" t="s">
        <v>90</v>
      </c>
      <c r="F366" s="41">
        <v>12000000</v>
      </c>
      <c r="G366" s="41">
        <v>11542828.890000001</v>
      </c>
      <c r="H366" s="42">
        <v>0.9619024075</v>
      </c>
    </row>
    <row r="367" spans="1:8" ht="25.5" x14ac:dyDescent="0.2">
      <c r="A367" s="38">
        <f t="shared" si="5"/>
        <v>358</v>
      </c>
      <c r="B367" s="39" t="s">
        <v>349</v>
      </c>
      <c r="C367" s="40" t="s">
        <v>109</v>
      </c>
      <c r="D367" s="40" t="s">
        <v>720</v>
      </c>
      <c r="E367" s="40" t="s">
        <v>152</v>
      </c>
      <c r="F367" s="41">
        <v>12000000</v>
      </c>
      <c r="G367" s="41">
        <v>11542828.890000001</v>
      </c>
      <c r="H367" s="42">
        <v>0.9619024075</v>
      </c>
    </row>
    <row r="368" spans="1:8" ht="15" x14ac:dyDescent="0.2">
      <c r="A368" s="38">
        <f t="shared" si="5"/>
        <v>359</v>
      </c>
      <c r="B368" s="39" t="s">
        <v>706</v>
      </c>
      <c r="C368" s="40" t="s">
        <v>109</v>
      </c>
      <c r="D368" s="40" t="s">
        <v>279</v>
      </c>
      <c r="E368" s="40" t="s">
        <v>90</v>
      </c>
      <c r="F368" s="41">
        <v>664400</v>
      </c>
      <c r="G368" s="41">
        <v>165555</v>
      </c>
      <c r="H368" s="42">
        <v>0.24917971101745937</v>
      </c>
    </row>
    <row r="369" spans="1:8" ht="76.5" x14ac:dyDescent="0.2">
      <c r="A369" s="38">
        <f t="shared" si="5"/>
        <v>360</v>
      </c>
      <c r="B369" s="39" t="s">
        <v>721</v>
      </c>
      <c r="C369" s="40" t="s">
        <v>109</v>
      </c>
      <c r="D369" s="40" t="s">
        <v>240</v>
      </c>
      <c r="E369" s="40" t="s">
        <v>90</v>
      </c>
      <c r="F369" s="41">
        <v>664400</v>
      </c>
      <c r="G369" s="41">
        <v>165555</v>
      </c>
      <c r="H369" s="42">
        <v>0.24917971101745937</v>
      </c>
    </row>
    <row r="370" spans="1:8" ht="25.5" x14ac:dyDescent="0.2">
      <c r="A370" s="38">
        <f t="shared" si="5"/>
        <v>361</v>
      </c>
      <c r="B370" s="39" t="s">
        <v>349</v>
      </c>
      <c r="C370" s="40" t="s">
        <v>109</v>
      </c>
      <c r="D370" s="40" t="s">
        <v>240</v>
      </c>
      <c r="E370" s="40" t="s">
        <v>152</v>
      </c>
      <c r="F370" s="41">
        <v>664400</v>
      </c>
      <c r="G370" s="41">
        <v>165555</v>
      </c>
      <c r="H370" s="42">
        <v>0.24917971101745937</v>
      </c>
    </row>
    <row r="371" spans="1:8" ht="15" x14ac:dyDescent="0.2">
      <c r="A371" s="38">
        <f t="shared" si="5"/>
        <v>362</v>
      </c>
      <c r="B371" s="39" t="s">
        <v>191</v>
      </c>
      <c r="C371" s="40" t="s">
        <v>109</v>
      </c>
      <c r="D371" s="40" t="s">
        <v>193</v>
      </c>
      <c r="E371" s="40" t="s">
        <v>90</v>
      </c>
      <c r="F371" s="41">
        <v>1705004</v>
      </c>
      <c r="G371" s="41">
        <v>1181388.44</v>
      </c>
      <c r="H371" s="42">
        <v>0.69289482018810511</v>
      </c>
    </row>
    <row r="372" spans="1:8" ht="63.75" x14ac:dyDescent="0.2">
      <c r="A372" s="38">
        <f t="shared" si="5"/>
        <v>363</v>
      </c>
      <c r="B372" s="39" t="s">
        <v>831</v>
      </c>
      <c r="C372" s="40" t="s">
        <v>109</v>
      </c>
      <c r="D372" s="40" t="s">
        <v>832</v>
      </c>
      <c r="E372" s="40" t="s">
        <v>90</v>
      </c>
      <c r="F372" s="41">
        <v>1705004</v>
      </c>
      <c r="G372" s="41">
        <v>1181388.44</v>
      </c>
      <c r="H372" s="42">
        <v>0.69289482018810511</v>
      </c>
    </row>
    <row r="373" spans="1:8" ht="15" x14ac:dyDescent="0.2">
      <c r="A373" s="38">
        <f t="shared" si="5"/>
        <v>364</v>
      </c>
      <c r="B373" s="39" t="s">
        <v>356</v>
      </c>
      <c r="C373" s="40" t="s">
        <v>109</v>
      </c>
      <c r="D373" s="40" t="s">
        <v>832</v>
      </c>
      <c r="E373" s="40" t="s">
        <v>153</v>
      </c>
      <c r="F373" s="41">
        <v>1705004</v>
      </c>
      <c r="G373" s="41">
        <v>1181388.44</v>
      </c>
      <c r="H373" s="42">
        <v>0.69289482018810511</v>
      </c>
    </row>
    <row r="374" spans="1:8" ht="15" x14ac:dyDescent="0.2">
      <c r="A374" s="38">
        <f t="shared" si="5"/>
        <v>365</v>
      </c>
      <c r="B374" s="39" t="s">
        <v>316</v>
      </c>
      <c r="C374" s="40" t="s">
        <v>317</v>
      </c>
      <c r="D374" s="40" t="s">
        <v>192</v>
      </c>
      <c r="E374" s="40" t="s">
        <v>90</v>
      </c>
      <c r="F374" s="41">
        <v>69611291.019999996</v>
      </c>
      <c r="G374" s="41">
        <v>49953352.340000004</v>
      </c>
      <c r="H374" s="42">
        <v>0.71760416461243215</v>
      </c>
    </row>
    <row r="375" spans="1:8" ht="38.25" x14ac:dyDescent="0.2">
      <c r="A375" s="38">
        <f t="shared" si="5"/>
        <v>366</v>
      </c>
      <c r="B375" s="39" t="s">
        <v>722</v>
      </c>
      <c r="C375" s="40" t="s">
        <v>317</v>
      </c>
      <c r="D375" s="40" t="s">
        <v>241</v>
      </c>
      <c r="E375" s="40" t="s">
        <v>90</v>
      </c>
      <c r="F375" s="41">
        <v>69611291.019999996</v>
      </c>
      <c r="G375" s="41">
        <v>49953352.340000004</v>
      </c>
      <c r="H375" s="42">
        <v>0.71760416461243215</v>
      </c>
    </row>
    <row r="376" spans="1:8" ht="15" x14ac:dyDescent="0.2">
      <c r="A376" s="38">
        <f t="shared" si="5"/>
        <v>367</v>
      </c>
      <c r="B376" s="39" t="s">
        <v>408</v>
      </c>
      <c r="C376" s="40" t="s">
        <v>317</v>
      </c>
      <c r="D376" s="40" t="s">
        <v>280</v>
      </c>
      <c r="E376" s="40" t="s">
        <v>90</v>
      </c>
      <c r="F376" s="41">
        <v>69611291.019999996</v>
      </c>
      <c r="G376" s="41">
        <v>49953352.340000004</v>
      </c>
      <c r="H376" s="42">
        <v>0.71760416461243215</v>
      </c>
    </row>
    <row r="377" spans="1:8" ht="25.5" x14ac:dyDescent="0.2">
      <c r="A377" s="38">
        <f t="shared" si="5"/>
        <v>368</v>
      </c>
      <c r="B377" s="39" t="s">
        <v>409</v>
      </c>
      <c r="C377" s="40" t="s">
        <v>317</v>
      </c>
      <c r="D377" s="40" t="s">
        <v>242</v>
      </c>
      <c r="E377" s="40" t="s">
        <v>90</v>
      </c>
      <c r="F377" s="41">
        <v>59570637.479999997</v>
      </c>
      <c r="G377" s="41">
        <v>41402368.159999996</v>
      </c>
      <c r="H377" s="42">
        <v>0.69501301163514084</v>
      </c>
    </row>
    <row r="378" spans="1:8" ht="15" x14ac:dyDescent="0.2">
      <c r="A378" s="38">
        <f t="shared" si="5"/>
        <v>369</v>
      </c>
      <c r="B378" s="39" t="s">
        <v>356</v>
      </c>
      <c r="C378" s="40" t="s">
        <v>317</v>
      </c>
      <c r="D378" s="40" t="s">
        <v>242</v>
      </c>
      <c r="E378" s="40" t="s">
        <v>153</v>
      </c>
      <c r="F378" s="41">
        <v>52203688.090000004</v>
      </c>
      <c r="G378" s="41">
        <v>37366535.759999998</v>
      </c>
      <c r="H378" s="42">
        <v>0.71578344609636568</v>
      </c>
    </row>
    <row r="379" spans="1:8" ht="25.5" x14ac:dyDescent="0.2">
      <c r="A379" s="38">
        <f t="shared" si="5"/>
        <v>370</v>
      </c>
      <c r="B379" s="39" t="s">
        <v>349</v>
      </c>
      <c r="C379" s="40" t="s">
        <v>317</v>
      </c>
      <c r="D379" s="40" t="s">
        <v>242</v>
      </c>
      <c r="E379" s="40" t="s">
        <v>152</v>
      </c>
      <c r="F379" s="41">
        <v>6064499.3899999997</v>
      </c>
      <c r="G379" s="41">
        <v>3088629.4</v>
      </c>
      <c r="H379" s="42">
        <v>0.5092966791443605</v>
      </c>
    </row>
    <row r="380" spans="1:8" ht="15" x14ac:dyDescent="0.2">
      <c r="A380" s="38">
        <f t="shared" si="5"/>
        <v>371</v>
      </c>
      <c r="B380" s="39" t="s">
        <v>352</v>
      </c>
      <c r="C380" s="40" t="s">
        <v>317</v>
      </c>
      <c r="D380" s="40" t="s">
        <v>242</v>
      </c>
      <c r="E380" s="40" t="s">
        <v>154</v>
      </c>
      <c r="F380" s="41">
        <v>1302450</v>
      </c>
      <c r="G380" s="41">
        <v>947203</v>
      </c>
      <c r="H380" s="42">
        <v>0.72724711121348229</v>
      </c>
    </row>
    <row r="381" spans="1:8" ht="25.5" x14ac:dyDescent="0.2">
      <c r="A381" s="38">
        <f t="shared" si="5"/>
        <v>372</v>
      </c>
      <c r="B381" s="39" t="s">
        <v>410</v>
      </c>
      <c r="C381" s="40" t="s">
        <v>317</v>
      </c>
      <c r="D381" s="40" t="s">
        <v>243</v>
      </c>
      <c r="E381" s="40" t="s">
        <v>90</v>
      </c>
      <c r="F381" s="41">
        <v>3784244.53</v>
      </c>
      <c r="G381" s="41">
        <v>3378334.17</v>
      </c>
      <c r="H381" s="42">
        <v>0.89273675187158164</v>
      </c>
    </row>
    <row r="382" spans="1:8" ht="25.5" x14ac:dyDescent="0.2">
      <c r="A382" s="38">
        <f t="shared" si="5"/>
        <v>373</v>
      </c>
      <c r="B382" s="39" t="s">
        <v>349</v>
      </c>
      <c r="C382" s="40" t="s">
        <v>317</v>
      </c>
      <c r="D382" s="40" t="s">
        <v>243</v>
      </c>
      <c r="E382" s="40" t="s">
        <v>152</v>
      </c>
      <c r="F382" s="41">
        <v>3784244.53</v>
      </c>
      <c r="G382" s="41">
        <v>3378334.17</v>
      </c>
      <c r="H382" s="42">
        <v>0.89273675187158164</v>
      </c>
    </row>
    <row r="383" spans="1:8" ht="25.5" x14ac:dyDescent="0.2">
      <c r="A383" s="38">
        <f t="shared" si="5"/>
        <v>374</v>
      </c>
      <c r="B383" s="39" t="s">
        <v>411</v>
      </c>
      <c r="C383" s="40" t="s">
        <v>317</v>
      </c>
      <c r="D383" s="40" t="s">
        <v>244</v>
      </c>
      <c r="E383" s="40" t="s">
        <v>90</v>
      </c>
      <c r="F383" s="41">
        <v>6256409.0099999998</v>
      </c>
      <c r="G383" s="41">
        <v>5172650.01</v>
      </c>
      <c r="H383" s="42">
        <v>0.82677619089996168</v>
      </c>
    </row>
    <row r="384" spans="1:8" ht="25.5" x14ac:dyDescent="0.2">
      <c r="A384" s="38">
        <f t="shared" si="5"/>
        <v>375</v>
      </c>
      <c r="B384" s="39" t="s">
        <v>349</v>
      </c>
      <c r="C384" s="40" t="s">
        <v>317</v>
      </c>
      <c r="D384" s="40" t="s">
        <v>244</v>
      </c>
      <c r="E384" s="40" t="s">
        <v>152</v>
      </c>
      <c r="F384" s="41">
        <v>6256409.0099999998</v>
      </c>
      <c r="G384" s="41">
        <v>5172650.01</v>
      </c>
      <c r="H384" s="42">
        <v>0.82677619089996168</v>
      </c>
    </row>
    <row r="385" spans="1:8" ht="15" x14ac:dyDescent="0.2">
      <c r="A385" s="38">
        <f t="shared" si="5"/>
        <v>376</v>
      </c>
      <c r="B385" s="39" t="s">
        <v>318</v>
      </c>
      <c r="C385" s="40" t="s">
        <v>110</v>
      </c>
      <c r="D385" s="40" t="s">
        <v>192</v>
      </c>
      <c r="E385" s="40" t="s">
        <v>90</v>
      </c>
      <c r="F385" s="41">
        <v>32692318.559999999</v>
      </c>
      <c r="G385" s="41">
        <v>27339597.609999999</v>
      </c>
      <c r="H385" s="42">
        <v>0.83626976654542917</v>
      </c>
    </row>
    <row r="386" spans="1:8" ht="25.5" x14ac:dyDescent="0.2">
      <c r="A386" s="38">
        <f t="shared" si="5"/>
        <v>377</v>
      </c>
      <c r="B386" s="39" t="s">
        <v>702</v>
      </c>
      <c r="C386" s="40" t="s">
        <v>110</v>
      </c>
      <c r="D386" s="40" t="s">
        <v>223</v>
      </c>
      <c r="E386" s="40" t="s">
        <v>90</v>
      </c>
      <c r="F386" s="41">
        <v>21938389</v>
      </c>
      <c r="G386" s="41">
        <v>19853050.859999999</v>
      </c>
      <c r="H386" s="42">
        <v>0.90494570316899747</v>
      </c>
    </row>
    <row r="387" spans="1:8" ht="25.5" x14ac:dyDescent="0.2">
      <c r="A387" s="38">
        <f t="shared" si="5"/>
        <v>378</v>
      </c>
      <c r="B387" s="39" t="s">
        <v>723</v>
      </c>
      <c r="C387" s="40" t="s">
        <v>110</v>
      </c>
      <c r="D387" s="40" t="s">
        <v>281</v>
      </c>
      <c r="E387" s="40" t="s">
        <v>90</v>
      </c>
      <c r="F387" s="41">
        <v>20938389</v>
      </c>
      <c r="G387" s="41">
        <v>19303630.609999999</v>
      </c>
      <c r="H387" s="42">
        <v>0.92192530237163905</v>
      </c>
    </row>
    <row r="388" spans="1:8" ht="25.5" x14ac:dyDescent="0.2">
      <c r="A388" s="38">
        <f t="shared" si="5"/>
        <v>379</v>
      </c>
      <c r="B388" s="39" t="s">
        <v>412</v>
      </c>
      <c r="C388" s="40" t="s">
        <v>110</v>
      </c>
      <c r="D388" s="40" t="s">
        <v>245</v>
      </c>
      <c r="E388" s="40" t="s">
        <v>90</v>
      </c>
      <c r="F388" s="41">
        <v>10305000</v>
      </c>
      <c r="G388" s="41">
        <v>9501057.7400000002</v>
      </c>
      <c r="H388" s="42">
        <v>0.92198522464822896</v>
      </c>
    </row>
    <row r="389" spans="1:8" ht="25.5" x14ac:dyDescent="0.2">
      <c r="A389" s="38">
        <f t="shared" si="5"/>
        <v>380</v>
      </c>
      <c r="B389" s="39" t="s">
        <v>349</v>
      </c>
      <c r="C389" s="40" t="s">
        <v>110</v>
      </c>
      <c r="D389" s="40" t="s">
        <v>245</v>
      </c>
      <c r="E389" s="40" t="s">
        <v>152</v>
      </c>
      <c r="F389" s="41">
        <v>10305000</v>
      </c>
      <c r="G389" s="41">
        <v>9501057.7400000002</v>
      </c>
      <c r="H389" s="42">
        <v>0.92198522464822896</v>
      </c>
    </row>
    <row r="390" spans="1:8" ht="25.5" x14ac:dyDescent="0.2">
      <c r="A390" s="38">
        <f t="shared" si="5"/>
        <v>381</v>
      </c>
      <c r="B390" s="39" t="s">
        <v>413</v>
      </c>
      <c r="C390" s="40" t="s">
        <v>110</v>
      </c>
      <c r="D390" s="40" t="s">
        <v>246</v>
      </c>
      <c r="E390" s="40" t="s">
        <v>90</v>
      </c>
      <c r="F390" s="41">
        <v>2000000</v>
      </c>
      <c r="G390" s="41">
        <v>1878528.82</v>
      </c>
      <c r="H390" s="42">
        <v>0.93926441000000005</v>
      </c>
    </row>
    <row r="391" spans="1:8" ht="15" x14ac:dyDescent="0.2">
      <c r="A391" s="38">
        <f t="shared" si="5"/>
        <v>382</v>
      </c>
      <c r="B391" s="39" t="s">
        <v>356</v>
      </c>
      <c r="C391" s="40" t="s">
        <v>110</v>
      </c>
      <c r="D391" s="40" t="s">
        <v>246</v>
      </c>
      <c r="E391" s="40" t="s">
        <v>153</v>
      </c>
      <c r="F391" s="41">
        <v>2000000</v>
      </c>
      <c r="G391" s="41">
        <v>1878528.82</v>
      </c>
      <c r="H391" s="42">
        <v>0.93926441000000005</v>
      </c>
    </row>
    <row r="392" spans="1:8" ht="38.25" x14ac:dyDescent="0.2">
      <c r="A392" s="38">
        <f t="shared" si="5"/>
        <v>383</v>
      </c>
      <c r="B392" s="39" t="s">
        <v>414</v>
      </c>
      <c r="C392" s="40" t="s">
        <v>110</v>
      </c>
      <c r="D392" s="40" t="s">
        <v>247</v>
      </c>
      <c r="E392" s="40" t="s">
        <v>90</v>
      </c>
      <c r="F392" s="41">
        <v>100000</v>
      </c>
      <c r="G392" s="41">
        <v>0</v>
      </c>
      <c r="H392" s="42">
        <v>0</v>
      </c>
    </row>
    <row r="393" spans="1:8" ht="25.5" x14ac:dyDescent="0.2">
      <c r="A393" s="38">
        <f t="shared" si="5"/>
        <v>384</v>
      </c>
      <c r="B393" s="39" t="s">
        <v>349</v>
      </c>
      <c r="C393" s="40" t="s">
        <v>110</v>
      </c>
      <c r="D393" s="40" t="s">
        <v>247</v>
      </c>
      <c r="E393" s="40" t="s">
        <v>152</v>
      </c>
      <c r="F393" s="41">
        <v>100000</v>
      </c>
      <c r="G393" s="41">
        <v>0</v>
      </c>
      <c r="H393" s="42">
        <v>0</v>
      </c>
    </row>
    <row r="394" spans="1:8" ht="89.25" x14ac:dyDescent="0.2">
      <c r="A394" s="38">
        <f t="shared" si="5"/>
        <v>385</v>
      </c>
      <c r="B394" s="39" t="s">
        <v>508</v>
      </c>
      <c r="C394" s="40" t="s">
        <v>110</v>
      </c>
      <c r="D394" s="40" t="s">
        <v>415</v>
      </c>
      <c r="E394" s="40" t="s">
        <v>90</v>
      </c>
      <c r="F394" s="41">
        <v>850689</v>
      </c>
      <c r="G394" s="41">
        <v>850689</v>
      </c>
      <c r="H394" s="42">
        <v>1</v>
      </c>
    </row>
    <row r="395" spans="1:8" ht="25.5" x14ac:dyDescent="0.2">
      <c r="A395" s="38">
        <f t="shared" si="5"/>
        <v>386</v>
      </c>
      <c r="B395" s="39" t="s">
        <v>349</v>
      </c>
      <c r="C395" s="40" t="s">
        <v>110</v>
      </c>
      <c r="D395" s="40" t="s">
        <v>415</v>
      </c>
      <c r="E395" s="40" t="s">
        <v>152</v>
      </c>
      <c r="F395" s="41">
        <v>850689</v>
      </c>
      <c r="G395" s="41">
        <v>850689</v>
      </c>
      <c r="H395" s="42">
        <v>1</v>
      </c>
    </row>
    <row r="396" spans="1:8" ht="51" x14ac:dyDescent="0.2">
      <c r="A396" s="38">
        <f t="shared" ref="A396:A459" si="6">A395+1</f>
        <v>387</v>
      </c>
      <c r="B396" s="39" t="s">
        <v>509</v>
      </c>
      <c r="C396" s="40" t="s">
        <v>110</v>
      </c>
      <c r="D396" s="40" t="s">
        <v>248</v>
      </c>
      <c r="E396" s="40" t="s">
        <v>90</v>
      </c>
      <c r="F396" s="41">
        <v>7682700</v>
      </c>
      <c r="G396" s="41">
        <v>7073355.0499999998</v>
      </c>
      <c r="H396" s="42">
        <v>0.92068609343069496</v>
      </c>
    </row>
    <row r="397" spans="1:8" ht="25.5" x14ac:dyDescent="0.2">
      <c r="A397" s="38">
        <f t="shared" si="6"/>
        <v>388</v>
      </c>
      <c r="B397" s="39" t="s">
        <v>349</v>
      </c>
      <c r="C397" s="40" t="s">
        <v>110</v>
      </c>
      <c r="D397" s="40" t="s">
        <v>248</v>
      </c>
      <c r="E397" s="40" t="s">
        <v>152</v>
      </c>
      <c r="F397" s="41">
        <v>7682700</v>
      </c>
      <c r="G397" s="41">
        <v>7073355.0499999998</v>
      </c>
      <c r="H397" s="42">
        <v>0.92068609343069496</v>
      </c>
    </row>
    <row r="398" spans="1:8" ht="38.25" x14ac:dyDescent="0.2">
      <c r="A398" s="38">
        <f t="shared" si="6"/>
        <v>389</v>
      </c>
      <c r="B398" s="39" t="s">
        <v>724</v>
      </c>
      <c r="C398" s="40" t="s">
        <v>110</v>
      </c>
      <c r="D398" s="40" t="s">
        <v>284</v>
      </c>
      <c r="E398" s="40" t="s">
        <v>90</v>
      </c>
      <c r="F398" s="41">
        <v>1000000</v>
      </c>
      <c r="G398" s="41">
        <v>549420.25</v>
      </c>
      <c r="H398" s="42">
        <v>0.54942025000000005</v>
      </c>
    </row>
    <row r="399" spans="1:8" ht="25.5" x14ac:dyDescent="0.2">
      <c r="A399" s="38">
        <f t="shared" si="6"/>
        <v>390</v>
      </c>
      <c r="B399" s="39" t="s">
        <v>725</v>
      </c>
      <c r="C399" s="40" t="s">
        <v>110</v>
      </c>
      <c r="D399" s="40" t="s">
        <v>251</v>
      </c>
      <c r="E399" s="40" t="s">
        <v>90</v>
      </c>
      <c r="F399" s="41">
        <v>393800</v>
      </c>
      <c r="G399" s="41">
        <v>0</v>
      </c>
      <c r="H399" s="42">
        <v>0</v>
      </c>
    </row>
    <row r="400" spans="1:8" ht="25.5" x14ac:dyDescent="0.2">
      <c r="A400" s="38">
        <f t="shared" si="6"/>
        <v>391</v>
      </c>
      <c r="B400" s="39" t="s">
        <v>349</v>
      </c>
      <c r="C400" s="40" t="s">
        <v>110</v>
      </c>
      <c r="D400" s="40" t="s">
        <v>251</v>
      </c>
      <c r="E400" s="40" t="s">
        <v>152</v>
      </c>
      <c r="F400" s="41">
        <v>393800</v>
      </c>
      <c r="G400" s="41">
        <v>0</v>
      </c>
      <c r="H400" s="42">
        <v>0</v>
      </c>
    </row>
    <row r="401" spans="1:8" ht="25.5" x14ac:dyDescent="0.2">
      <c r="A401" s="38">
        <f t="shared" si="6"/>
        <v>392</v>
      </c>
      <c r="B401" s="39" t="s">
        <v>416</v>
      </c>
      <c r="C401" s="40" t="s">
        <v>110</v>
      </c>
      <c r="D401" s="40" t="s">
        <v>726</v>
      </c>
      <c r="E401" s="40" t="s">
        <v>90</v>
      </c>
      <c r="F401" s="41">
        <v>606200</v>
      </c>
      <c r="G401" s="41">
        <v>549420.25</v>
      </c>
      <c r="H401" s="42">
        <v>0.90633495546024412</v>
      </c>
    </row>
    <row r="402" spans="1:8" ht="25.5" x14ac:dyDescent="0.2">
      <c r="A402" s="38">
        <f t="shared" si="6"/>
        <v>393</v>
      </c>
      <c r="B402" s="39" t="s">
        <v>349</v>
      </c>
      <c r="C402" s="40" t="s">
        <v>110</v>
      </c>
      <c r="D402" s="40" t="s">
        <v>726</v>
      </c>
      <c r="E402" s="40" t="s">
        <v>152</v>
      </c>
      <c r="F402" s="41">
        <v>606200</v>
      </c>
      <c r="G402" s="41">
        <v>549420.25</v>
      </c>
      <c r="H402" s="42">
        <v>0.90633495546024412</v>
      </c>
    </row>
    <row r="403" spans="1:8" ht="38.25" x14ac:dyDescent="0.2">
      <c r="A403" s="38">
        <f t="shared" si="6"/>
        <v>394</v>
      </c>
      <c r="B403" s="39" t="s">
        <v>722</v>
      </c>
      <c r="C403" s="40" t="s">
        <v>110</v>
      </c>
      <c r="D403" s="40" t="s">
        <v>241</v>
      </c>
      <c r="E403" s="40" t="s">
        <v>90</v>
      </c>
      <c r="F403" s="41">
        <v>10753929.560000001</v>
      </c>
      <c r="G403" s="41">
        <v>7486546.75</v>
      </c>
      <c r="H403" s="42">
        <v>0.69616847573995078</v>
      </c>
    </row>
    <row r="404" spans="1:8" ht="25.5" x14ac:dyDescent="0.2">
      <c r="A404" s="38">
        <f t="shared" si="6"/>
        <v>395</v>
      </c>
      <c r="B404" s="39" t="s">
        <v>417</v>
      </c>
      <c r="C404" s="40" t="s">
        <v>110</v>
      </c>
      <c r="D404" s="40" t="s">
        <v>282</v>
      </c>
      <c r="E404" s="40" t="s">
        <v>90</v>
      </c>
      <c r="F404" s="41">
        <v>9718069.5600000005</v>
      </c>
      <c r="G404" s="41">
        <v>6663311.75</v>
      </c>
      <c r="H404" s="42">
        <v>0.68566207608005636</v>
      </c>
    </row>
    <row r="405" spans="1:8" ht="25.5" x14ac:dyDescent="0.2">
      <c r="A405" s="38">
        <f t="shared" si="6"/>
        <v>396</v>
      </c>
      <c r="B405" s="39" t="s">
        <v>418</v>
      </c>
      <c r="C405" s="40" t="s">
        <v>110</v>
      </c>
      <c r="D405" s="40" t="s">
        <v>250</v>
      </c>
      <c r="E405" s="40" t="s">
        <v>90</v>
      </c>
      <c r="F405" s="41">
        <v>870433.81</v>
      </c>
      <c r="G405" s="41">
        <v>624352.75</v>
      </c>
      <c r="H405" s="42">
        <v>0.71728917561233063</v>
      </c>
    </row>
    <row r="406" spans="1:8" ht="15" x14ac:dyDescent="0.2">
      <c r="A406" s="38">
        <f t="shared" si="6"/>
        <v>397</v>
      </c>
      <c r="B406" s="39" t="s">
        <v>356</v>
      </c>
      <c r="C406" s="40" t="s">
        <v>110</v>
      </c>
      <c r="D406" s="40" t="s">
        <v>250</v>
      </c>
      <c r="E406" s="40" t="s">
        <v>153</v>
      </c>
      <c r="F406" s="41">
        <v>402983.81</v>
      </c>
      <c r="G406" s="41">
        <v>374304.75</v>
      </c>
      <c r="H406" s="42">
        <v>0.92883322037180605</v>
      </c>
    </row>
    <row r="407" spans="1:8" ht="25.5" x14ac:dyDescent="0.2">
      <c r="A407" s="38">
        <f t="shared" si="6"/>
        <v>398</v>
      </c>
      <c r="B407" s="39" t="s">
        <v>349</v>
      </c>
      <c r="C407" s="40" t="s">
        <v>110</v>
      </c>
      <c r="D407" s="40" t="s">
        <v>250</v>
      </c>
      <c r="E407" s="40" t="s">
        <v>152</v>
      </c>
      <c r="F407" s="41">
        <v>467450</v>
      </c>
      <c r="G407" s="41">
        <v>250048</v>
      </c>
      <c r="H407" s="42">
        <v>0.53491924269975399</v>
      </c>
    </row>
    <row r="408" spans="1:8" ht="25.5" x14ac:dyDescent="0.2">
      <c r="A408" s="38">
        <f t="shared" si="6"/>
        <v>399</v>
      </c>
      <c r="B408" s="39" t="s">
        <v>563</v>
      </c>
      <c r="C408" s="40" t="s">
        <v>110</v>
      </c>
      <c r="D408" s="40" t="s">
        <v>564</v>
      </c>
      <c r="E408" s="40" t="s">
        <v>90</v>
      </c>
      <c r="F408" s="41">
        <v>75800</v>
      </c>
      <c r="G408" s="41">
        <v>75800</v>
      </c>
      <c r="H408" s="42">
        <v>1</v>
      </c>
    </row>
    <row r="409" spans="1:8" ht="25.5" x14ac:dyDescent="0.2">
      <c r="A409" s="38">
        <f t="shared" si="6"/>
        <v>400</v>
      </c>
      <c r="B409" s="39" t="s">
        <v>349</v>
      </c>
      <c r="C409" s="40" t="s">
        <v>110</v>
      </c>
      <c r="D409" s="40" t="s">
        <v>564</v>
      </c>
      <c r="E409" s="40" t="s">
        <v>152</v>
      </c>
      <c r="F409" s="41">
        <v>75800</v>
      </c>
      <c r="G409" s="41">
        <v>75800</v>
      </c>
      <c r="H409" s="42">
        <v>1</v>
      </c>
    </row>
    <row r="410" spans="1:8" ht="25.5" x14ac:dyDescent="0.2">
      <c r="A410" s="38">
        <f t="shared" si="6"/>
        <v>401</v>
      </c>
      <c r="B410" s="39" t="s">
        <v>565</v>
      </c>
      <c r="C410" s="40" t="s">
        <v>110</v>
      </c>
      <c r="D410" s="40" t="s">
        <v>566</v>
      </c>
      <c r="E410" s="40" t="s">
        <v>90</v>
      </c>
      <c r="F410" s="41">
        <v>44000</v>
      </c>
      <c r="G410" s="41">
        <v>44000</v>
      </c>
      <c r="H410" s="42">
        <v>1</v>
      </c>
    </row>
    <row r="411" spans="1:8" ht="15" x14ac:dyDescent="0.2">
      <c r="A411" s="38">
        <f t="shared" si="6"/>
        <v>402</v>
      </c>
      <c r="B411" s="39" t="s">
        <v>359</v>
      </c>
      <c r="C411" s="40" t="s">
        <v>110</v>
      </c>
      <c r="D411" s="40" t="s">
        <v>566</v>
      </c>
      <c r="E411" s="40" t="s">
        <v>190</v>
      </c>
      <c r="F411" s="41">
        <v>44000</v>
      </c>
      <c r="G411" s="41">
        <v>44000</v>
      </c>
      <c r="H411" s="42">
        <v>1</v>
      </c>
    </row>
    <row r="412" spans="1:8" ht="25.5" x14ac:dyDescent="0.2">
      <c r="A412" s="38">
        <f t="shared" si="6"/>
        <v>403</v>
      </c>
      <c r="B412" s="39" t="s">
        <v>563</v>
      </c>
      <c r="C412" s="40" t="s">
        <v>110</v>
      </c>
      <c r="D412" s="40" t="s">
        <v>567</v>
      </c>
      <c r="E412" s="40" t="s">
        <v>90</v>
      </c>
      <c r="F412" s="41">
        <v>100000</v>
      </c>
      <c r="G412" s="41">
        <v>100000</v>
      </c>
      <c r="H412" s="42">
        <v>1</v>
      </c>
    </row>
    <row r="413" spans="1:8" ht="25.5" x14ac:dyDescent="0.2">
      <c r="A413" s="38">
        <f t="shared" si="6"/>
        <v>404</v>
      </c>
      <c r="B413" s="39" t="s">
        <v>349</v>
      </c>
      <c r="C413" s="40" t="s">
        <v>110</v>
      </c>
      <c r="D413" s="40" t="s">
        <v>567</v>
      </c>
      <c r="E413" s="40" t="s">
        <v>152</v>
      </c>
      <c r="F413" s="41">
        <v>100000</v>
      </c>
      <c r="G413" s="41">
        <v>100000</v>
      </c>
      <c r="H413" s="42">
        <v>1</v>
      </c>
    </row>
    <row r="414" spans="1:8" ht="25.5" x14ac:dyDescent="0.2">
      <c r="A414" s="38">
        <f t="shared" si="6"/>
        <v>405</v>
      </c>
      <c r="B414" s="39" t="s">
        <v>565</v>
      </c>
      <c r="C414" s="40" t="s">
        <v>110</v>
      </c>
      <c r="D414" s="40" t="s">
        <v>727</v>
      </c>
      <c r="E414" s="40" t="s">
        <v>90</v>
      </c>
      <c r="F414" s="41">
        <v>90000</v>
      </c>
      <c r="G414" s="41">
        <v>90000</v>
      </c>
      <c r="H414" s="42">
        <v>1</v>
      </c>
    </row>
    <row r="415" spans="1:8" ht="15" x14ac:dyDescent="0.2">
      <c r="A415" s="38">
        <f t="shared" si="6"/>
        <v>406</v>
      </c>
      <c r="B415" s="39" t="s">
        <v>359</v>
      </c>
      <c r="C415" s="40" t="s">
        <v>110</v>
      </c>
      <c r="D415" s="40" t="s">
        <v>727</v>
      </c>
      <c r="E415" s="40" t="s">
        <v>190</v>
      </c>
      <c r="F415" s="41">
        <v>90000</v>
      </c>
      <c r="G415" s="41">
        <v>90000</v>
      </c>
      <c r="H415" s="42">
        <v>1</v>
      </c>
    </row>
    <row r="416" spans="1:8" ht="15" x14ac:dyDescent="0.2">
      <c r="A416" s="38">
        <f t="shared" si="6"/>
        <v>407</v>
      </c>
      <c r="B416" s="39" t="s">
        <v>556</v>
      </c>
      <c r="C416" s="40" t="s">
        <v>110</v>
      </c>
      <c r="D416" s="40" t="s">
        <v>557</v>
      </c>
      <c r="E416" s="40" t="s">
        <v>90</v>
      </c>
      <c r="F416" s="41">
        <v>8537835.75</v>
      </c>
      <c r="G416" s="41">
        <v>5729159</v>
      </c>
      <c r="H416" s="42">
        <v>0.67103176586642577</v>
      </c>
    </row>
    <row r="417" spans="1:8" ht="15" x14ac:dyDescent="0.2">
      <c r="A417" s="38">
        <f t="shared" si="6"/>
        <v>408</v>
      </c>
      <c r="B417" s="39" t="s">
        <v>356</v>
      </c>
      <c r="C417" s="40" t="s">
        <v>110</v>
      </c>
      <c r="D417" s="40" t="s">
        <v>557</v>
      </c>
      <c r="E417" s="40" t="s">
        <v>153</v>
      </c>
      <c r="F417" s="41">
        <v>6963769.5300000003</v>
      </c>
      <c r="G417" s="41">
        <v>4822800.1100000003</v>
      </c>
      <c r="H417" s="42">
        <v>0.69255596257505669</v>
      </c>
    </row>
    <row r="418" spans="1:8" ht="25.5" x14ac:dyDescent="0.2">
      <c r="A418" s="38">
        <f t="shared" si="6"/>
        <v>409</v>
      </c>
      <c r="B418" s="39" t="s">
        <v>349</v>
      </c>
      <c r="C418" s="40" t="s">
        <v>110</v>
      </c>
      <c r="D418" s="40" t="s">
        <v>557</v>
      </c>
      <c r="E418" s="40" t="s">
        <v>152</v>
      </c>
      <c r="F418" s="41">
        <v>1574066.22</v>
      </c>
      <c r="G418" s="41">
        <v>906358.89</v>
      </c>
      <c r="H418" s="42">
        <v>0.57580734436953995</v>
      </c>
    </row>
    <row r="419" spans="1:8" ht="15" x14ac:dyDescent="0.2">
      <c r="A419" s="38">
        <f t="shared" si="6"/>
        <v>410</v>
      </c>
      <c r="B419" s="39" t="s">
        <v>419</v>
      </c>
      <c r="C419" s="40" t="s">
        <v>110</v>
      </c>
      <c r="D419" s="40" t="s">
        <v>283</v>
      </c>
      <c r="E419" s="40" t="s">
        <v>90</v>
      </c>
      <c r="F419" s="41">
        <v>1035860</v>
      </c>
      <c r="G419" s="41">
        <v>823235</v>
      </c>
      <c r="H419" s="42">
        <v>0.79473577510474391</v>
      </c>
    </row>
    <row r="420" spans="1:8" ht="25.5" x14ac:dyDescent="0.2">
      <c r="A420" s="38">
        <f t="shared" si="6"/>
        <v>411</v>
      </c>
      <c r="B420" s="39" t="s">
        <v>421</v>
      </c>
      <c r="C420" s="40" t="s">
        <v>110</v>
      </c>
      <c r="D420" s="40" t="s">
        <v>728</v>
      </c>
      <c r="E420" s="40" t="s">
        <v>90</v>
      </c>
      <c r="F420" s="41">
        <v>350000</v>
      </c>
      <c r="G420" s="41">
        <v>350000</v>
      </c>
      <c r="H420" s="42">
        <v>1</v>
      </c>
    </row>
    <row r="421" spans="1:8" ht="38.25" x14ac:dyDescent="0.2">
      <c r="A421" s="38">
        <f t="shared" si="6"/>
        <v>412</v>
      </c>
      <c r="B421" s="39" t="s">
        <v>729</v>
      </c>
      <c r="C421" s="40" t="s">
        <v>110</v>
      </c>
      <c r="D421" s="40" t="s">
        <v>728</v>
      </c>
      <c r="E421" s="40" t="s">
        <v>161</v>
      </c>
      <c r="F421" s="41">
        <v>350000</v>
      </c>
      <c r="G421" s="41">
        <v>350000</v>
      </c>
      <c r="H421" s="42">
        <v>1</v>
      </c>
    </row>
    <row r="422" spans="1:8" ht="38.25" x14ac:dyDescent="0.2">
      <c r="A422" s="38">
        <f t="shared" si="6"/>
        <v>413</v>
      </c>
      <c r="B422" s="39" t="s">
        <v>420</v>
      </c>
      <c r="C422" s="40" t="s">
        <v>110</v>
      </c>
      <c r="D422" s="40" t="s">
        <v>730</v>
      </c>
      <c r="E422" s="40" t="s">
        <v>90</v>
      </c>
      <c r="F422" s="41">
        <v>560360</v>
      </c>
      <c r="G422" s="41">
        <v>347735</v>
      </c>
      <c r="H422" s="42">
        <v>0.62055642801056465</v>
      </c>
    </row>
    <row r="423" spans="1:8" ht="25.5" x14ac:dyDescent="0.2">
      <c r="A423" s="38">
        <f t="shared" si="6"/>
        <v>414</v>
      </c>
      <c r="B423" s="39" t="s">
        <v>349</v>
      </c>
      <c r="C423" s="40" t="s">
        <v>110</v>
      </c>
      <c r="D423" s="40" t="s">
        <v>730</v>
      </c>
      <c r="E423" s="40" t="s">
        <v>152</v>
      </c>
      <c r="F423" s="41">
        <v>560360</v>
      </c>
      <c r="G423" s="41">
        <v>347735</v>
      </c>
      <c r="H423" s="42">
        <v>0.62055642801056465</v>
      </c>
    </row>
    <row r="424" spans="1:8" ht="25.5" x14ac:dyDescent="0.2">
      <c r="A424" s="38">
        <f t="shared" si="6"/>
        <v>415</v>
      </c>
      <c r="B424" s="39" t="s">
        <v>568</v>
      </c>
      <c r="C424" s="40" t="s">
        <v>110</v>
      </c>
      <c r="D424" s="40" t="s">
        <v>731</v>
      </c>
      <c r="E424" s="40" t="s">
        <v>90</v>
      </c>
      <c r="F424" s="41">
        <v>50500</v>
      </c>
      <c r="G424" s="41">
        <v>50500</v>
      </c>
      <c r="H424" s="42">
        <v>1</v>
      </c>
    </row>
    <row r="425" spans="1:8" ht="25.5" x14ac:dyDescent="0.2">
      <c r="A425" s="38">
        <f t="shared" si="6"/>
        <v>416</v>
      </c>
      <c r="B425" s="39" t="s">
        <v>349</v>
      </c>
      <c r="C425" s="40" t="s">
        <v>110</v>
      </c>
      <c r="D425" s="40" t="s">
        <v>731</v>
      </c>
      <c r="E425" s="40" t="s">
        <v>152</v>
      </c>
      <c r="F425" s="41">
        <v>50500</v>
      </c>
      <c r="G425" s="41">
        <v>50500</v>
      </c>
      <c r="H425" s="42">
        <v>1</v>
      </c>
    </row>
    <row r="426" spans="1:8" ht="25.5" x14ac:dyDescent="0.2">
      <c r="A426" s="38">
        <f t="shared" si="6"/>
        <v>417</v>
      </c>
      <c r="B426" s="39" t="s">
        <v>568</v>
      </c>
      <c r="C426" s="40" t="s">
        <v>110</v>
      </c>
      <c r="D426" s="40" t="s">
        <v>732</v>
      </c>
      <c r="E426" s="40" t="s">
        <v>90</v>
      </c>
      <c r="F426" s="41">
        <v>75000</v>
      </c>
      <c r="G426" s="41">
        <v>75000</v>
      </c>
      <c r="H426" s="42">
        <v>1</v>
      </c>
    </row>
    <row r="427" spans="1:8" ht="25.5" x14ac:dyDescent="0.2">
      <c r="A427" s="38">
        <f t="shared" si="6"/>
        <v>418</v>
      </c>
      <c r="B427" s="39" t="s">
        <v>349</v>
      </c>
      <c r="C427" s="40" t="s">
        <v>110</v>
      </c>
      <c r="D427" s="40" t="s">
        <v>732</v>
      </c>
      <c r="E427" s="40" t="s">
        <v>152</v>
      </c>
      <c r="F427" s="41">
        <v>75000</v>
      </c>
      <c r="G427" s="41">
        <v>75000</v>
      </c>
      <c r="H427" s="42">
        <v>1</v>
      </c>
    </row>
    <row r="428" spans="1:8" ht="15" x14ac:dyDescent="0.2">
      <c r="A428" s="38">
        <f t="shared" si="6"/>
        <v>419</v>
      </c>
      <c r="B428" s="39" t="s">
        <v>54</v>
      </c>
      <c r="C428" s="40" t="s">
        <v>111</v>
      </c>
      <c r="D428" s="40" t="s">
        <v>192</v>
      </c>
      <c r="E428" s="40" t="s">
        <v>90</v>
      </c>
      <c r="F428" s="41">
        <v>12190195.6</v>
      </c>
      <c r="G428" s="41">
        <v>7478416.4699999997</v>
      </c>
      <c r="H428" s="42">
        <v>0.61347797159218675</v>
      </c>
    </row>
    <row r="429" spans="1:8" ht="25.5" x14ac:dyDescent="0.2">
      <c r="A429" s="38">
        <f t="shared" si="6"/>
        <v>420</v>
      </c>
      <c r="B429" s="39" t="s">
        <v>702</v>
      </c>
      <c r="C429" s="40" t="s">
        <v>111</v>
      </c>
      <c r="D429" s="40" t="s">
        <v>223</v>
      </c>
      <c r="E429" s="40" t="s">
        <v>90</v>
      </c>
      <c r="F429" s="41">
        <v>11818271</v>
      </c>
      <c r="G429" s="41">
        <v>7151360.2999999998</v>
      </c>
      <c r="H429" s="42">
        <v>0.60511053605049336</v>
      </c>
    </row>
    <row r="430" spans="1:8" ht="25.5" x14ac:dyDescent="0.2">
      <c r="A430" s="38">
        <f t="shared" si="6"/>
        <v>421</v>
      </c>
      <c r="B430" s="39" t="s">
        <v>723</v>
      </c>
      <c r="C430" s="40" t="s">
        <v>111</v>
      </c>
      <c r="D430" s="40" t="s">
        <v>281</v>
      </c>
      <c r="E430" s="40" t="s">
        <v>90</v>
      </c>
      <c r="F430" s="41">
        <v>51011</v>
      </c>
      <c r="G430" s="41">
        <v>0</v>
      </c>
      <c r="H430" s="42">
        <v>0</v>
      </c>
    </row>
    <row r="431" spans="1:8" ht="89.25" x14ac:dyDescent="0.2">
      <c r="A431" s="38">
        <f t="shared" si="6"/>
        <v>422</v>
      </c>
      <c r="B431" s="39" t="s">
        <v>508</v>
      </c>
      <c r="C431" s="40" t="s">
        <v>111</v>
      </c>
      <c r="D431" s="40" t="s">
        <v>415</v>
      </c>
      <c r="E431" s="40" t="s">
        <v>90</v>
      </c>
      <c r="F431" s="41">
        <v>51011</v>
      </c>
      <c r="G431" s="41">
        <v>0</v>
      </c>
      <c r="H431" s="42">
        <v>0</v>
      </c>
    </row>
    <row r="432" spans="1:8" ht="25.5" x14ac:dyDescent="0.2">
      <c r="A432" s="38">
        <f t="shared" si="6"/>
        <v>423</v>
      </c>
      <c r="B432" s="39" t="s">
        <v>349</v>
      </c>
      <c r="C432" s="40" t="s">
        <v>111</v>
      </c>
      <c r="D432" s="40" t="s">
        <v>415</v>
      </c>
      <c r="E432" s="40" t="s">
        <v>152</v>
      </c>
      <c r="F432" s="41">
        <v>51011</v>
      </c>
      <c r="G432" s="41">
        <v>0</v>
      </c>
      <c r="H432" s="42">
        <v>0</v>
      </c>
    </row>
    <row r="433" spans="1:8" ht="38.25" x14ac:dyDescent="0.2">
      <c r="A433" s="38">
        <f t="shared" si="6"/>
        <v>424</v>
      </c>
      <c r="B433" s="39" t="s">
        <v>733</v>
      </c>
      <c r="C433" s="40" t="s">
        <v>111</v>
      </c>
      <c r="D433" s="40" t="s">
        <v>734</v>
      </c>
      <c r="E433" s="40" t="s">
        <v>90</v>
      </c>
      <c r="F433" s="41">
        <v>11767260</v>
      </c>
      <c r="G433" s="41">
        <v>7151360.2999999998</v>
      </c>
      <c r="H433" s="42">
        <v>0.60773368651665727</v>
      </c>
    </row>
    <row r="434" spans="1:8" ht="51" x14ac:dyDescent="0.2">
      <c r="A434" s="38">
        <f t="shared" si="6"/>
        <v>425</v>
      </c>
      <c r="B434" s="39" t="s">
        <v>422</v>
      </c>
      <c r="C434" s="40" t="s">
        <v>111</v>
      </c>
      <c r="D434" s="40" t="s">
        <v>735</v>
      </c>
      <c r="E434" s="40" t="s">
        <v>90</v>
      </c>
      <c r="F434" s="41">
        <v>11077260</v>
      </c>
      <c r="G434" s="41">
        <v>6991992.2999999998</v>
      </c>
      <c r="H434" s="42">
        <v>0.63120232801252296</v>
      </c>
    </row>
    <row r="435" spans="1:8" ht="15" x14ac:dyDescent="0.2">
      <c r="A435" s="38">
        <f t="shared" si="6"/>
        <v>426</v>
      </c>
      <c r="B435" s="39" t="s">
        <v>356</v>
      </c>
      <c r="C435" s="40" t="s">
        <v>111</v>
      </c>
      <c r="D435" s="40" t="s">
        <v>735</v>
      </c>
      <c r="E435" s="40" t="s">
        <v>153</v>
      </c>
      <c r="F435" s="41">
        <v>9115000</v>
      </c>
      <c r="G435" s="41">
        <v>6223969.8799999999</v>
      </c>
      <c r="H435" s="42">
        <v>0.68282719473395503</v>
      </c>
    </row>
    <row r="436" spans="1:8" ht="25.5" x14ac:dyDescent="0.2">
      <c r="A436" s="38">
        <f t="shared" si="6"/>
        <v>427</v>
      </c>
      <c r="B436" s="39" t="s">
        <v>349</v>
      </c>
      <c r="C436" s="40" t="s">
        <v>111</v>
      </c>
      <c r="D436" s="40" t="s">
        <v>735</v>
      </c>
      <c r="E436" s="40" t="s">
        <v>152</v>
      </c>
      <c r="F436" s="41">
        <v>1936260</v>
      </c>
      <c r="G436" s="41">
        <v>748988.42</v>
      </c>
      <c r="H436" s="42">
        <v>0.38682223461725179</v>
      </c>
    </row>
    <row r="437" spans="1:8" ht="15" x14ac:dyDescent="0.2">
      <c r="A437" s="38">
        <f t="shared" si="6"/>
        <v>428</v>
      </c>
      <c r="B437" s="39" t="s">
        <v>558</v>
      </c>
      <c r="C437" s="40" t="s">
        <v>111</v>
      </c>
      <c r="D437" s="40" t="s">
        <v>735</v>
      </c>
      <c r="E437" s="40" t="s">
        <v>559</v>
      </c>
      <c r="F437" s="41">
        <v>24000</v>
      </c>
      <c r="G437" s="41">
        <v>18000</v>
      </c>
      <c r="H437" s="42">
        <v>0.75</v>
      </c>
    </row>
    <row r="438" spans="1:8" ht="15" x14ac:dyDescent="0.2">
      <c r="A438" s="38">
        <f t="shared" si="6"/>
        <v>429</v>
      </c>
      <c r="B438" s="39" t="s">
        <v>352</v>
      </c>
      <c r="C438" s="40" t="s">
        <v>111</v>
      </c>
      <c r="D438" s="40" t="s">
        <v>735</v>
      </c>
      <c r="E438" s="40" t="s">
        <v>154</v>
      </c>
      <c r="F438" s="41">
        <v>2000</v>
      </c>
      <c r="G438" s="41">
        <v>1034</v>
      </c>
      <c r="H438" s="42">
        <v>0.51700000000000002</v>
      </c>
    </row>
    <row r="439" spans="1:8" ht="51" x14ac:dyDescent="0.2">
      <c r="A439" s="38">
        <f t="shared" si="6"/>
        <v>430</v>
      </c>
      <c r="B439" s="39" t="s">
        <v>736</v>
      </c>
      <c r="C439" s="40" t="s">
        <v>111</v>
      </c>
      <c r="D439" s="40" t="s">
        <v>737</v>
      </c>
      <c r="E439" s="40" t="s">
        <v>90</v>
      </c>
      <c r="F439" s="41">
        <v>690000</v>
      </c>
      <c r="G439" s="41">
        <v>159368</v>
      </c>
      <c r="H439" s="42">
        <v>0.23096811594202898</v>
      </c>
    </row>
    <row r="440" spans="1:8" ht="25.5" x14ac:dyDescent="0.2">
      <c r="A440" s="38">
        <f t="shared" si="6"/>
        <v>431</v>
      </c>
      <c r="B440" s="39" t="s">
        <v>349</v>
      </c>
      <c r="C440" s="40" t="s">
        <v>111</v>
      </c>
      <c r="D440" s="40" t="s">
        <v>737</v>
      </c>
      <c r="E440" s="40" t="s">
        <v>152</v>
      </c>
      <c r="F440" s="41">
        <v>540000</v>
      </c>
      <c r="G440" s="41">
        <v>139368</v>
      </c>
      <c r="H440" s="42">
        <v>0.25808888888888887</v>
      </c>
    </row>
    <row r="441" spans="1:8" ht="15" x14ac:dyDescent="0.2">
      <c r="A441" s="38">
        <f t="shared" si="6"/>
        <v>432</v>
      </c>
      <c r="B441" s="39" t="s">
        <v>359</v>
      </c>
      <c r="C441" s="40" t="s">
        <v>111</v>
      </c>
      <c r="D441" s="40" t="s">
        <v>737</v>
      </c>
      <c r="E441" s="40" t="s">
        <v>190</v>
      </c>
      <c r="F441" s="41">
        <v>150000</v>
      </c>
      <c r="G441" s="41">
        <v>20000</v>
      </c>
      <c r="H441" s="42">
        <v>0.13333333333333333</v>
      </c>
    </row>
    <row r="442" spans="1:8" ht="15" x14ac:dyDescent="0.2">
      <c r="A442" s="38">
        <f t="shared" si="6"/>
        <v>433</v>
      </c>
      <c r="B442" s="39" t="s">
        <v>191</v>
      </c>
      <c r="C442" s="40" t="s">
        <v>111</v>
      </c>
      <c r="D442" s="40" t="s">
        <v>193</v>
      </c>
      <c r="E442" s="40" t="s">
        <v>90</v>
      </c>
      <c r="F442" s="41">
        <v>371924.6</v>
      </c>
      <c r="G442" s="41">
        <v>327056.17</v>
      </c>
      <c r="H442" s="42">
        <v>0.87936148886091425</v>
      </c>
    </row>
    <row r="443" spans="1:8" ht="63.75" x14ac:dyDescent="0.2">
      <c r="A443" s="38">
        <f t="shared" si="6"/>
        <v>434</v>
      </c>
      <c r="B443" s="39" t="s">
        <v>831</v>
      </c>
      <c r="C443" s="40" t="s">
        <v>111</v>
      </c>
      <c r="D443" s="40" t="s">
        <v>832</v>
      </c>
      <c r="E443" s="40" t="s">
        <v>90</v>
      </c>
      <c r="F443" s="41">
        <v>371924.6</v>
      </c>
      <c r="G443" s="41">
        <v>327056.17</v>
      </c>
      <c r="H443" s="42">
        <v>0.87936148886091425</v>
      </c>
    </row>
    <row r="444" spans="1:8" ht="15" x14ac:dyDescent="0.2">
      <c r="A444" s="38">
        <f t="shared" si="6"/>
        <v>435</v>
      </c>
      <c r="B444" s="39" t="s">
        <v>356</v>
      </c>
      <c r="C444" s="40" t="s">
        <v>111</v>
      </c>
      <c r="D444" s="40" t="s">
        <v>832</v>
      </c>
      <c r="E444" s="40" t="s">
        <v>153</v>
      </c>
      <c r="F444" s="41">
        <v>371924.6</v>
      </c>
      <c r="G444" s="41">
        <v>327056.17</v>
      </c>
      <c r="H444" s="42">
        <v>0.87936148886091425</v>
      </c>
    </row>
    <row r="445" spans="1:8" ht="15" x14ac:dyDescent="0.2">
      <c r="A445" s="38">
        <f t="shared" si="6"/>
        <v>436</v>
      </c>
      <c r="B445" s="39" t="s">
        <v>55</v>
      </c>
      <c r="C445" s="40" t="s">
        <v>112</v>
      </c>
      <c r="D445" s="40" t="s">
        <v>192</v>
      </c>
      <c r="E445" s="40" t="s">
        <v>90</v>
      </c>
      <c r="F445" s="41">
        <v>27787901.969999999</v>
      </c>
      <c r="G445" s="41">
        <v>16335069.52</v>
      </c>
      <c r="H445" s="42">
        <v>0.58784824912781997</v>
      </c>
    </row>
    <row r="446" spans="1:8" ht="15" x14ac:dyDescent="0.2">
      <c r="A446" s="38">
        <f t="shared" si="6"/>
        <v>437</v>
      </c>
      <c r="B446" s="39" t="s">
        <v>56</v>
      </c>
      <c r="C446" s="40" t="s">
        <v>113</v>
      </c>
      <c r="D446" s="40" t="s">
        <v>192</v>
      </c>
      <c r="E446" s="40" t="s">
        <v>90</v>
      </c>
      <c r="F446" s="41">
        <v>24552935.039999999</v>
      </c>
      <c r="G446" s="41">
        <v>14353694.189999999</v>
      </c>
      <c r="H446" s="42">
        <v>0.5846019698506888</v>
      </c>
    </row>
    <row r="447" spans="1:8" ht="38.25" x14ac:dyDescent="0.2">
      <c r="A447" s="38">
        <f t="shared" si="6"/>
        <v>438</v>
      </c>
      <c r="B447" s="39" t="s">
        <v>722</v>
      </c>
      <c r="C447" s="40" t="s">
        <v>113</v>
      </c>
      <c r="D447" s="40" t="s">
        <v>241</v>
      </c>
      <c r="E447" s="40" t="s">
        <v>90</v>
      </c>
      <c r="F447" s="41">
        <v>24552935.039999999</v>
      </c>
      <c r="G447" s="41">
        <v>14353694.189999999</v>
      </c>
      <c r="H447" s="42">
        <v>0.5846019698506888</v>
      </c>
    </row>
    <row r="448" spans="1:8" ht="15" x14ac:dyDescent="0.2">
      <c r="A448" s="38">
        <f t="shared" si="6"/>
        <v>439</v>
      </c>
      <c r="B448" s="39" t="s">
        <v>423</v>
      </c>
      <c r="C448" s="40" t="s">
        <v>113</v>
      </c>
      <c r="D448" s="40" t="s">
        <v>285</v>
      </c>
      <c r="E448" s="40" t="s">
        <v>90</v>
      </c>
      <c r="F448" s="41">
        <v>24552935.039999999</v>
      </c>
      <c r="G448" s="41">
        <v>14353694.189999999</v>
      </c>
      <c r="H448" s="42">
        <v>0.5846019698506888</v>
      </c>
    </row>
    <row r="449" spans="1:8" ht="63.75" x14ac:dyDescent="0.2">
      <c r="A449" s="38">
        <f t="shared" si="6"/>
        <v>440</v>
      </c>
      <c r="B449" s="39" t="s">
        <v>424</v>
      </c>
      <c r="C449" s="40" t="s">
        <v>113</v>
      </c>
      <c r="D449" s="40" t="s">
        <v>560</v>
      </c>
      <c r="E449" s="40" t="s">
        <v>90</v>
      </c>
      <c r="F449" s="41">
        <v>3684790.7</v>
      </c>
      <c r="G449" s="41">
        <v>2383952.88</v>
      </c>
      <c r="H449" s="42">
        <v>0.64697104234441316</v>
      </c>
    </row>
    <row r="450" spans="1:8" ht="15" x14ac:dyDescent="0.2">
      <c r="A450" s="38">
        <f t="shared" si="6"/>
        <v>441</v>
      </c>
      <c r="B450" s="39" t="s">
        <v>368</v>
      </c>
      <c r="C450" s="40" t="s">
        <v>113</v>
      </c>
      <c r="D450" s="40" t="s">
        <v>560</v>
      </c>
      <c r="E450" s="40" t="s">
        <v>158</v>
      </c>
      <c r="F450" s="41">
        <v>3684790.7</v>
      </c>
      <c r="G450" s="41">
        <v>2383952.88</v>
      </c>
      <c r="H450" s="42">
        <v>0.64697104234441316</v>
      </c>
    </row>
    <row r="451" spans="1:8" ht="15" x14ac:dyDescent="0.2">
      <c r="A451" s="38">
        <f t="shared" si="6"/>
        <v>442</v>
      </c>
      <c r="B451" s="39" t="s">
        <v>425</v>
      </c>
      <c r="C451" s="40" t="s">
        <v>113</v>
      </c>
      <c r="D451" s="40" t="s">
        <v>252</v>
      </c>
      <c r="E451" s="40" t="s">
        <v>90</v>
      </c>
      <c r="F451" s="41">
        <v>15293813.93</v>
      </c>
      <c r="G451" s="41">
        <v>11352198.92</v>
      </c>
      <c r="H451" s="42">
        <v>0.74227390054300213</v>
      </c>
    </row>
    <row r="452" spans="1:8" ht="15" x14ac:dyDescent="0.2">
      <c r="A452" s="38">
        <f t="shared" si="6"/>
        <v>443</v>
      </c>
      <c r="B452" s="39" t="s">
        <v>356</v>
      </c>
      <c r="C452" s="40" t="s">
        <v>113</v>
      </c>
      <c r="D452" s="40" t="s">
        <v>252</v>
      </c>
      <c r="E452" s="40" t="s">
        <v>153</v>
      </c>
      <c r="F452" s="41">
        <v>12581662.449999999</v>
      </c>
      <c r="G452" s="41">
        <v>9307063.6300000008</v>
      </c>
      <c r="H452" s="42">
        <v>0.7397324214495995</v>
      </c>
    </row>
    <row r="453" spans="1:8" ht="25.5" x14ac:dyDescent="0.2">
      <c r="A453" s="38">
        <f t="shared" si="6"/>
        <v>444</v>
      </c>
      <c r="B453" s="39" t="s">
        <v>349</v>
      </c>
      <c r="C453" s="40" t="s">
        <v>113</v>
      </c>
      <c r="D453" s="40" t="s">
        <v>252</v>
      </c>
      <c r="E453" s="40" t="s">
        <v>152</v>
      </c>
      <c r="F453" s="41">
        <v>2332151.48</v>
      </c>
      <c r="G453" s="41">
        <v>1766166.29</v>
      </c>
      <c r="H453" s="42">
        <v>0.75731199501672164</v>
      </c>
    </row>
    <row r="454" spans="1:8" ht="15" x14ac:dyDescent="0.2">
      <c r="A454" s="38">
        <f t="shared" si="6"/>
        <v>445</v>
      </c>
      <c r="B454" s="39" t="s">
        <v>352</v>
      </c>
      <c r="C454" s="40" t="s">
        <v>113</v>
      </c>
      <c r="D454" s="40" t="s">
        <v>252</v>
      </c>
      <c r="E454" s="40" t="s">
        <v>154</v>
      </c>
      <c r="F454" s="41">
        <v>380000</v>
      </c>
      <c r="G454" s="41">
        <v>278969</v>
      </c>
      <c r="H454" s="42">
        <v>0.73412894736842105</v>
      </c>
    </row>
    <row r="455" spans="1:8" ht="38.25" x14ac:dyDescent="0.2">
      <c r="A455" s="38">
        <f t="shared" si="6"/>
        <v>446</v>
      </c>
      <c r="B455" s="39" t="s">
        <v>426</v>
      </c>
      <c r="C455" s="40" t="s">
        <v>113</v>
      </c>
      <c r="D455" s="40" t="s">
        <v>253</v>
      </c>
      <c r="E455" s="40" t="s">
        <v>90</v>
      </c>
      <c r="F455" s="41">
        <v>117190.41</v>
      </c>
      <c r="G455" s="41">
        <v>45822.39</v>
      </c>
      <c r="H455" s="42">
        <v>0.39100801848888489</v>
      </c>
    </row>
    <row r="456" spans="1:8" ht="25.5" x14ac:dyDescent="0.2">
      <c r="A456" s="38">
        <f t="shared" si="6"/>
        <v>447</v>
      </c>
      <c r="B456" s="39" t="s">
        <v>349</v>
      </c>
      <c r="C456" s="40" t="s">
        <v>113</v>
      </c>
      <c r="D456" s="40" t="s">
        <v>253</v>
      </c>
      <c r="E456" s="40" t="s">
        <v>152</v>
      </c>
      <c r="F456" s="41">
        <v>117190.41</v>
      </c>
      <c r="G456" s="41">
        <v>45822.39</v>
      </c>
      <c r="H456" s="42">
        <v>0.39100801848888489</v>
      </c>
    </row>
    <row r="457" spans="1:8" ht="25.5" x14ac:dyDescent="0.2">
      <c r="A457" s="38">
        <f t="shared" si="6"/>
        <v>448</v>
      </c>
      <c r="B457" s="39" t="s">
        <v>427</v>
      </c>
      <c r="C457" s="40" t="s">
        <v>113</v>
      </c>
      <c r="D457" s="40" t="s">
        <v>254</v>
      </c>
      <c r="E457" s="40" t="s">
        <v>90</v>
      </c>
      <c r="F457" s="41">
        <v>4535140</v>
      </c>
      <c r="G457" s="41">
        <v>136796</v>
      </c>
      <c r="H457" s="42">
        <v>3.0163567166614481E-2</v>
      </c>
    </row>
    <row r="458" spans="1:8" ht="25.5" x14ac:dyDescent="0.2">
      <c r="A458" s="38">
        <f t="shared" si="6"/>
        <v>449</v>
      </c>
      <c r="B458" s="39" t="s">
        <v>349</v>
      </c>
      <c r="C458" s="40" t="s">
        <v>113</v>
      </c>
      <c r="D458" s="40" t="s">
        <v>254</v>
      </c>
      <c r="E458" s="40" t="s">
        <v>152</v>
      </c>
      <c r="F458" s="41">
        <v>4535140</v>
      </c>
      <c r="G458" s="41">
        <v>136796</v>
      </c>
      <c r="H458" s="42">
        <v>3.0163567166614481E-2</v>
      </c>
    </row>
    <row r="459" spans="1:8" ht="25.5" x14ac:dyDescent="0.2">
      <c r="A459" s="38">
        <f t="shared" si="6"/>
        <v>450</v>
      </c>
      <c r="B459" s="39" t="s">
        <v>428</v>
      </c>
      <c r="C459" s="40" t="s">
        <v>113</v>
      </c>
      <c r="D459" s="40" t="s">
        <v>255</v>
      </c>
      <c r="E459" s="40" t="s">
        <v>90</v>
      </c>
      <c r="F459" s="41">
        <v>240000</v>
      </c>
      <c r="G459" s="41">
        <v>30000</v>
      </c>
      <c r="H459" s="42">
        <v>0.125</v>
      </c>
    </row>
    <row r="460" spans="1:8" ht="25.5" x14ac:dyDescent="0.2">
      <c r="A460" s="38">
        <f t="shared" ref="A460:A523" si="7">A459+1</f>
        <v>451</v>
      </c>
      <c r="B460" s="39" t="s">
        <v>349</v>
      </c>
      <c r="C460" s="40" t="s">
        <v>113</v>
      </c>
      <c r="D460" s="40" t="s">
        <v>255</v>
      </c>
      <c r="E460" s="40" t="s">
        <v>152</v>
      </c>
      <c r="F460" s="41">
        <v>240000</v>
      </c>
      <c r="G460" s="41">
        <v>30000</v>
      </c>
      <c r="H460" s="42">
        <v>0.125</v>
      </c>
    </row>
    <row r="461" spans="1:8" ht="15" x14ac:dyDescent="0.2">
      <c r="A461" s="38">
        <f t="shared" si="7"/>
        <v>452</v>
      </c>
      <c r="B461" s="39" t="s">
        <v>429</v>
      </c>
      <c r="C461" s="40" t="s">
        <v>113</v>
      </c>
      <c r="D461" s="40" t="s">
        <v>256</v>
      </c>
      <c r="E461" s="40" t="s">
        <v>90</v>
      </c>
      <c r="F461" s="41">
        <v>562000</v>
      </c>
      <c r="G461" s="41">
        <v>329924</v>
      </c>
      <c r="H461" s="42">
        <v>0.58705338078291813</v>
      </c>
    </row>
    <row r="462" spans="1:8" ht="25.5" x14ac:dyDescent="0.2">
      <c r="A462" s="38">
        <f t="shared" si="7"/>
        <v>453</v>
      </c>
      <c r="B462" s="39" t="s">
        <v>349</v>
      </c>
      <c r="C462" s="40" t="s">
        <v>113</v>
      </c>
      <c r="D462" s="40" t="s">
        <v>256</v>
      </c>
      <c r="E462" s="40" t="s">
        <v>152</v>
      </c>
      <c r="F462" s="41">
        <v>412000</v>
      </c>
      <c r="G462" s="41">
        <v>179924</v>
      </c>
      <c r="H462" s="42">
        <v>0.43670873786407766</v>
      </c>
    </row>
    <row r="463" spans="1:8" ht="15" x14ac:dyDescent="0.2">
      <c r="A463" s="38">
        <f t="shared" si="7"/>
        <v>454</v>
      </c>
      <c r="B463" s="39" t="s">
        <v>359</v>
      </c>
      <c r="C463" s="40" t="s">
        <v>113</v>
      </c>
      <c r="D463" s="40" t="s">
        <v>256</v>
      </c>
      <c r="E463" s="40" t="s">
        <v>190</v>
      </c>
      <c r="F463" s="41">
        <v>150000</v>
      </c>
      <c r="G463" s="41">
        <v>150000</v>
      </c>
      <c r="H463" s="42">
        <v>1</v>
      </c>
    </row>
    <row r="464" spans="1:8" ht="76.5" x14ac:dyDescent="0.2">
      <c r="A464" s="38">
        <f t="shared" si="7"/>
        <v>455</v>
      </c>
      <c r="B464" s="39" t="s">
        <v>485</v>
      </c>
      <c r="C464" s="40" t="s">
        <v>113</v>
      </c>
      <c r="D464" s="40" t="s">
        <v>486</v>
      </c>
      <c r="E464" s="40" t="s">
        <v>90</v>
      </c>
      <c r="F464" s="41">
        <v>120000</v>
      </c>
      <c r="G464" s="41">
        <v>75000</v>
      </c>
      <c r="H464" s="42">
        <v>0.625</v>
      </c>
    </row>
    <row r="465" spans="1:8" ht="25.5" x14ac:dyDescent="0.2">
      <c r="A465" s="38">
        <f t="shared" si="7"/>
        <v>456</v>
      </c>
      <c r="B465" s="39" t="s">
        <v>349</v>
      </c>
      <c r="C465" s="40" t="s">
        <v>113</v>
      </c>
      <c r="D465" s="40" t="s">
        <v>486</v>
      </c>
      <c r="E465" s="40" t="s">
        <v>152</v>
      </c>
      <c r="F465" s="41">
        <v>120000</v>
      </c>
      <c r="G465" s="41">
        <v>75000</v>
      </c>
      <c r="H465" s="42">
        <v>0.625</v>
      </c>
    </row>
    <row r="466" spans="1:8" ht="15" x14ac:dyDescent="0.2">
      <c r="A466" s="38">
        <f t="shared" si="7"/>
        <v>457</v>
      </c>
      <c r="B466" s="39" t="s">
        <v>57</v>
      </c>
      <c r="C466" s="40" t="s">
        <v>114</v>
      </c>
      <c r="D466" s="40" t="s">
        <v>192</v>
      </c>
      <c r="E466" s="40" t="s">
        <v>90</v>
      </c>
      <c r="F466" s="41">
        <v>3234966.93</v>
      </c>
      <c r="G466" s="41">
        <v>1981375.33</v>
      </c>
      <c r="H466" s="42">
        <v>0.61248704326013004</v>
      </c>
    </row>
    <row r="467" spans="1:8" ht="38.25" x14ac:dyDescent="0.2">
      <c r="A467" s="38">
        <f t="shared" si="7"/>
        <v>458</v>
      </c>
      <c r="B467" s="39" t="s">
        <v>722</v>
      </c>
      <c r="C467" s="40" t="s">
        <v>114</v>
      </c>
      <c r="D467" s="40" t="s">
        <v>241</v>
      </c>
      <c r="E467" s="40" t="s">
        <v>90</v>
      </c>
      <c r="F467" s="41">
        <v>3234966.93</v>
      </c>
      <c r="G467" s="41">
        <v>1981375.33</v>
      </c>
      <c r="H467" s="42">
        <v>0.61248704326013004</v>
      </c>
    </row>
    <row r="468" spans="1:8" ht="15" x14ac:dyDescent="0.2">
      <c r="A468" s="38">
        <f t="shared" si="7"/>
        <v>459</v>
      </c>
      <c r="B468" s="39" t="s">
        <v>738</v>
      </c>
      <c r="C468" s="40" t="s">
        <v>114</v>
      </c>
      <c r="D468" s="40" t="s">
        <v>288</v>
      </c>
      <c r="E468" s="40" t="s">
        <v>90</v>
      </c>
      <c r="F468" s="41">
        <v>3234966.93</v>
      </c>
      <c r="G468" s="41">
        <v>1981375.33</v>
      </c>
      <c r="H468" s="42">
        <v>0.61248704326013004</v>
      </c>
    </row>
    <row r="469" spans="1:8" ht="38.25" x14ac:dyDescent="0.2">
      <c r="A469" s="38">
        <f t="shared" si="7"/>
        <v>460</v>
      </c>
      <c r="B469" s="39" t="s">
        <v>430</v>
      </c>
      <c r="C469" s="40" t="s">
        <v>114</v>
      </c>
      <c r="D469" s="40" t="s">
        <v>337</v>
      </c>
      <c r="E469" s="40" t="s">
        <v>90</v>
      </c>
      <c r="F469" s="41">
        <v>3234966.93</v>
      </c>
      <c r="G469" s="41">
        <v>1981375.33</v>
      </c>
      <c r="H469" s="42">
        <v>0.61248704326013004</v>
      </c>
    </row>
    <row r="470" spans="1:8" ht="15" x14ac:dyDescent="0.2">
      <c r="A470" s="38">
        <f t="shared" si="7"/>
        <v>461</v>
      </c>
      <c r="B470" s="39" t="s">
        <v>356</v>
      </c>
      <c r="C470" s="40" t="s">
        <v>114</v>
      </c>
      <c r="D470" s="40" t="s">
        <v>337</v>
      </c>
      <c r="E470" s="40" t="s">
        <v>153</v>
      </c>
      <c r="F470" s="41">
        <v>2982607.93</v>
      </c>
      <c r="G470" s="41">
        <v>1873903.49</v>
      </c>
      <c r="H470" s="42">
        <v>0.62827684160284525</v>
      </c>
    </row>
    <row r="471" spans="1:8" ht="25.5" x14ac:dyDescent="0.2">
      <c r="A471" s="38">
        <f t="shared" si="7"/>
        <v>462</v>
      </c>
      <c r="B471" s="39" t="s">
        <v>349</v>
      </c>
      <c r="C471" s="40" t="s">
        <v>114</v>
      </c>
      <c r="D471" s="40" t="s">
        <v>337</v>
      </c>
      <c r="E471" s="40" t="s">
        <v>152</v>
      </c>
      <c r="F471" s="41">
        <v>252359</v>
      </c>
      <c r="G471" s="41">
        <v>107471.84</v>
      </c>
      <c r="H471" s="42">
        <v>0.42586886142360686</v>
      </c>
    </row>
    <row r="472" spans="1:8" ht="15" x14ac:dyDescent="0.2">
      <c r="A472" s="38">
        <f t="shared" si="7"/>
        <v>463</v>
      </c>
      <c r="B472" s="39" t="s">
        <v>58</v>
      </c>
      <c r="C472" s="40" t="s">
        <v>115</v>
      </c>
      <c r="D472" s="40" t="s">
        <v>192</v>
      </c>
      <c r="E472" s="40" t="s">
        <v>90</v>
      </c>
      <c r="F472" s="41">
        <v>113039210.67</v>
      </c>
      <c r="G472" s="41">
        <v>101085401.8</v>
      </c>
      <c r="H472" s="42">
        <v>0.89425077546854748</v>
      </c>
    </row>
    <row r="473" spans="1:8" ht="15" x14ac:dyDescent="0.2">
      <c r="A473" s="38">
        <f t="shared" si="7"/>
        <v>464</v>
      </c>
      <c r="B473" s="39" t="s">
        <v>59</v>
      </c>
      <c r="C473" s="40" t="s">
        <v>116</v>
      </c>
      <c r="D473" s="40" t="s">
        <v>192</v>
      </c>
      <c r="E473" s="40" t="s">
        <v>90</v>
      </c>
      <c r="F473" s="41">
        <v>5880480</v>
      </c>
      <c r="G473" s="41">
        <v>4365518.8899999997</v>
      </c>
      <c r="H473" s="42">
        <v>0.74237458336734419</v>
      </c>
    </row>
    <row r="474" spans="1:8" ht="38.25" x14ac:dyDescent="0.2">
      <c r="A474" s="38">
        <f t="shared" si="7"/>
        <v>465</v>
      </c>
      <c r="B474" s="39" t="s">
        <v>589</v>
      </c>
      <c r="C474" s="40" t="s">
        <v>116</v>
      </c>
      <c r="D474" s="40" t="s">
        <v>195</v>
      </c>
      <c r="E474" s="40" t="s">
        <v>90</v>
      </c>
      <c r="F474" s="41">
        <v>5880480</v>
      </c>
      <c r="G474" s="41">
        <v>4365518.8899999997</v>
      </c>
      <c r="H474" s="42">
        <v>0.74237458336734419</v>
      </c>
    </row>
    <row r="475" spans="1:8" ht="15" x14ac:dyDescent="0.2">
      <c r="A475" s="38">
        <f t="shared" si="7"/>
        <v>466</v>
      </c>
      <c r="B475" s="39" t="s">
        <v>431</v>
      </c>
      <c r="C475" s="40" t="s">
        <v>116</v>
      </c>
      <c r="D475" s="40" t="s">
        <v>335</v>
      </c>
      <c r="E475" s="40" t="s">
        <v>90</v>
      </c>
      <c r="F475" s="41">
        <v>5880480</v>
      </c>
      <c r="G475" s="41">
        <v>4365518.8899999997</v>
      </c>
      <c r="H475" s="42">
        <v>0.74237458336734419</v>
      </c>
    </row>
    <row r="476" spans="1:8" ht="15" x14ac:dyDescent="0.2">
      <c r="A476" s="38">
        <f t="shared" si="7"/>
        <v>467</v>
      </c>
      <c r="B476" s="39" t="s">
        <v>432</v>
      </c>
      <c r="C476" s="40" t="s">
        <v>116</v>
      </c>
      <c r="D476" s="40" t="s">
        <v>335</v>
      </c>
      <c r="E476" s="40" t="s">
        <v>159</v>
      </c>
      <c r="F476" s="41">
        <v>5880480</v>
      </c>
      <c r="G476" s="41">
        <v>4365518.8899999997</v>
      </c>
      <c r="H476" s="42">
        <v>0.74237458336734419</v>
      </c>
    </row>
    <row r="477" spans="1:8" ht="15" x14ac:dyDescent="0.2">
      <c r="A477" s="38">
        <f t="shared" si="7"/>
        <v>468</v>
      </c>
      <c r="B477" s="39" t="s">
        <v>60</v>
      </c>
      <c r="C477" s="40" t="s">
        <v>117</v>
      </c>
      <c r="D477" s="40" t="s">
        <v>192</v>
      </c>
      <c r="E477" s="40" t="s">
        <v>90</v>
      </c>
      <c r="F477" s="41">
        <v>96125149</v>
      </c>
      <c r="G477" s="41">
        <v>89228053.629999995</v>
      </c>
      <c r="H477" s="42">
        <v>0.92824879397586157</v>
      </c>
    </row>
    <row r="478" spans="1:8" ht="38.25" x14ac:dyDescent="0.2">
      <c r="A478" s="38">
        <f t="shared" si="7"/>
        <v>469</v>
      </c>
      <c r="B478" s="39" t="s">
        <v>649</v>
      </c>
      <c r="C478" s="40" t="s">
        <v>117</v>
      </c>
      <c r="D478" s="40" t="s">
        <v>214</v>
      </c>
      <c r="E478" s="40" t="s">
        <v>90</v>
      </c>
      <c r="F478" s="41">
        <v>1953000</v>
      </c>
      <c r="G478" s="41">
        <v>1953000</v>
      </c>
      <c r="H478" s="42">
        <v>1</v>
      </c>
    </row>
    <row r="479" spans="1:8" ht="15" x14ac:dyDescent="0.2">
      <c r="A479" s="38">
        <f t="shared" si="7"/>
        <v>470</v>
      </c>
      <c r="B479" s="39" t="s">
        <v>687</v>
      </c>
      <c r="C479" s="40" t="s">
        <v>117</v>
      </c>
      <c r="D479" s="40" t="s">
        <v>688</v>
      </c>
      <c r="E479" s="40" t="s">
        <v>90</v>
      </c>
      <c r="F479" s="41">
        <v>1953000</v>
      </c>
      <c r="G479" s="41">
        <v>1953000</v>
      </c>
      <c r="H479" s="42">
        <v>1</v>
      </c>
    </row>
    <row r="480" spans="1:8" ht="25.5" x14ac:dyDescent="0.2">
      <c r="A480" s="38">
        <f t="shared" si="7"/>
        <v>471</v>
      </c>
      <c r="B480" s="39" t="s">
        <v>510</v>
      </c>
      <c r="C480" s="40" t="s">
        <v>117</v>
      </c>
      <c r="D480" s="40" t="s">
        <v>739</v>
      </c>
      <c r="E480" s="40" t="s">
        <v>90</v>
      </c>
      <c r="F480" s="41">
        <v>1019200</v>
      </c>
      <c r="G480" s="41">
        <v>1019200</v>
      </c>
      <c r="H480" s="42">
        <v>1</v>
      </c>
    </row>
    <row r="481" spans="1:8" ht="25.5" x14ac:dyDescent="0.2">
      <c r="A481" s="38">
        <f t="shared" si="7"/>
        <v>472</v>
      </c>
      <c r="B481" s="39" t="s">
        <v>433</v>
      </c>
      <c r="C481" s="40" t="s">
        <v>117</v>
      </c>
      <c r="D481" s="40" t="s">
        <v>739</v>
      </c>
      <c r="E481" s="40" t="s">
        <v>160</v>
      </c>
      <c r="F481" s="41">
        <v>1019200</v>
      </c>
      <c r="G481" s="41">
        <v>1019200</v>
      </c>
      <c r="H481" s="42">
        <v>1</v>
      </c>
    </row>
    <row r="482" spans="1:8" ht="38.25" x14ac:dyDescent="0.2">
      <c r="A482" s="38">
        <f t="shared" si="7"/>
        <v>473</v>
      </c>
      <c r="B482" s="39" t="s">
        <v>511</v>
      </c>
      <c r="C482" s="40" t="s">
        <v>117</v>
      </c>
      <c r="D482" s="40" t="s">
        <v>740</v>
      </c>
      <c r="E482" s="40" t="s">
        <v>90</v>
      </c>
      <c r="F482" s="41">
        <v>813800</v>
      </c>
      <c r="G482" s="41">
        <v>813800</v>
      </c>
      <c r="H482" s="42">
        <v>1</v>
      </c>
    </row>
    <row r="483" spans="1:8" ht="25.5" x14ac:dyDescent="0.2">
      <c r="A483" s="38">
        <f t="shared" si="7"/>
        <v>474</v>
      </c>
      <c r="B483" s="39" t="s">
        <v>433</v>
      </c>
      <c r="C483" s="40" t="s">
        <v>117</v>
      </c>
      <c r="D483" s="40" t="s">
        <v>740</v>
      </c>
      <c r="E483" s="40" t="s">
        <v>160</v>
      </c>
      <c r="F483" s="41">
        <v>813800</v>
      </c>
      <c r="G483" s="41">
        <v>813800</v>
      </c>
      <c r="H483" s="42">
        <v>1</v>
      </c>
    </row>
    <row r="484" spans="1:8" ht="25.5" x14ac:dyDescent="0.2">
      <c r="A484" s="38">
        <f t="shared" si="7"/>
        <v>475</v>
      </c>
      <c r="B484" s="39" t="s">
        <v>510</v>
      </c>
      <c r="C484" s="40" t="s">
        <v>117</v>
      </c>
      <c r="D484" s="40" t="s">
        <v>741</v>
      </c>
      <c r="E484" s="40" t="s">
        <v>90</v>
      </c>
      <c r="F484" s="41">
        <v>120000</v>
      </c>
      <c r="G484" s="41">
        <v>120000</v>
      </c>
      <c r="H484" s="42">
        <v>1</v>
      </c>
    </row>
    <row r="485" spans="1:8" ht="25.5" x14ac:dyDescent="0.2">
      <c r="A485" s="38">
        <f t="shared" si="7"/>
        <v>476</v>
      </c>
      <c r="B485" s="39" t="s">
        <v>433</v>
      </c>
      <c r="C485" s="40" t="s">
        <v>117</v>
      </c>
      <c r="D485" s="40" t="s">
        <v>741</v>
      </c>
      <c r="E485" s="40" t="s">
        <v>160</v>
      </c>
      <c r="F485" s="41">
        <v>120000</v>
      </c>
      <c r="G485" s="41">
        <v>120000</v>
      </c>
      <c r="H485" s="42">
        <v>1</v>
      </c>
    </row>
    <row r="486" spans="1:8" ht="38.25" x14ac:dyDescent="0.2">
      <c r="A486" s="38">
        <f t="shared" si="7"/>
        <v>477</v>
      </c>
      <c r="B486" s="39" t="s">
        <v>624</v>
      </c>
      <c r="C486" s="40" t="s">
        <v>117</v>
      </c>
      <c r="D486" s="40" t="s">
        <v>257</v>
      </c>
      <c r="E486" s="40" t="s">
        <v>90</v>
      </c>
      <c r="F486" s="41">
        <v>94172149</v>
      </c>
      <c r="G486" s="41">
        <v>87275053.629999995</v>
      </c>
      <c r="H486" s="42">
        <v>0.92676077329402351</v>
      </c>
    </row>
    <row r="487" spans="1:8" ht="25.5" x14ac:dyDescent="0.2">
      <c r="A487" s="38">
        <f t="shared" si="7"/>
        <v>478</v>
      </c>
      <c r="B487" s="39" t="s">
        <v>434</v>
      </c>
      <c r="C487" s="40" t="s">
        <v>117</v>
      </c>
      <c r="D487" s="40" t="s">
        <v>258</v>
      </c>
      <c r="E487" s="40" t="s">
        <v>90</v>
      </c>
      <c r="F487" s="41">
        <v>250000</v>
      </c>
      <c r="G487" s="41">
        <v>103667</v>
      </c>
      <c r="H487" s="42">
        <v>0.41466799999999998</v>
      </c>
    </row>
    <row r="488" spans="1:8" ht="15" x14ac:dyDescent="0.2">
      <c r="A488" s="38">
        <f t="shared" si="7"/>
        <v>479</v>
      </c>
      <c r="B488" s="39" t="s">
        <v>435</v>
      </c>
      <c r="C488" s="40" t="s">
        <v>117</v>
      </c>
      <c r="D488" s="40" t="s">
        <v>258</v>
      </c>
      <c r="E488" s="40" t="s">
        <v>156</v>
      </c>
      <c r="F488" s="41">
        <v>250000</v>
      </c>
      <c r="G488" s="41">
        <v>103667</v>
      </c>
      <c r="H488" s="42">
        <v>0.41466799999999998</v>
      </c>
    </row>
    <row r="489" spans="1:8" ht="25.5" x14ac:dyDescent="0.2">
      <c r="A489" s="38">
        <f t="shared" si="7"/>
        <v>480</v>
      </c>
      <c r="B489" s="39" t="s">
        <v>742</v>
      </c>
      <c r="C489" s="40" t="s">
        <v>117</v>
      </c>
      <c r="D489" s="40" t="s">
        <v>259</v>
      </c>
      <c r="E489" s="40" t="s">
        <v>90</v>
      </c>
      <c r="F489" s="41">
        <v>180000</v>
      </c>
      <c r="G489" s="41">
        <v>175200</v>
      </c>
      <c r="H489" s="42">
        <v>0.97333333333333338</v>
      </c>
    </row>
    <row r="490" spans="1:8" ht="38.25" x14ac:dyDescent="0.2">
      <c r="A490" s="38">
        <f t="shared" si="7"/>
        <v>481</v>
      </c>
      <c r="B490" s="39" t="s">
        <v>729</v>
      </c>
      <c r="C490" s="40" t="s">
        <v>117</v>
      </c>
      <c r="D490" s="40" t="s">
        <v>259</v>
      </c>
      <c r="E490" s="40" t="s">
        <v>161</v>
      </c>
      <c r="F490" s="41">
        <v>180000</v>
      </c>
      <c r="G490" s="41">
        <v>175200</v>
      </c>
      <c r="H490" s="42">
        <v>0.97333333333333338</v>
      </c>
    </row>
    <row r="491" spans="1:8" ht="51" x14ac:dyDescent="0.2">
      <c r="A491" s="38">
        <f t="shared" si="7"/>
        <v>482</v>
      </c>
      <c r="B491" s="39" t="s">
        <v>534</v>
      </c>
      <c r="C491" s="40" t="s">
        <v>117</v>
      </c>
      <c r="D491" s="40" t="s">
        <v>535</v>
      </c>
      <c r="E491" s="40" t="s">
        <v>90</v>
      </c>
      <c r="F491" s="41">
        <v>106099</v>
      </c>
      <c r="G491" s="41">
        <v>14636.77</v>
      </c>
      <c r="H491" s="42">
        <v>0.13795389211962411</v>
      </c>
    </row>
    <row r="492" spans="1:8" ht="25.5" x14ac:dyDescent="0.2">
      <c r="A492" s="38">
        <f t="shared" si="7"/>
        <v>483</v>
      </c>
      <c r="B492" s="39" t="s">
        <v>349</v>
      </c>
      <c r="C492" s="40" t="s">
        <v>117</v>
      </c>
      <c r="D492" s="40" t="s">
        <v>535</v>
      </c>
      <c r="E492" s="40" t="s">
        <v>152</v>
      </c>
      <c r="F492" s="41">
        <v>106099</v>
      </c>
      <c r="G492" s="41">
        <v>14636.77</v>
      </c>
      <c r="H492" s="42">
        <v>0.13795389211962411</v>
      </c>
    </row>
    <row r="493" spans="1:8" ht="51" x14ac:dyDescent="0.2">
      <c r="A493" s="38">
        <f t="shared" si="7"/>
        <v>484</v>
      </c>
      <c r="B493" s="39" t="s">
        <v>513</v>
      </c>
      <c r="C493" s="40" t="s">
        <v>117</v>
      </c>
      <c r="D493" s="40" t="s">
        <v>262</v>
      </c>
      <c r="E493" s="40" t="s">
        <v>90</v>
      </c>
      <c r="F493" s="41">
        <v>10322146</v>
      </c>
      <c r="G493" s="41">
        <v>7470363.0300000003</v>
      </c>
      <c r="H493" s="42">
        <v>0.72372189174615431</v>
      </c>
    </row>
    <row r="494" spans="1:8" ht="25.5" x14ac:dyDescent="0.2">
      <c r="A494" s="38">
        <f t="shared" si="7"/>
        <v>485</v>
      </c>
      <c r="B494" s="39" t="s">
        <v>349</v>
      </c>
      <c r="C494" s="40" t="s">
        <v>117</v>
      </c>
      <c r="D494" s="40" t="s">
        <v>262</v>
      </c>
      <c r="E494" s="40" t="s">
        <v>152</v>
      </c>
      <c r="F494" s="41">
        <v>87410</v>
      </c>
      <c r="G494" s="41">
        <v>78690.009999999995</v>
      </c>
      <c r="H494" s="42">
        <v>0.90024036151470088</v>
      </c>
    </row>
    <row r="495" spans="1:8" ht="25.5" x14ac:dyDescent="0.2">
      <c r="A495" s="38">
        <f t="shared" si="7"/>
        <v>486</v>
      </c>
      <c r="B495" s="39" t="s">
        <v>433</v>
      </c>
      <c r="C495" s="40" t="s">
        <v>117</v>
      </c>
      <c r="D495" s="40" t="s">
        <v>262</v>
      </c>
      <c r="E495" s="40" t="s">
        <v>160</v>
      </c>
      <c r="F495" s="41">
        <v>10234736</v>
      </c>
      <c r="G495" s="41">
        <v>7391673.0199999996</v>
      </c>
      <c r="H495" s="42">
        <v>0.7222143316642462</v>
      </c>
    </row>
    <row r="496" spans="1:8" ht="63.75" x14ac:dyDescent="0.2">
      <c r="A496" s="38">
        <f t="shared" si="7"/>
        <v>487</v>
      </c>
      <c r="B496" s="39" t="s">
        <v>514</v>
      </c>
      <c r="C496" s="40" t="s">
        <v>117</v>
      </c>
      <c r="D496" s="40" t="s">
        <v>263</v>
      </c>
      <c r="E496" s="40" t="s">
        <v>90</v>
      </c>
      <c r="F496" s="41">
        <v>73979140</v>
      </c>
      <c r="G496" s="41">
        <v>71478879.930000007</v>
      </c>
      <c r="H496" s="42">
        <v>0.96620317470573458</v>
      </c>
    </row>
    <row r="497" spans="1:8" ht="25.5" x14ac:dyDescent="0.2">
      <c r="A497" s="38">
        <f t="shared" si="7"/>
        <v>488</v>
      </c>
      <c r="B497" s="39" t="s">
        <v>349</v>
      </c>
      <c r="C497" s="40" t="s">
        <v>117</v>
      </c>
      <c r="D497" s="40" t="s">
        <v>263</v>
      </c>
      <c r="E497" s="40" t="s">
        <v>152</v>
      </c>
      <c r="F497" s="41">
        <v>850000</v>
      </c>
      <c r="G497" s="41">
        <v>627241.48</v>
      </c>
      <c r="H497" s="42">
        <v>0.7379311529411765</v>
      </c>
    </row>
    <row r="498" spans="1:8" ht="25.5" x14ac:dyDescent="0.2">
      <c r="A498" s="38">
        <f t="shared" si="7"/>
        <v>489</v>
      </c>
      <c r="B498" s="39" t="s">
        <v>433</v>
      </c>
      <c r="C498" s="40" t="s">
        <v>117</v>
      </c>
      <c r="D498" s="40" t="s">
        <v>263</v>
      </c>
      <c r="E498" s="40" t="s">
        <v>160</v>
      </c>
      <c r="F498" s="41">
        <v>73129140</v>
      </c>
      <c r="G498" s="41">
        <v>70851638.450000003</v>
      </c>
      <c r="H498" s="42">
        <v>0.96885644286258532</v>
      </c>
    </row>
    <row r="499" spans="1:8" ht="63.75" x14ac:dyDescent="0.2">
      <c r="A499" s="38">
        <f t="shared" si="7"/>
        <v>490</v>
      </c>
      <c r="B499" s="39" t="s">
        <v>515</v>
      </c>
      <c r="C499" s="40" t="s">
        <v>117</v>
      </c>
      <c r="D499" s="40" t="s">
        <v>264</v>
      </c>
      <c r="E499" s="40" t="s">
        <v>90</v>
      </c>
      <c r="F499" s="41">
        <v>8952100</v>
      </c>
      <c r="G499" s="41">
        <v>7798166.9000000004</v>
      </c>
      <c r="H499" s="42">
        <v>0.8710991722612571</v>
      </c>
    </row>
    <row r="500" spans="1:8" ht="25.5" x14ac:dyDescent="0.2">
      <c r="A500" s="38">
        <f t="shared" si="7"/>
        <v>491</v>
      </c>
      <c r="B500" s="39" t="s">
        <v>349</v>
      </c>
      <c r="C500" s="40" t="s">
        <v>117</v>
      </c>
      <c r="D500" s="40" t="s">
        <v>264</v>
      </c>
      <c r="E500" s="40" t="s">
        <v>152</v>
      </c>
      <c r="F500" s="41">
        <v>120000</v>
      </c>
      <c r="G500" s="41">
        <v>91570.58</v>
      </c>
      <c r="H500" s="42">
        <v>0.76308816666666668</v>
      </c>
    </row>
    <row r="501" spans="1:8" ht="25.5" x14ac:dyDescent="0.2">
      <c r="A501" s="38">
        <f t="shared" si="7"/>
        <v>492</v>
      </c>
      <c r="B501" s="39" t="s">
        <v>433</v>
      </c>
      <c r="C501" s="40" t="s">
        <v>117</v>
      </c>
      <c r="D501" s="40" t="s">
        <v>264</v>
      </c>
      <c r="E501" s="40" t="s">
        <v>160</v>
      </c>
      <c r="F501" s="41">
        <v>8832100</v>
      </c>
      <c r="G501" s="41">
        <v>7706596.3200000003</v>
      </c>
      <c r="H501" s="42">
        <v>0.87256669648215035</v>
      </c>
    </row>
    <row r="502" spans="1:8" ht="76.5" x14ac:dyDescent="0.2">
      <c r="A502" s="38">
        <f t="shared" si="7"/>
        <v>493</v>
      </c>
      <c r="B502" s="39" t="s">
        <v>516</v>
      </c>
      <c r="C502" s="40" t="s">
        <v>117</v>
      </c>
      <c r="D502" s="40" t="s">
        <v>341</v>
      </c>
      <c r="E502" s="40" t="s">
        <v>90</v>
      </c>
      <c r="F502" s="41">
        <v>2600</v>
      </c>
      <c r="G502" s="41">
        <v>2600</v>
      </c>
      <c r="H502" s="42">
        <v>1</v>
      </c>
    </row>
    <row r="503" spans="1:8" ht="25.5" x14ac:dyDescent="0.2">
      <c r="A503" s="38">
        <f t="shared" si="7"/>
        <v>494</v>
      </c>
      <c r="B503" s="39" t="s">
        <v>433</v>
      </c>
      <c r="C503" s="40" t="s">
        <v>117</v>
      </c>
      <c r="D503" s="40" t="s">
        <v>341</v>
      </c>
      <c r="E503" s="40" t="s">
        <v>160</v>
      </c>
      <c r="F503" s="41">
        <v>2600</v>
      </c>
      <c r="G503" s="41">
        <v>2600</v>
      </c>
      <c r="H503" s="42">
        <v>1</v>
      </c>
    </row>
    <row r="504" spans="1:8" ht="38.25" x14ac:dyDescent="0.2">
      <c r="A504" s="38">
        <f t="shared" si="7"/>
        <v>495</v>
      </c>
      <c r="B504" s="39" t="s">
        <v>743</v>
      </c>
      <c r="C504" s="40" t="s">
        <v>117</v>
      </c>
      <c r="D504" s="40" t="s">
        <v>744</v>
      </c>
      <c r="E504" s="40" t="s">
        <v>90</v>
      </c>
      <c r="F504" s="41">
        <v>380064</v>
      </c>
      <c r="G504" s="41">
        <v>231540</v>
      </c>
      <c r="H504" s="42">
        <v>0.60921318514776457</v>
      </c>
    </row>
    <row r="505" spans="1:8" ht="25.5" x14ac:dyDescent="0.2">
      <c r="A505" s="38">
        <f t="shared" si="7"/>
        <v>496</v>
      </c>
      <c r="B505" s="39" t="s">
        <v>437</v>
      </c>
      <c r="C505" s="40" t="s">
        <v>117</v>
      </c>
      <c r="D505" s="40" t="s">
        <v>744</v>
      </c>
      <c r="E505" s="40" t="s">
        <v>162</v>
      </c>
      <c r="F505" s="41">
        <v>380064</v>
      </c>
      <c r="G505" s="41">
        <v>231540</v>
      </c>
      <c r="H505" s="42">
        <v>0.60921318514776457</v>
      </c>
    </row>
    <row r="506" spans="1:8" ht="15" x14ac:dyDescent="0.2">
      <c r="A506" s="38">
        <f t="shared" si="7"/>
        <v>497</v>
      </c>
      <c r="B506" s="39" t="s">
        <v>536</v>
      </c>
      <c r="C506" s="40" t="s">
        <v>537</v>
      </c>
      <c r="D506" s="40" t="s">
        <v>192</v>
      </c>
      <c r="E506" s="40" t="s">
        <v>90</v>
      </c>
      <c r="F506" s="41">
        <v>3689067.67</v>
      </c>
      <c r="G506" s="41">
        <v>3238311.28</v>
      </c>
      <c r="H506" s="42">
        <v>0.87781292447801584</v>
      </c>
    </row>
    <row r="507" spans="1:8" ht="25.5" x14ac:dyDescent="0.2">
      <c r="A507" s="38">
        <f t="shared" si="7"/>
        <v>498</v>
      </c>
      <c r="B507" s="39" t="s">
        <v>702</v>
      </c>
      <c r="C507" s="40" t="s">
        <v>537</v>
      </c>
      <c r="D507" s="40" t="s">
        <v>223</v>
      </c>
      <c r="E507" s="40" t="s">
        <v>90</v>
      </c>
      <c r="F507" s="41">
        <v>860935</v>
      </c>
      <c r="G507" s="41">
        <v>588778.4</v>
      </c>
      <c r="H507" s="42">
        <v>0.6838825230708474</v>
      </c>
    </row>
    <row r="508" spans="1:8" ht="25.5" x14ac:dyDescent="0.2">
      <c r="A508" s="38">
        <f t="shared" si="7"/>
        <v>499</v>
      </c>
      <c r="B508" s="39" t="s">
        <v>708</v>
      </c>
      <c r="C508" s="40" t="s">
        <v>537</v>
      </c>
      <c r="D508" s="40" t="s">
        <v>278</v>
      </c>
      <c r="E508" s="40" t="s">
        <v>90</v>
      </c>
      <c r="F508" s="41">
        <v>860935</v>
      </c>
      <c r="G508" s="41">
        <v>588778.4</v>
      </c>
      <c r="H508" s="42">
        <v>0.6838825230708474</v>
      </c>
    </row>
    <row r="509" spans="1:8" ht="25.5" x14ac:dyDescent="0.2">
      <c r="A509" s="38">
        <f t="shared" si="7"/>
        <v>500</v>
      </c>
      <c r="B509" s="39" t="s">
        <v>506</v>
      </c>
      <c r="C509" s="40" t="s">
        <v>537</v>
      </c>
      <c r="D509" s="40" t="s">
        <v>239</v>
      </c>
      <c r="E509" s="40" t="s">
        <v>90</v>
      </c>
      <c r="F509" s="41">
        <v>860935</v>
      </c>
      <c r="G509" s="41">
        <v>588778.4</v>
      </c>
      <c r="H509" s="42">
        <v>0.6838825230708474</v>
      </c>
    </row>
    <row r="510" spans="1:8" ht="25.5" x14ac:dyDescent="0.2">
      <c r="A510" s="38">
        <f t="shared" si="7"/>
        <v>501</v>
      </c>
      <c r="B510" s="39" t="s">
        <v>433</v>
      </c>
      <c r="C510" s="40" t="s">
        <v>537</v>
      </c>
      <c r="D510" s="40" t="s">
        <v>239</v>
      </c>
      <c r="E510" s="40" t="s">
        <v>160</v>
      </c>
      <c r="F510" s="41">
        <v>860935</v>
      </c>
      <c r="G510" s="41">
        <v>588778.4</v>
      </c>
      <c r="H510" s="42">
        <v>0.6838825230708474</v>
      </c>
    </row>
    <row r="511" spans="1:8" ht="38.25" x14ac:dyDescent="0.2">
      <c r="A511" s="38">
        <f t="shared" si="7"/>
        <v>502</v>
      </c>
      <c r="B511" s="39" t="s">
        <v>722</v>
      </c>
      <c r="C511" s="40" t="s">
        <v>537</v>
      </c>
      <c r="D511" s="40" t="s">
        <v>241</v>
      </c>
      <c r="E511" s="40" t="s">
        <v>90</v>
      </c>
      <c r="F511" s="41">
        <v>2828132.67</v>
      </c>
      <c r="G511" s="41">
        <v>2649532.88</v>
      </c>
      <c r="H511" s="42">
        <v>0.93684886430734526</v>
      </c>
    </row>
    <row r="512" spans="1:8" ht="25.5" x14ac:dyDescent="0.2">
      <c r="A512" s="38">
        <f t="shared" si="7"/>
        <v>503</v>
      </c>
      <c r="B512" s="39" t="s">
        <v>745</v>
      </c>
      <c r="C512" s="40" t="s">
        <v>537</v>
      </c>
      <c r="D512" s="40" t="s">
        <v>287</v>
      </c>
      <c r="E512" s="40" t="s">
        <v>90</v>
      </c>
      <c r="F512" s="41">
        <v>2484000</v>
      </c>
      <c r="G512" s="41">
        <v>2484000</v>
      </c>
      <c r="H512" s="42">
        <v>1</v>
      </c>
    </row>
    <row r="513" spans="1:8" ht="25.5" x14ac:dyDescent="0.2">
      <c r="A513" s="38">
        <f t="shared" si="7"/>
        <v>504</v>
      </c>
      <c r="B513" s="39" t="s">
        <v>478</v>
      </c>
      <c r="C513" s="40" t="s">
        <v>537</v>
      </c>
      <c r="D513" s="40" t="s">
        <v>479</v>
      </c>
      <c r="E513" s="40" t="s">
        <v>90</v>
      </c>
      <c r="F513" s="41">
        <v>2484000</v>
      </c>
      <c r="G513" s="41">
        <v>2484000</v>
      </c>
      <c r="H513" s="42">
        <v>1</v>
      </c>
    </row>
    <row r="514" spans="1:8" ht="25.5" x14ac:dyDescent="0.2">
      <c r="A514" s="38">
        <f t="shared" si="7"/>
        <v>505</v>
      </c>
      <c r="B514" s="39" t="s">
        <v>433</v>
      </c>
      <c r="C514" s="40" t="s">
        <v>537</v>
      </c>
      <c r="D514" s="40" t="s">
        <v>479</v>
      </c>
      <c r="E514" s="40" t="s">
        <v>160</v>
      </c>
      <c r="F514" s="41">
        <v>2484000</v>
      </c>
      <c r="G514" s="41">
        <v>2484000</v>
      </c>
      <c r="H514" s="42">
        <v>1</v>
      </c>
    </row>
    <row r="515" spans="1:8" ht="38.25" x14ac:dyDescent="0.2">
      <c r="A515" s="38">
        <f t="shared" si="7"/>
        <v>506</v>
      </c>
      <c r="B515" s="39" t="s">
        <v>746</v>
      </c>
      <c r="C515" s="40" t="s">
        <v>537</v>
      </c>
      <c r="D515" s="40" t="s">
        <v>286</v>
      </c>
      <c r="E515" s="40" t="s">
        <v>90</v>
      </c>
      <c r="F515" s="41">
        <v>344132.67</v>
      </c>
      <c r="G515" s="41">
        <v>165532.88</v>
      </c>
      <c r="H515" s="42">
        <v>0.48101472028215164</v>
      </c>
    </row>
    <row r="516" spans="1:8" s="15" customFormat="1" ht="25.5" x14ac:dyDescent="0.2">
      <c r="A516" s="38">
        <f t="shared" si="7"/>
        <v>507</v>
      </c>
      <c r="B516" s="39" t="s">
        <v>747</v>
      </c>
      <c r="C516" s="40" t="s">
        <v>537</v>
      </c>
      <c r="D516" s="40" t="s">
        <v>748</v>
      </c>
      <c r="E516" s="40" t="s">
        <v>90</v>
      </c>
      <c r="F516" s="41">
        <v>79720</v>
      </c>
      <c r="G516" s="41">
        <v>79720</v>
      </c>
      <c r="H516" s="42">
        <v>1</v>
      </c>
    </row>
    <row r="517" spans="1:8" ht="25.5" x14ac:dyDescent="0.2">
      <c r="A517" s="38">
        <f t="shared" si="7"/>
        <v>508</v>
      </c>
      <c r="B517" s="39" t="s">
        <v>433</v>
      </c>
      <c r="C517" s="40" t="s">
        <v>537</v>
      </c>
      <c r="D517" s="40" t="s">
        <v>748</v>
      </c>
      <c r="E517" s="40" t="s">
        <v>160</v>
      </c>
      <c r="F517" s="41">
        <v>79720</v>
      </c>
      <c r="G517" s="41">
        <v>79720</v>
      </c>
      <c r="H517" s="42">
        <v>1</v>
      </c>
    </row>
    <row r="518" spans="1:8" ht="25.5" x14ac:dyDescent="0.2">
      <c r="A518" s="38">
        <f t="shared" si="7"/>
        <v>509</v>
      </c>
      <c r="B518" s="39" t="s">
        <v>747</v>
      </c>
      <c r="C518" s="40" t="s">
        <v>537</v>
      </c>
      <c r="D518" s="40" t="s">
        <v>749</v>
      </c>
      <c r="E518" s="40" t="s">
        <v>90</v>
      </c>
      <c r="F518" s="41">
        <v>264412.67</v>
      </c>
      <c r="G518" s="41">
        <v>85812.88</v>
      </c>
      <c r="H518" s="42">
        <v>0.32454148282682521</v>
      </c>
    </row>
    <row r="519" spans="1:8" ht="25.5" x14ac:dyDescent="0.2">
      <c r="A519" s="38">
        <f t="shared" si="7"/>
        <v>510</v>
      </c>
      <c r="B519" s="39" t="s">
        <v>433</v>
      </c>
      <c r="C519" s="40" t="s">
        <v>537</v>
      </c>
      <c r="D519" s="40" t="s">
        <v>749</v>
      </c>
      <c r="E519" s="40" t="s">
        <v>160</v>
      </c>
      <c r="F519" s="41">
        <v>264412.67</v>
      </c>
      <c r="G519" s="41">
        <v>85812.88</v>
      </c>
      <c r="H519" s="42">
        <v>0.32454148282682521</v>
      </c>
    </row>
    <row r="520" spans="1:8" ht="15" x14ac:dyDescent="0.2">
      <c r="A520" s="38">
        <f t="shared" si="7"/>
        <v>511</v>
      </c>
      <c r="B520" s="39" t="s">
        <v>61</v>
      </c>
      <c r="C520" s="40" t="s">
        <v>118</v>
      </c>
      <c r="D520" s="40" t="s">
        <v>192</v>
      </c>
      <c r="E520" s="40" t="s">
        <v>90</v>
      </c>
      <c r="F520" s="41">
        <v>7344514</v>
      </c>
      <c r="G520" s="41">
        <v>4253518</v>
      </c>
      <c r="H520" s="42">
        <v>0.57914220055949239</v>
      </c>
    </row>
    <row r="521" spans="1:8" ht="38.25" x14ac:dyDescent="0.2">
      <c r="A521" s="38">
        <f t="shared" si="7"/>
        <v>512</v>
      </c>
      <c r="B521" s="39" t="s">
        <v>624</v>
      </c>
      <c r="C521" s="40" t="s">
        <v>118</v>
      </c>
      <c r="D521" s="40" t="s">
        <v>257</v>
      </c>
      <c r="E521" s="40" t="s">
        <v>90</v>
      </c>
      <c r="F521" s="41">
        <v>7344514</v>
      </c>
      <c r="G521" s="41">
        <v>4253518</v>
      </c>
      <c r="H521" s="42">
        <v>0.57914220055949239</v>
      </c>
    </row>
    <row r="522" spans="1:8" ht="89.25" x14ac:dyDescent="0.2">
      <c r="A522" s="38">
        <f t="shared" si="7"/>
        <v>513</v>
      </c>
      <c r="B522" s="39" t="s">
        <v>512</v>
      </c>
      <c r="C522" s="40" t="s">
        <v>118</v>
      </c>
      <c r="D522" s="40" t="s">
        <v>260</v>
      </c>
      <c r="E522" s="40" t="s">
        <v>90</v>
      </c>
      <c r="F522" s="41">
        <v>110000</v>
      </c>
      <c r="G522" s="41">
        <v>47850</v>
      </c>
      <c r="H522" s="42">
        <v>0.435</v>
      </c>
    </row>
    <row r="523" spans="1:8" ht="25.5" x14ac:dyDescent="0.2">
      <c r="A523" s="38">
        <f t="shared" si="7"/>
        <v>514</v>
      </c>
      <c r="B523" s="39" t="s">
        <v>349</v>
      </c>
      <c r="C523" s="40" t="s">
        <v>118</v>
      </c>
      <c r="D523" s="40" t="s">
        <v>260</v>
      </c>
      <c r="E523" s="40" t="s">
        <v>152</v>
      </c>
      <c r="F523" s="41">
        <v>110000</v>
      </c>
      <c r="G523" s="41">
        <v>47850</v>
      </c>
      <c r="H523" s="42">
        <v>0.435</v>
      </c>
    </row>
    <row r="524" spans="1:8" ht="25.5" x14ac:dyDescent="0.2">
      <c r="A524" s="38">
        <f t="shared" ref="A524:A587" si="8">A523+1</f>
        <v>515</v>
      </c>
      <c r="B524" s="39" t="s">
        <v>436</v>
      </c>
      <c r="C524" s="40" t="s">
        <v>118</v>
      </c>
      <c r="D524" s="40" t="s">
        <v>261</v>
      </c>
      <c r="E524" s="40" t="s">
        <v>90</v>
      </c>
      <c r="F524" s="41">
        <v>10000</v>
      </c>
      <c r="G524" s="41">
        <v>0</v>
      </c>
      <c r="H524" s="42">
        <v>0</v>
      </c>
    </row>
    <row r="525" spans="1:8" ht="25.5" x14ac:dyDescent="0.2">
      <c r="A525" s="38">
        <f t="shared" si="8"/>
        <v>516</v>
      </c>
      <c r="B525" s="39" t="s">
        <v>349</v>
      </c>
      <c r="C525" s="40" t="s">
        <v>118</v>
      </c>
      <c r="D525" s="40" t="s">
        <v>261</v>
      </c>
      <c r="E525" s="40" t="s">
        <v>152</v>
      </c>
      <c r="F525" s="41">
        <v>10000</v>
      </c>
      <c r="G525" s="41">
        <v>0</v>
      </c>
      <c r="H525" s="42">
        <v>0</v>
      </c>
    </row>
    <row r="526" spans="1:8" ht="51" x14ac:dyDescent="0.2">
      <c r="A526" s="38">
        <f t="shared" si="8"/>
        <v>517</v>
      </c>
      <c r="B526" s="39" t="s">
        <v>513</v>
      </c>
      <c r="C526" s="40" t="s">
        <v>118</v>
      </c>
      <c r="D526" s="40" t="s">
        <v>262</v>
      </c>
      <c r="E526" s="40" t="s">
        <v>90</v>
      </c>
      <c r="F526" s="41">
        <v>601054</v>
      </c>
      <c r="G526" s="41">
        <v>404477.48</v>
      </c>
      <c r="H526" s="42">
        <v>0.67294698978793921</v>
      </c>
    </row>
    <row r="527" spans="1:8" ht="15" x14ac:dyDescent="0.2">
      <c r="A527" s="38">
        <f t="shared" si="8"/>
        <v>518</v>
      </c>
      <c r="B527" s="39" t="s">
        <v>356</v>
      </c>
      <c r="C527" s="40" t="s">
        <v>118</v>
      </c>
      <c r="D527" s="40" t="s">
        <v>262</v>
      </c>
      <c r="E527" s="40" t="s">
        <v>153</v>
      </c>
      <c r="F527" s="41">
        <v>601054</v>
      </c>
      <c r="G527" s="41">
        <v>404477.48</v>
      </c>
      <c r="H527" s="42">
        <v>0.67294698978793921</v>
      </c>
    </row>
    <row r="528" spans="1:8" ht="63.75" x14ac:dyDescent="0.2">
      <c r="A528" s="38">
        <f t="shared" si="8"/>
        <v>519</v>
      </c>
      <c r="B528" s="39" t="s">
        <v>514</v>
      </c>
      <c r="C528" s="40" t="s">
        <v>118</v>
      </c>
      <c r="D528" s="40" t="s">
        <v>263</v>
      </c>
      <c r="E528" s="40" t="s">
        <v>90</v>
      </c>
      <c r="F528" s="41">
        <v>6623460</v>
      </c>
      <c r="G528" s="41">
        <v>3801190.52</v>
      </c>
      <c r="H528" s="42">
        <v>0.57389801100935156</v>
      </c>
    </row>
    <row r="529" spans="1:8" ht="15" x14ac:dyDescent="0.2">
      <c r="A529" s="38">
        <f t="shared" si="8"/>
        <v>520</v>
      </c>
      <c r="B529" s="39" t="s">
        <v>356</v>
      </c>
      <c r="C529" s="40" t="s">
        <v>118</v>
      </c>
      <c r="D529" s="40" t="s">
        <v>263</v>
      </c>
      <c r="E529" s="40" t="s">
        <v>153</v>
      </c>
      <c r="F529" s="41">
        <v>5943460</v>
      </c>
      <c r="G529" s="41">
        <v>3418179.37</v>
      </c>
      <c r="H529" s="42">
        <v>0.57511607211960714</v>
      </c>
    </row>
    <row r="530" spans="1:8" ht="25.5" x14ac:dyDescent="0.2">
      <c r="A530" s="38">
        <f t="shared" si="8"/>
        <v>521</v>
      </c>
      <c r="B530" s="39" t="s">
        <v>349</v>
      </c>
      <c r="C530" s="40" t="s">
        <v>118</v>
      </c>
      <c r="D530" s="40" t="s">
        <v>263</v>
      </c>
      <c r="E530" s="40" t="s">
        <v>152</v>
      </c>
      <c r="F530" s="41">
        <v>540000</v>
      </c>
      <c r="G530" s="41">
        <v>289725.15000000002</v>
      </c>
      <c r="H530" s="42">
        <v>0.53652805555555561</v>
      </c>
    </row>
    <row r="531" spans="1:8" ht="15" x14ac:dyDescent="0.2">
      <c r="A531" s="38">
        <f t="shared" si="8"/>
        <v>522</v>
      </c>
      <c r="B531" s="39" t="s">
        <v>352</v>
      </c>
      <c r="C531" s="40" t="s">
        <v>118</v>
      </c>
      <c r="D531" s="40" t="s">
        <v>263</v>
      </c>
      <c r="E531" s="40" t="s">
        <v>154</v>
      </c>
      <c r="F531" s="41">
        <v>140000</v>
      </c>
      <c r="G531" s="41">
        <v>93286</v>
      </c>
      <c r="H531" s="42">
        <v>0.66632857142857138</v>
      </c>
    </row>
    <row r="532" spans="1:8" ht="15" x14ac:dyDescent="0.2">
      <c r="A532" s="38">
        <f t="shared" si="8"/>
        <v>523</v>
      </c>
      <c r="B532" s="39" t="s">
        <v>62</v>
      </c>
      <c r="C532" s="40" t="s">
        <v>119</v>
      </c>
      <c r="D532" s="40" t="s">
        <v>192</v>
      </c>
      <c r="E532" s="40" t="s">
        <v>90</v>
      </c>
      <c r="F532" s="41">
        <v>34571256.479999997</v>
      </c>
      <c r="G532" s="41">
        <v>25936931.879999999</v>
      </c>
      <c r="H532" s="42">
        <v>0.7502455658504894</v>
      </c>
    </row>
    <row r="533" spans="1:8" ht="15" x14ac:dyDescent="0.2">
      <c r="A533" s="38">
        <f t="shared" si="8"/>
        <v>524</v>
      </c>
      <c r="B533" s="39" t="s">
        <v>40</v>
      </c>
      <c r="C533" s="40" t="s">
        <v>41</v>
      </c>
      <c r="D533" s="40" t="s">
        <v>192</v>
      </c>
      <c r="E533" s="40" t="s">
        <v>90</v>
      </c>
      <c r="F533" s="41">
        <v>19717023.079999998</v>
      </c>
      <c r="G533" s="41">
        <v>13040307.640000001</v>
      </c>
      <c r="H533" s="42">
        <v>0.66137304739615899</v>
      </c>
    </row>
    <row r="534" spans="1:8" ht="38.25" x14ac:dyDescent="0.2">
      <c r="A534" s="38">
        <f t="shared" si="8"/>
        <v>525</v>
      </c>
      <c r="B534" s="39" t="s">
        <v>722</v>
      </c>
      <c r="C534" s="40" t="s">
        <v>41</v>
      </c>
      <c r="D534" s="40" t="s">
        <v>241</v>
      </c>
      <c r="E534" s="40" t="s">
        <v>90</v>
      </c>
      <c r="F534" s="41">
        <v>19717023.079999998</v>
      </c>
      <c r="G534" s="41">
        <v>13040307.640000001</v>
      </c>
      <c r="H534" s="42">
        <v>0.66137304739615899</v>
      </c>
    </row>
    <row r="535" spans="1:8" ht="25.5" x14ac:dyDescent="0.2">
      <c r="A535" s="38">
        <f t="shared" si="8"/>
        <v>526</v>
      </c>
      <c r="B535" s="39" t="s">
        <v>438</v>
      </c>
      <c r="C535" s="40" t="s">
        <v>41</v>
      </c>
      <c r="D535" s="40" t="s">
        <v>289</v>
      </c>
      <c r="E535" s="40" t="s">
        <v>90</v>
      </c>
      <c r="F535" s="41">
        <v>19717023.079999998</v>
      </c>
      <c r="G535" s="41">
        <v>13040307.640000001</v>
      </c>
      <c r="H535" s="42">
        <v>0.66137304739615899</v>
      </c>
    </row>
    <row r="536" spans="1:8" ht="25.5" x14ac:dyDescent="0.2">
      <c r="A536" s="38">
        <f t="shared" si="8"/>
        <v>527</v>
      </c>
      <c r="B536" s="39" t="s">
        <v>439</v>
      </c>
      <c r="C536" s="40" t="s">
        <v>41</v>
      </c>
      <c r="D536" s="40" t="s">
        <v>265</v>
      </c>
      <c r="E536" s="40" t="s">
        <v>90</v>
      </c>
      <c r="F536" s="41">
        <v>19717023.079999998</v>
      </c>
      <c r="G536" s="41">
        <v>13040307.640000001</v>
      </c>
      <c r="H536" s="42">
        <v>0.66137304739615899</v>
      </c>
    </row>
    <row r="537" spans="1:8" ht="15" x14ac:dyDescent="0.2">
      <c r="A537" s="38">
        <f t="shared" si="8"/>
        <v>528</v>
      </c>
      <c r="B537" s="39" t="s">
        <v>356</v>
      </c>
      <c r="C537" s="40" t="s">
        <v>41</v>
      </c>
      <c r="D537" s="40" t="s">
        <v>265</v>
      </c>
      <c r="E537" s="40" t="s">
        <v>153</v>
      </c>
      <c r="F537" s="41">
        <v>16474924.960000001</v>
      </c>
      <c r="G537" s="41">
        <v>11481158.59</v>
      </c>
      <c r="H537" s="42">
        <v>0.69688685185974897</v>
      </c>
    </row>
    <row r="538" spans="1:8" ht="25.5" x14ac:dyDescent="0.2">
      <c r="A538" s="38">
        <f t="shared" si="8"/>
        <v>529</v>
      </c>
      <c r="B538" s="39" t="s">
        <v>349</v>
      </c>
      <c r="C538" s="40" t="s">
        <v>41</v>
      </c>
      <c r="D538" s="40" t="s">
        <v>265</v>
      </c>
      <c r="E538" s="40" t="s">
        <v>152</v>
      </c>
      <c r="F538" s="41">
        <v>2969451.12</v>
      </c>
      <c r="G538" s="41">
        <v>1344096.05</v>
      </c>
      <c r="H538" s="42">
        <v>0.45264124435225589</v>
      </c>
    </row>
    <row r="539" spans="1:8" ht="15" x14ac:dyDescent="0.2">
      <c r="A539" s="38">
        <f t="shared" si="8"/>
        <v>530</v>
      </c>
      <c r="B539" s="39" t="s">
        <v>352</v>
      </c>
      <c r="C539" s="40" t="s">
        <v>41</v>
      </c>
      <c r="D539" s="40" t="s">
        <v>265</v>
      </c>
      <c r="E539" s="40" t="s">
        <v>154</v>
      </c>
      <c r="F539" s="41">
        <v>272647</v>
      </c>
      <c r="G539" s="41">
        <v>215053</v>
      </c>
      <c r="H539" s="42">
        <v>0.78875982497515107</v>
      </c>
    </row>
    <row r="540" spans="1:8" s="15" customFormat="1" ht="15" x14ac:dyDescent="0.2">
      <c r="A540" s="38">
        <f t="shared" si="8"/>
        <v>531</v>
      </c>
      <c r="B540" s="39" t="s">
        <v>63</v>
      </c>
      <c r="C540" s="40" t="s">
        <v>120</v>
      </c>
      <c r="D540" s="40" t="s">
        <v>192</v>
      </c>
      <c r="E540" s="40" t="s">
        <v>90</v>
      </c>
      <c r="F540" s="41">
        <v>14854233.4</v>
      </c>
      <c r="G540" s="41">
        <v>12896624.24</v>
      </c>
      <c r="H540" s="42">
        <v>0.86821203711529127</v>
      </c>
    </row>
    <row r="541" spans="1:8" ht="38.25" x14ac:dyDescent="0.2">
      <c r="A541" s="38">
        <f t="shared" si="8"/>
        <v>532</v>
      </c>
      <c r="B541" s="39" t="s">
        <v>722</v>
      </c>
      <c r="C541" s="40" t="s">
        <v>120</v>
      </c>
      <c r="D541" s="40" t="s">
        <v>241</v>
      </c>
      <c r="E541" s="40" t="s">
        <v>90</v>
      </c>
      <c r="F541" s="41">
        <v>14854233.4</v>
      </c>
      <c r="G541" s="41">
        <v>12896624.24</v>
      </c>
      <c r="H541" s="42">
        <v>0.86821203711529127</v>
      </c>
    </row>
    <row r="542" spans="1:8" ht="25.5" x14ac:dyDescent="0.2">
      <c r="A542" s="38">
        <f t="shared" si="8"/>
        <v>533</v>
      </c>
      <c r="B542" s="39" t="s">
        <v>438</v>
      </c>
      <c r="C542" s="40" t="s">
        <v>120</v>
      </c>
      <c r="D542" s="40" t="s">
        <v>289</v>
      </c>
      <c r="E542" s="40" t="s">
        <v>90</v>
      </c>
      <c r="F542" s="41">
        <v>14854233.4</v>
      </c>
      <c r="G542" s="41">
        <v>12896624.24</v>
      </c>
      <c r="H542" s="42">
        <v>0.86821203711529127</v>
      </c>
    </row>
    <row r="543" spans="1:8" ht="15" x14ac:dyDescent="0.2">
      <c r="A543" s="38">
        <f t="shared" si="8"/>
        <v>534</v>
      </c>
      <c r="B543" s="39" t="s">
        <v>440</v>
      </c>
      <c r="C543" s="40" t="s">
        <v>120</v>
      </c>
      <c r="D543" s="40" t="s">
        <v>266</v>
      </c>
      <c r="E543" s="40" t="s">
        <v>90</v>
      </c>
      <c r="F543" s="41">
        <v>2650540</v>
      </c>
      <c r="G543" s="41">
        <v>1687021.3</v>
      </c>
      <c r="H543" s="42">
        <v>0.63648211307884428</v>
      </c>
    </row>
    <row r="544" spans="1:8" ht="15" x14ac:dyDescent="0.2">
      <c r="A544" s="38">
        <f t="shared" si="8"/>
        <v>535</v>
      </c>
      <c r="B544" s="39" t="s">
        <v>356</v>
      </c>
      <c r="C544" s="40" t="s">
        <v>120</v>
      </c>
      <c r="D544" s="40" t="s">
        <v>266</v>
      </c>
      <c r="E544" s="40" t="s">
        <v>153</v>
      </c>
      <c r="F544" s="41">
        <v>7800</v>
      </c>
      <c r="G544" s="41">
        <v>5250</v>
      </c>
      <c r="H544" s="42">
        <v>0.67307692307692313</v>
      </c>
    </row>
    <row r="545" spans="1:8" ht="25.5" x14ac:dyDescent="0.2">
      <c r="A545" s="38">
        <f t="shared" si="8"/>
        <v>536</v>
      </c>
      <c r="B545" s="39" t="s">
        <v>349</v>
      </c>
      <c r="C545" s="40" t="s">
        <v>120</v>
      </c>
      <c r="D545" s="40" t="s">
        <v>266</v>
      </c>
      <c r="E545" s="40" t="s">
        <v>152</v>
      </c>
      <c r="F545" s="41">
        <v>2642740</v>
      </c>
      <c r="G545" s="41">
        <v>1681771.3</v>
      </c>
      <c r="H545" s="42">
        <v>0.63637410414948126</v>
      </c>
    </row>
    <row r="546" spans="1:8" ht="25.5" x14ac:dyDescent="0.2">
      <c r="A546" s="38">
        <f t="shared" si="8"/>
        <v>537</v>
      </c>
      <c r="B546" s="39" t="s">
        <v>441</v>
      </c>
      <c r="C546" s="40" t="s">
        <v>120</v>
      </c>
      <c r="D546" s="40" t="s">
        <v>342</v>
      </c>
      <c r="E546" s="40" t="s">
        <v>90</v>
      </c>
      <c r="F546" s="41">
        <v>8679121.4000000004</v>
      </c>
      <c r="G546" s="41">
        <v>8130271.4400000004</v>
      </c>
      <c r="H546" s="42">
        <v>0.93676203676561087</v>
      </c>
    </row>
    <row r="547" spans="1:8" ht="25.5" x14ac:dyDescent="0.2">
      <c r="A547" s="38">
        <f t="shared" si="8"/>
        <v>538</v>
      </c>
      <c r="B547" s="39" t="s">
        <v>349</v>
      </c>
      <c r="C547" s="40" t="s">
        <v>120</v>
      </c>
      <c r="D547" s="40" t="s">
        <v>342</v>
      </c>
      <c r="E547" s="40" t="s">
        <v>152</v>
      </c>
      <c r="F547" s="41">
        <v>4172121.4</v>
      </c>
      <c r="G547" s="41">
        <v>3624113.65</v>
      </c>
      <c r="H547" s="42">
        <v>0.86865009488937694</v>
      </c>
    </row>
    <row r="548" spans="1:8" ht="15" x14ac:dyDescent="0.2">
      <c r="A548" s="38">
        <f t="shared" si="8"/>
        <v>539</v>
      </c>
      <c r="B548" s="39" t="s">
        <v>352</v>
      </c>
      <c r="C548" s="40" t="s">
        <v>120</v>
      </c>
      <c r="D548" s="40" t="s">
        <v>342</v>
      </c>
      <c r="E548" s="40" t="s">
        <v>154</v>
      </c>
      <c r="F548" s="41">
        <v>4507000</v>
      </c>
      <c r="G548" s="41">
        <v>4506157.79</v>
      </c>
      <c r="H548" s="42">
        <v>0.99981313290437102</v>
      </c>
    </row>
    <row r="549" spans="1:8" ht="25.5" x14ac:dyDescent="0.2">
      <c r="A549" s="38">
        <f t="shared" si="8"/>
        <v>540</v>
      </c>
      <c r="B549" s="39" t="s">
        <v>750</v>
      </c>
      <c r="C549" s="40" t="s">
        <v>120</v>
      </c>
      <c r="D549" s="40" t="s">
        <v>751</v>
      </c>
      <c r="E549" s="40" t="s">
        <v>90</v>
      </c>
      <c r="F549" s="41">
        <v>1000000</v>
      </c>
      <c r="G549" s="41">
        <v>994759.5</v>
      </c>
      <c r="H549" s="42">
        <v>0.99475950000000002</v>
      </c>
    </row>
    <row r="550" spans="1:8" ht="25.5" x14ac:dyDescent="0.2">
      <c r="A550" s="38">
        <f t="shared" si="8"/>
        <v>541</v>
      </c>
      <c r="B550" s="39" t="s">
        <v>349</v>
      </c>
      <c r="C550" s="40" t="s">
        <v>120</v>
      </c>
      <c r="D550" s="40" t="s">
        <v>751</v>
      </c>
      <c r="E550" s="40" t="s">
        <v>152</v>
      </c>
      <c r="F550" s="41">
        <v>1000000</v>
      </c>
      <c r="G550" s="41">
        <v>994759.5</v>
      </c>
      <c r="H550" s="42">
        <v>0.99475950000000002</v>
      </c>
    </row>
    <row r="551" spans="1:8" ht="38.25" x14ac:dyDescent="0.2">
      <c r="A551" s="38">
        <f t="shared" si="8"/>
        <v>542</v>
      </c>
      <c r="B551" s="39" t="s">
        <v>752</v>
      </c>
      <c r="C551" s="40" t="s">
        <v>120</v>
      </c>
      <c r="D551" s="40" t="s">
        <v>753</v>
      </c>
      <c r="E551" s="40" t="s">
        <v>90</v>
      </c>
      <c r="F551" s="41">
        <v>500000</v>
      </c>
      <c r="G551" s="41">
        <v>60000</v>
      </c>
      <c r="H551" s="42">
        <v>0.12</v>
      </c>
    </row>
    <row r="552" spans="1:8" ht="25.5" x14ac:dyDescent="0.2">
      <c r="A552" s="38">
        <f t="shared" si="8"/>
        <v>543</v>
      </c>
      <c r="B552" s="39" t="s">
        <v>349</v>
      </c>
      <c r="C552" s="40" t="s">
        <v>120</v>
      </c>
      <c r="D552" s="40" t="s">
        <v>753</v>
      </c>
      <c r="E552" s="40" t="s">
        <v>152</v>
      </c>
      <c r="F552" s="41">
        <v>500000</v>
      </c>
      <c r="G552" s="41">
        <v>60000</v>
      </c>
      <c r="H552" s="42">
        <v>0.12</v>
      </c>
    </row>
    <row r="553" spans="1:8" ht="38.25" x14ac:dyDescent="0.2">
      <c r="A553" s="38">
        <f t="shared" si="8"/>
        <v>544</v>
      </c>
      <c r="B553" s="39" t="s">
        <v>801</v>
      </c>
      <c r="C553" s="40" t="s">
        <v>120</v>
      </c>
      <c r="D553" s="40" t="s">
        <v>802</v>
      </c>
      <c r="E553" s="40" t="s">
        <v>90</v>
      </c>
      <c r="F553" s="41">
        <v>1847572</v>
      </c>
      <c r="G553" s="41">
        <v>1847572</v>
      </c>
      <c r="H553" s="42">
        <v>1</v>
      </c>
    </row>
    <row r="554" spans="1:8" ht="15" x14ac:dyDescent="0.2">
      <c r="A554" s="38">
        <f t="shared" si="8"/>
        <v>545</v>
      </c>
      <c r="B554" s="39" t="s">
        <v>368</v>
      </c>
      <c r="C554" s="40" t="s">
        <v>120</v>
      </c>
      <c r="D554" s="40" t="s">
        <v>802</v>
      </c>
      <c r="E554" s="40" t="s">
        <v>158</v>
      </c>
      <c r="F554" s="41">
        <v>1847572</v>
      </c>
      <c r="G554" s="41">
        <v>1847572</v>
      </c>
      <c r="H554" s="42">
        <v>1</v>
      </c>
    </row>
    <row r="555" spans="1:8" ht="38.25" x14ac:dyDescent="0.2">
      <c r="A555" s="38">
        <f t="shared" si="8"/>
        <v>546</v>
      </c>
      <c r="B555" s="39" t="s">
        <v>569</v>
      </c>
      <c r="C555" s="40" t="s">
        <v>120</v>
      </c>
      <c r="D555" s="40" t="s">
        <v>570</v>
      </c>
      <c r="E555" s="40" t="s">
        <v>90</v>
      </c>
      <c r="F555" s="41">
        <v>123900</v>
      </c>
      <c r="G555" s="41">
        <v>123900</v>
      </c>
      <c r="H555" s="42">
        <v>1</v>
      </c>
    </row>
    <row r="556" spans="1:8" ht="25.5" x14ac:dyDescent="0.2">
      <c r="A556" s="38">
        <f t="shared" si="8"/>
        <v>547</v>
      </c>
      <c r="B556" s="39" t="s">
        <v>349</v>
      </c>
      <c r="C556" s="40" t="s">
        <v>120</v>
      </c>
      <c r="D556" s="40" t="s">
        <v>570</v>
      </c>
      <c r="E556" s="40" t="s">
        <v>152</v>
      </c>
      <c r="F556" s="41">
        <v>123900</v>
      </c>
      <c r="G556" s="41">
        <v>123900</v>
      </c>
      <c r="H556" s="42">
        <v>1</v>
      </c>
    </row>
    <row r="557" spans="1:8" ht="38.25" x14ac:dyDescent="0.2">
      <c r="A557" s="38">
        <f t="shared" si="8"/>
        <v>548</v>
      </c>
      <c r="B557" s="39" t="s">
        <v>569</v>
      </c>
      <c r="C557" s="40" t="s">
        <v>120</v>
      </c>
      <c r="D557" s="40" t="s">
        <v>517</v>
      </c>
      <c r="E557" s="40" t="s">
        <v>90</v>
      </c>
      <c r="F557" s="41">
        <v>53100</v>
      </c>
      <c r="G557" s="41">
        <v>53100</v>
      </c>
      <c r="H557" s="42">
        <v>1</v>
      </c>
    </row>
    <row r="558" spans="1:8" ht="25.5" x14ac:dyDescent="0.2">
      <c r="A558" s="38">
        <f t="shared" si="8"/>
        <v>549</v>
      </c>
      <c r="B558" s="39" t="s">
        <v>349</v>
      </c>
      <c r="C558" s="40" t="s">
        <v>120</v>
      </c>
      <c r="D558" s="40" t="s">
        <v>517</v>
      </c>
      <c r="E558" s="40" t="s">
        <v>152</v>
      </c>
      <c r="F558" s="41">
        <v>53100</v>
      </c>
      <c r="G558" s="41">
        <v>53100</v>
      </c>
      <c r="H558" s="42">
        <v>1</v>
      </c>
    </row>
    <row r="559" spans="1:8" ht="15" x14ac:dyDescent="0.2">
      <c r="A559" s="38">
        <f t="shared" si="8"/>
        <v>550</v>
      </c>
      <c r="B559" s="39" t="s">
        <v>319</v>
      </c>
      <c r="C559" s="40" t="s">
        <v>320</v>
      </c>
      <c r="D559" s="40" t="s">
        <v>192</v>
      </c>
      <c r="E559" s="40" t="s">
        <v>90</v>
      </c>
      <c r="F559" s="41">
        <v>1250000</v>
      </c>
      <c r="G559" s="41">
        <v>768941.25</v>
      </c>
      <c r="H559" s="42">
        <v>0.61515299999999995</v>
      </c>
    </row>
    <row r="560" spans="1:8" ht="15" x14ac:dyDescent="0.2">
      <c r="A560" s="38">
        <f t="shared" si="8"/>
        <v>551</v>
      </c>
      <c r="B560" s="39" t="s">
        <v>321</v>
      </c>
      <c r="C560" s="40" t="s">
        <v>322</v>
      </c>
      <c r="D560" s="40" t="s">
        <v>192</v>
      </c>
      <c r="E560" s="40" t="s">
        <v>90</v>
      </c>
      <c r="F560" s="41">
        <v>250000</v>
      </c>
      <c r="G560" s="41">
        <v>0</v>
      </c>
      <c r="H560" s="42">
        <v>0</v>
      </c>
    </row>
    <row r="561" spans="1:8" ht="38.25" x14ac:dyDescent="0.2">
      <c r="A561" s="38">
        <f t="shared" si="8"/>
        <v>552</v>
      </c>
      <c r="B561" s="39" t="s">
        <v>589</v>
      </c>
      <c r="C561" s="40" t="s">
        <v>322</v>
      </c>
      <c r="D561" s="40" t="s">
        <v>195</v>
      </c>
      <c r="E561" s="40" t="s">
        <v>90</v>
      </c>
      <c r="F561" s="41">
        <v>250000</v>
      </c>
      <c r="G561" s="41">
        <v>0</v>
      </c>
      <c r="H561" s="42">
        <v>0</v>
      </c>
    </row>
    <row r="562" spans="1:8" ht="25.5" x14ac:dyDescent="0.2">
      <c r="A562" s="38">
        <f t="shared" si="8"/>
        <v>553</v>
      </c>
      <c r="B562" s="39" t="s">
        <v>442</v>
      </c>
      <c r="C562" s="40" t="s">
        <v>322</v>
      </c>
      <c r="D562" s="40" t="s">
        <v>200</v>
      </c>
      <c r="E562" s="40" t="s">
        <v>90</v>
      </c>
      <c r="F562" s="41">
        <v>250000</v>
      </c>
      <c r="G562" s="41">
        <v>0</v>
      </c>
      <c r="H562" s="42">
        <v>0</v>
      </c>
    </row>
    <row r="563" spans="1:8" ht="25.5" x14ac:dyDescent="0.2">
      <c r="A563" s="38">
        <f t="shared" si="8"/>
        <v>554</v>
      </c>
      <c r="B563" s="39" t="s">
        <v>349</v>
      </c>
      <c r="C563" s="40" t="s">
        <v>322</v>
      </c>
      <c r="D563" s="40" t="s">
        <v>200</v>
      </c>
      <c r="E563" s="40" t="s">
        <v>152</v>
      </c>
      <c r="F563" s="41">
        <v>250000</v>
      </c>
      <c r="G563" s="41">
        <v>0</v>
      </c>
      <c r="H563" s="42">
        <v>0</v>
      </c>
    </row>
    <row r="564" spans="1:8" ht="15" x14ac:dyDescent="0.2">
      <c r="A564" s="38">
        <f t="shared" si="8"/>
        <v>555</v>
      </c>
      <c r="B564" s="39" t="s">
        <v>323</v>
      </c>
      <c r="C564" s="40" t="s">
        <v>324</v>
      </c>
      <c r="D564" s="40" t="s">
        <v>192</v>
      </c>
      <c r="E564" s="40" t="s">
        <v>90</v>
      </c>
      <c r="F564" s="41">
        <v>1000000</v>
      </c>
      <c r="G564" s="41">
        <v>768941.25</v>
      </c>
      <c r="H564" s="42">
        <v>0.76894125000000002</v>
      </c>
    </row>
    <row r="565" spans="1:8" ht="38.25" x14ac:dyDescent="0.2">
      <c r="A565" s="38">
        <f t="shared" si="8"/>
        <v>556</v>
      </c>
      <c r="B565" s="39" t="s">
        <v>589</v>
      </c>
      <c r="C565" s="40" t="s">
        <v>324</v>
      </c>
      <c r="D565" s="40" t="s">
        <v>195</v>
      </c>
      <c r="E565" s="40" t="s">
        <v>90</v>
      </c>
      <c r="F565" s="41">
        <v>1000000</v>
      </c>
      <c r="G565" s="41">
        <v>768941.25</v>
      </c>
      <c r="H565" s="42">
        <v>0.76894125000000002</v>
      </c>
    </row>
    <row r="566" spans="1:8" ht="25.5" x14ac:dyDescent="0.2">
      <c r="A566" s="38">
        <f t="shared" si="8"/>
        <v>557</v>
      </c>
      <c r="B566" s="39" t="s">
        <v>442</v>
      </c>
      <c r="C566" s="40" t="s">
        <v>324</v>
      </c>
      <c r="D566" s="40" t="s">
        <v>200</v>
      </c>
      <c r="E566" s="40" t="s">
        <v>90</v>
      </c>
      <c r="F566" s="41">
        <v>1000000</v>
      </c>
      <c r="G566" s="41">
        <v>768941.25</v>
      </c>
      <c r="H566" s="42">
        <v>0.76894125000000002</v>
      </c>
    </row>
    <row r="567" spans="1:8" ht="38.25" x14ac:dyDescent="0.2">
      <c r="A567" s="38">
        <f t="shared" si="8"/>
        <v>558</v>
      </c>
      <c r="B567" s="39" t="s">
        <v>729</v>
      </c>
      <c r="C567" s="40" t="s">
        <v>324</v>
      </c>
      <c r="D567" s="40" t="s">
        <v>200</v>
      </c>
      <c r="E567" s="40" t="s">
        <v>161</v>
      </c>
      <c r="F567" s="41">
        <v>1000000</v>
      </c>
      <c r="G567" s="41">
        <v>768941.25</v>
      </c>
      <c r="H567" s="42">
        <v>0.76894125000000002</v>
      </c>
    </row>
    <row r="568" spans="1:8" ht="25.5" x14ac:dyDescent="0.2">
      <c r="A568" s="38">
        <f t="shared" si="8"/>
        <v>559</v>
      </c>
      <c r="B568" s="39" t="s">
        <v>843</v>
      </c>
      <c r="C568" s="40" t="s">
        <v>844</v>
      </c>
      <c r="D568" s="40" t="s">
        <v>192</v>
      </c>
      <c r="E568" s="40" t="s">
        <v>90</v>
      </c>
      <c r="F568" s="41">
        <v>10027.39</v>
      </c>
      <c r="G568" s="41">
        <v>0</v>
      </c>
      <c r="H568" s="42">
        <v>0</v>
      </c>
    </row>
    <row r="569" spans="1:8" ht="25.5" x14ac:dyDescent="0.2">
      <c r="A569" s="38">
        <f t="shared" si="8"/>
        <v>560</v>
      </c>
      <c r="B569" s="39" t="s">
        <v>845</v>
      </c>
      <c r="C569" s="40" t="s">
        <v>846</v>
      </c>
      <c r="D569" s="40" t="s">
        <v>192</v>
      </c>
      <c r="E569" s="40" t="s">
        <v>90</v>
      </c>
      <c r="F569" s="41">
        <v>10027.39</v>
      </c>
      <c r="G569" s="41">
        <v>0</v>
      </c>
      <c r="H569" s="42">
        <v>0</v>
      </c>
    </row>
    <row r="570" spans="1:8" ht="38.25" x14ac:dyDescent="0.2">
      <c r="A570" s="38">
        <f t="shared" si="8"/>
        <v>561</v>
      </c>
      <c r="B570" s="39" t="s">
        <v>755</v>
      </c>
      <c r="C570" s="40" t="s">
        <v>846</v>
      </c>
      <c r="D570" s="40" t="s">
        <v>267</v>
      </c>
      <c r="E570" s="40" t="s">
        <v>90</v>
      </c>
      <c r="F570" s="41">
        <v>10027.39</v>
      </c>
      <c r="G570" s="41">
        <v>0</v>
      </c>
      <c r="H570" s="42">
        <v>0</v>
      </c>
    </row>
    <row r="571" spans="1:8" ht="15" x14ac:dyDescent="0.2">
      <c r="A571" s="38">
        <f t="shared" si="8"/>
        <v>562</v>
      </c>
      <c r="B571" s="39" t="s">
        <v>847</v>
      </c>
      <c r="C571" s="40" t="s">
        <v>846</v>
      </c>
      <c r="D571" s="40" t="s">
        <v>848</v>
      </c>
      <c r="E571" s="40" t="s">
        <v>90</v>
      </c>
      <c r="F571" s="41">
        <v>10027.39</v>
      </c>
      <c r="G571" s="41">
        <v>0</v>
      </c>
      <c r="H571" s="42">
        <v>0</v>
      </c>
    </row>
    <row r="572" spans="1:8" ht="63.75" x14ac:dyDescent="0.2">
      <c r="A572" s="38">
        <f t="shared" si="8"/>
        <v>563</v>
      </c>
      <c r="B572" s="39" t="s">
        <v>849</v>
      </c>
      <c r="C572" s="40" t="s">
        <v>846</v>
      </c>
      <c r="D572" s="40" t="s">
        <v>850</v>
      </c>
      <c r="E572" s="40" t="s">
        <v>90</v>
      </c>
      <c r="F572" s="41">
        <v>10027.39</v>
      </c>
      <c r="G572" s="41">
        <v>0</v>
      </c>
      <c r="H572" s="42">
        <v>0</v>
      </c>
    </row>
    <row r="573" spans="1:8" ht="15" x14ac:dyDescent="0.2">
      <c r="A573" s="38">
        <f t="shared" si="8"/>
        <v>564</v>
      </c>
      <c r="B573" s="39" t="s">
        <v>851</v>
      </c>
      <c r="C573" s="40" t="s">
        <v>846</v>
      </c>
      <c r="D573" s="40" t="s">
        <v>850</v>
      </c>
      <c r="E573" s="40" t="s">
        <v>852</v>
      </c>
      <c r="F573" s="41">
        <v>10027.39</v>
      </c>
      <c r="G573" s="41">
        <v>0</v>
      </c>
      <c r="H573" s="42">
        <v>0</v>
      </c>
    </row>
    <row r="574" spans="1:8" ht="38.25" x14ac:dyDescent="0.2">
      <c r="A574" s="38">
        <f t="shared" si="8"/>
        <v>565</v>
      </c>
      <c r="B574" s="39" t="s">
        <v>754</v>
      </c>
      <c r="C574" s="40" t="s">
        <v>121</v>
      </c>
      <c r="D574" s="40" t="s">
        <v>192</v>
      </c>
      <c r="E574" s="40" t="s">
        <v>90</v>
      </c>
      <c r="F574" s="41">
        <v>243327550</v>
      </c>
      <c r="G574" s="41">
        <v>187028207.5</v>
      </c>
      <c r="H574" s="42">
        <v>0.76862733997855981</v>
      </c>
    </row>
    <row r="575" spans="1:8" ht="25.5" x14ac:dyDescent="0.2">
      <c r="A575" s="38">
        <f t="shared" si="8"/>
        <v>566</v>
      </c>
      <c r="B575" s="39" t="s">
        <v>64</v>
      </c>
      <c r="C575" s="40" t="s">
        <v>122</v>
      </c>
      <c r="D575" s="40" t="s">
        <v>192</v>
      </c>
      <c r="E575" s="40" t="s">
        <v>90</v>
      </c>
      <c r="F575" s="41">
        <v>16795600</v>
      </c>
      <c r="G575" s="41">
        <v>12596700</v>
      </c>
      <c r="H575" s="42">
        <v>0.75</v>
      </c>
    </row>
    <row r="576" spans="1:8" ht="38.25" x14ac:dyDescent="0.2">
      <c r="A576" s="38">
        <f t="shared" si="8"/>
        <v>567</v>
      </c>
      <c r="B576" s="39" t="s">
        <v>755</v>
      </c>
      <c r="C576" s="40" t="s">
        <v>122</v>
      </c>
      <c r="D576" s="40" t="s">
        <v>267</v>
      </c>
      <c r="E576" s="40" t="s">
        <v>90</v>
      </c>
      <c r="F576" s="41">
        <v>16795600</v>
      </c>
      <c r="G576" s="41">
        <v>12596700</v>
      </c>
      <c r="H576" s="42">
        <v>0.75</v>
      </c>
    </row>
    <row r="577" spans="1:8" ht="25.5" x14ac:dyDescent="0.2">
      <c r="A577" s="38">
        <f t="shared" si="8"/>
        <v>568</v>
      </c>
      <c r="B577" s="39" t="s">
        <v>443</v>
      </c>
      <c r="C577" s="40" t="s">
        <v>122</v>
      </c>
      <c r="D577" s="40" t="s">
        <v>290</v>
      </c>
      <c r="E577" s="40" t="s">
        <v>90</v>
      </c>
      <c r="F577" s="41">
        <v>16795600</v>
      </c>
      <c r="G577" s="41">
        <v>12596700</v>
      </c>
      <c r="H577" s="42">
        <v>0.75</v>
      </c>
    </row>
    <row r="578" spans="1:8" ht="25.5" x14ac:dyDescent="0.2">
      <c r="A578" s="38">
        <f t="shared" si="8"/>
        <v>569</v>
      </c>
      <c r="B578" s="39" t="s">
        <v>444</v>
      </c>
      <c r="C578" s="40" t="s">
        <v>122</v>
      </c>
      <c r="D578" s="40" t="s">
        <v>268</v>
      </c>
      <c r="E578" s="40" t="s">
        <v>90</v>
      </c>
      <c r="F578" s="41">
        <v>5818600</v>
      </c>
      <c r="G578" s="41">
        <v>4363950</v>
      </c>
      <c r="H578" s="42">
        <v>0.75</v>
      </c>
    </row>
    <row r="579" spans="1:8" ht="15" x14ac:dyDescent="0.2">
      <c r="A579" s="38">
        <f t="shared" si="8"/>
        <v>570</v>
      </c>
      <c r="B579" s="39" t="s">
        <v>445</v>
      </c>
      <c r="C579" s="40" t="s">
        <v>122</v>
      </c>
      <c r="D579" s="40" t="s">
        <v>268</v>
      </c>
      <c r="E579" s="40" t="s">
        <v>163</v>
      </c>
      <c r="F579" s="41">
        <v>5818600</v>
      </c>
      <c r="G579" s="41">
        <v>4363950</v>
      </c>
      <c r="H579" s="42">
        <v>0.75</v>
      </c>
    </row>
    <row r="580" spans="1:8" ht="51" x14ac:dyDescent="0.2">
      <c r="A580" s="38">
        <f t="shared" si="8"/>
        <v>571</v>
      </c>
      <c r="B580" s="39" t="s">
        <v>518</v>
      </c>
      <c r="C580" s="40" t="s">
        <v>122</v>
      </c>
      <c r="D580" s="40" t="s">
        <v>269</v>
      </c>
      <c r="E580" s="40" t="s">
        <v>90</v>
      </c>
      <c r="F580" s="41">
        <v>10977000</v>
      </c>
      <c r="G580" s="41">
        <v>8232750</v>
      </c>
      <c r="H580" s="42">
        <v>0.75</v>
      </c>
    </row>
    <row r="581" spans="1:8" ht="15" x14ac:dyDescent="0.2">
      <c r="A581" s="38">
        <f t="shared" si="8"/>
        <v>572</v>
      </c>
      <c r="B581" s="39" t="s">
        <v>445</v>
      </c>
      <c r="C581" s="40" t="s">
        <v>122</v>
      </c>
      <c r="D581" s="40" t="s">
        <v>269</v>
      </c>
      <c r="E581" s="40" t="s">
        <v>163</v>
      </c>
      <c r="F581" s="41">
        <v>10977000</v>
      </c>
      <c r="G581" s="41">
        <v>8232750</v>
      </c>
      <c r="H581" s="42">
        <v>0.75</v>
      </c>
    </row>
    <row r="582" spans="1:8" ht="15" x14ac:dyDescent="0.2">
      <c r="A582" s="38">
        <f t="shared" si="8"/>
        <v>573</v>
      </c>
      <c r="B582" s="39" t="s">
        <v>65</v>
      </c>
      <c r="C582" s="40" t="s">
        <v>123</v>
      </c>
      <c r="D582" s="40" t="s">
        <v>192</v>
      </c>
      <c r="E582" s="40" t="s">
        <v>90</v>
      </c>
      <c r="F582" s="41">
        <v>226531950</v>
      </c>
      <c r="G582" s="41">
        <v>174431507.5</v>
      </c>
      <c r="H582" s="42">
        <v>0.77000841382418683</v>
      </c>
    </row>
    <row r="583" spans="1:8" ht="38.25" x14ac:dyDescent="0.2">
      <c r="A583" s="38">
        <f t="shared" si="8"/>
        <v>574</v>
      </c>
      <c r="B583" s="39" t="s">
        <v>755</v>
      </c>
      <c r="C583" s="40" t="s">
        <v>123</v>
      </c>
      <c r="D583" s="40" t="s">
        <v>267</v>
      </c>
      <c r="E583" s="40" t="s">
        <v>90</v>
      </c>
      <c r="F583" s="41">
        <v>226531950</v>
      </c>
      <c r="G583" s="41">
        <v>174431507.5</v>
      </c>
      <c r="H583" s="42">
        <v>0.77000841382418683</v>
      </c>
    </row>
    <row r="584" spans="1:8" ht="25.5" x14ac:dyDescent="0.2">
      <c r="A584" s="38">
        <f t="shared" si="8"/>
        <v>575</v>
      </c>
      <c r="B584" s="39" t="s">
        <v>443</v>
      </c>
      <c r="C584" s="40" t="s">
        <v>123</v>
      </c>
      <c r="D584" s="40" t="s">
        <v>290</v>
      </c>
      <c r="E584" s="40" t="s">
        <v>90</v>
      </c>
      <c r="F584" s="41">
        <v>226531950</v>
      </c>
      <c r="G584" s="41">
        <v>174431507.5</v>
      </c>
      <c r="H584" s="42">
        <v>0.77000841382418683</v>
      </c>
    </row>
    <row r="585" spans="1:8" ht="25.5" x14ac:dyDescent="0.2">
      <c r="A585" s="38">
        <f t="shared" si="8"/>
        <v>576</v>
      </c>
      <c r="B585" s="39" t="s">
        <v>446</v>
      </c>
      <c r="C585" s="40" t="s">
        <v>123</v>
      </c>
      <c r="D585" s="40" t="s">
        <v>270</v>
      </c>
      <c r="E585" s="40" t="s">
        <v>90</v>
      </c>
      <c r="F585" s="41">
        <v>226531950</v>
      </c>
      <c r="G585" s="41">
        <v>174431507.5</v>
      </c>
      <c r="H585" s="42">
        <v>0.77000841382418683</v>
      </c>
    </row>
    <row r="586" spans="1:8" ht="15" x14ac:dyDescent="0.2">
      <c r="A586" s="38">
        <f t="shared" si="8"/>
        <v>577</v>
      </c>
      <c r="B586" s="39" t="s">
        <v>368</v>
      </c>
      <c r="C586" s="40" t="s">
        <v>123</v>
      </c>
      <c r="D586" s="40" t="s">
        <v>270</v>
      </c>
      <c r="E586" s="40" t="s">
        <v>158</v>
      </c>
      <c r="F586" s="41">
        <v>226531950</v>
      </c>
      <c r="G586" s="41">
        <v>174431507.5</v>
      </c>
      <c r="H586" s="42">
        <v>0.77000841382418683</v>
      </c>
    </row>
    <row r="587" spans="1:8" x14ac:dyDescent="0.2">
      <c r="A587" s="38">
        <f t="shared" si="8"/>
        <v>578</v>
      </c>
      <c r="B587" s="68" t="s">
        <v>164</v>
      </c>
      <c r="C587" s="69"/>
      <c r="D587" s="69"/>
      <c r="E587" s="69"/>
      <c r="F587" s="43">
        <v>1700477294.5699999</v>
      </c>
      <c r="G587" s="43">
        <v>1155635051.8</v>
      </c>
      <c r="H587" s="44">
        <v>0.67959452060324377</v>
      </c>
    </row>
  </sheetData>
  <autoFilter ref="A9:H587"/>
  <mergeCells count="11">
    <mergeCell ref="F1:H1"/>
    <mergeCell ref="F2:H2"/>
    <mergeCell ref="F4:H4"/>
    <mergeCell ref="B587:E587"/>
    <mergeCell ref="A5:H5"/>
    <mergeCell ref="A7:A8"/>
    <mergeCell ref="B7:B8"/>
    <mergeCell ref="C7:C8"/>
    <mergeCell ref="D7:D8"/>
    <mergeCell ref="E7:E8"/>
    <mergeCell ref="F7:F8"/>
  </mergeCells>
  <pageMargins left="0.98425196850393704" right="0.98425196850393704" top="0.74803149606299213" bottom="0.74803149606299213" header="0.31496062992125984"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H33"/>
  <sheetViews>
    <sheetView tabSelected="1" workbookViewId="0">
      <selection activeCell="H15" sqref="H15"/>
    </sheetView>
  </sheetViews>
  <sheetFormatPr defaultRowHeight="12.75" x14ac:dyDescent="0.2"/>
  <cols>
    <col min="1" max="1" width="6.140625" style="1" customWidth="1"/>
    <col min="2" max="2" width="51.5703125" style="3" customWidth="1"/>
    <col min="3" max="3" width="22.140625" style="3" customWidth="1"/>
    <col min="4" max="5" width="16.5703125" style="3" customWidth="1"/>
    <col min="6" max="6" width="20" style="3" customWidth="1"/>
    <col min="7" max="7" width="11.85546875" style="3" customWidth="1"/>
    <col min="8" max="8" width="9.7109375" style="3" customWidth="1"/>
    <col min="9" max="9" width="11.140625" style="3" customWidth="1"/>
    <col min="10" max="16384" width="9.140625" style="3"/>
  </cols>
  <sheetData>
    <row r="1" spans="1:8" s="5" customFormat="1" ht="13.5" customHeight="1" x14ac:dyDescent="0.2">
      <c r="A1" s="1"/>
      <c r="B1" s="2"/>
      <c r="C1" s="73" t="s">
        <v>587</v>
      </c>
      <c r="D1" s="73"/>
      <c r="E1" s="73"/>
      <c r="F1" s="11"/>
      <c r="H1" s="3"/>
    </row>
    <row r="2" spans="1:8" x14ac:dyDescent="0.2">
      <c r="C2" s="73" t="s">
        <v>861</v>
      </c>
      <c r="D2" s="73"/>
      <c r="E2" s="73"/>
      <c r="F2" s="11"/>
    </row>
    <row r="3" spans="1:8" x14ac:dyDescent="0.2">
      <c r="C3" s="73" t="s">
        <v>585</v>
      </c>
      <c r="D3" s="73"/>
      <c r="E3" s="73"/>
      <c r="F3" s="11"/>
      <c r="G3" s="11"/>
    </row>
    <row r="4" spans="1:8" x14ac:dyDescent="0.2">
      <c r="C4" s="74" t="s">
        <v>864</v>
      </c>
      <c r="D4" s="74"/>
      <c r="E4" s="37"/>
    </row>
    <row r="5" spans="1:8" x14ac:dyDescent="0.2">
      <c r="A5" s="45"/>
      <c r="B5" s="47"/>
      <c r="C5" s="47"/>
      <c r="D5" s="47"/>
      <c r="E5" s="47"/>
    </row>
    <row r="6" spans="1:8" ht="41.25" customHeight="1" x14ac:dyDescent="0.2">
      <c r="A6" s="70" t="s">
        <v>853</v>
      </c>
      <c r="B6" s="75"/>
      <c r="C6" s="75"/>
      <c r="D6" s="75"/>
      <c r="E6" s="75"/>
    </row>
    <row r="7" spans="1:8" x14ac:dyDescent="0.2">
      <c r="A7" s="45"/>
      <c r="B7" s="47"/>
      <c r="C7" s="45"/>
      <c r="D7" s="45"/>
      <c r="E7" s="47"/>
    </row>
    <row r="8" spans="1:8" x14ac:dyDescent="0.2">
      <c r="A8" s="72" t="s">
        <v>67</v>
      </c>
      <c r="B8" s="72" t="s">
        <v>79</v>
      </c>
      <c r="C8" s="72" t="s">
        <v>80</v>
      </c>
      <c r="D8" s="72" t="s">
        <v>803</v>
      </c>
      <c r="E8" s="76" t="s">
        <v>854</v>
      </c>
    </row>
    <row r="9" spans="1:8" ht="58.5" customHeight="1" x14ac:dyDescent="0.2">
      <c r="A9" s="72"/>
      <c r="B9" s="72"/>
      <c r="C9" s="72"/>
      <c r="D9" s="72"/>
      <c r="E9" s="77"/>
    </row>
    <row r="10" spans="1:8" ht="10.5" customHeight="1" x14ac:dyDescent="0.2">
      <c r="A10" s="72"/>
      <c r="B10" s="72"/>
      <c r="C10" s="72"/>
      <c r="D10" s="72"/>
      <c r="E10" s="78"/>
    </row>
    <row r="11" spans="1:8" x14ac:dyDescent="0.2">
      <c r="A11" s="38">
        <v>1</v>
      </c>
      <c r="B11" s="38">
        <v>2</v>
      </c>
      <c r="C11" s="38">
        <v>3</v>
      </c>
      <c r="D11" s="38">
        <v>4</v>
      </c>
      <c r="E11" s="38">
        <v>5</v>
      </c>
    </row>
    <row r="12" spans="1:8" x14ac:dyDescent="0.2">
      <c r="A12" s="38">
        <v>1</v>
      </c>
      <c r="B12" s="83" t="s">
        <v>75</v>
      </c>
      <c r="C12" s="82"/>
      <c r="D12" s="89">
        <f>D14</f>
        <v>156974015.65999985</v>
      </c>
      <c r="E12" s="85">
        <f>E14</f>
        <v>62830039.589999914</v>
      </c>
      <c r="F12" s="8"/>
      <c r="G12" s="8"/>
    </row>
    <row r="13" spans="1:8" x14ac:dyDescent="0.2">
      <c r="A13" s="38">
        <f>1+A12</f>
        <v>2</v>
      </c>
      <c r="B13" s="83" t="s">
        <v>73</v>
      </c>
      <c r="C13" s="82"/>
      <c r="D13" s="84"/>
      <c r="E13" s="84"/>
    </row>
    <row r="14" spans="1:8" ht="25.5" x14ac:dyDescent="0.2">
      <c r="A14" s="38">
        <f>1+A13</f>
        <v>3</v>
      </c>
      <c r="B14" s="83" t="s">
        <v>74</v>
      </c>
      <c r="C14" s="82"/>
      <c r="D14" s="85">
        <f>D15</f>
        <v>156974015.65999985</v>
      </c>
      <c r="E14" s="85">
        <f>E15</f>
        <v>62830039.589999914</v>
      </c>
    </row>
    <row r="15" spans="1:8" x14ac:dyDescent="0.2">
      <c r="A15" s="38">
        <f>1+A14</f>
        <v>4</v>
      </c>
      <c r="B15" s="83" t="s">
        <v>77</v>
      </c>
      <c r="C15" s="86" t="s">
        <v>76</v>
      </c>
      <c r="D15" s="85">
        <f>D19+D18</f>
        <v>156974015.65999985</v>
      </c>
      <c r="E15" s="85">
        <f>E19+E18-E20</f>
        <v>62830039.589999914</v>
      </c>
    </row>
    <row r="16" spans="1:8" ht="38.25" x14ac:dyDescent="0.2">
      <c r="A16" s="38"/>
      <c r="B16" s="83" t="s">
        <v>88</v>
      </c>
      <c r="C16" s="86" t="s">
        <v>866</v>
      </c>
      <c r="D16" s="85">
        <v>30000000</v>
      </c>
      <c r="E16" s="85">
        <v>0</v>
      </c>
    </row>
    <row r="17" spans="1:7" ht="38.25" x14ac:dyDescent="0.2">
      <c r="A17" s="38"/>
      <c r="B17" s="83" t="s">
        <v>89</v>
      </c>
      <c r="C17" s="86" t="s">
        <v>867</v>
      </c>
      <c r="D17" s="85">
        <v>-30000000</v>
      </c>
      <c r="E17" s="85">
        <v>0</v>
      </c>
    </row>
    <row r="18" spans="1:7" ht="25.5" x14ac:dyDescent="0.2">
      <c r="A18" s="38">
        <f>1+A15</f>
        <v>5</v>
      </c>
      <c r="B18" s="83" t="s">
        <v>81</v>
      </c>
      <c r="C18" s="86" t="s">
        <v>82</v>
      </c>
      <c r="D18" s="87">
        <v>-1543503278.9100001</v>
      </c>
      <c r="E18" s="87">
        <v>-1098816718.02</v>
      </c>
      <c r="G18" s="8"/>
    </row>
    <row r="19" spans="1:7" ht="25.5" x14ac:dyDescent="0.2">
      <c r="A19" s="38">
        <f>1+A18</f>
        <v>6</v>
      </c>
      <c r="B19" s="83" t="s">
        <v>83</v>
      </c>
      <c r="C19" s="86" t="s">
        <v>84</v>
      </c>
      <c r="D19" s="87">
        <v>1700477294.5699999</v>
      </c>
      <c r="E19" s="87">
        <v>1161646757.6099999</v>
      </c>
      <c r="F19" s="8"/>
      <c r="G19" s="8"/>
    </row>
    <row r="20" spans="1:7" ht="63.75" x14ac:dyDescent="0.2">
      <c r="A20" s="38">
        <f>1+A19</f>
        <v>7</v>
      </c>
      <c r="B20" s="83" t="s">
        <v>72</v>
      </c>
      <c r="C20" s="86" t="s">
        <v>17</v>
      </c>
      <c r="D20" s="88">
        <v>0</v>
      </c>
      <c r="E20" s="88">
        <v>0</v>
      </c>
      <c r="F20" s="8"/>
      <c r="G20" s="8"/>
    </row>
    <row r="21" spans="1:7" ht="38.25" x14ac:dyDescent="0.2">
      <c r="A21" s="38">
        <f>1+A20</f>
        <v>8</v>
      </c>
      <c r="B21" s="83" t="s">
        <v>85</v>
      </c>
      <c r="C21" s="86" t="s">
        <v>86</v>
      </c>
      <c r="D21" s="88">
        <v>0</v>
      </c>
      <c r="E21" s="88">
        <v>0</v>
      </c>
    </row>
    <row r="22" spans="1:7" x14ac:dyDescent="0.2">
      <c r="A22" s="45"/>
      <c r="B22" s="47"/>
      <c r="C22" s="45"/>
      <c r="D22" s="45"/>
      <c r="E22" s="47"/>
      <c r="F22" s="8"/>
    </row>
    <row r="23" spans="1:7" x14ac:dyDescent="0.2">
      <c r="A23" s="6"/>
      <c r="B23" s="7"/>
      <c r="C23" s="6"/>
      <c r="D23" s="9"/>
      <c r="F23" s="8"/>
    </row>
    <row r="24" spans="1:7" x14ac:dyDescent="0.2">
      <c r="A24" s="6"/>
      <c r="B24" s="7"/>
      <c r="C24" s="6"/>
      <c r="D24" s="6"/>
    </row>
    <row r="25" spans="1:7" x14ac:dyDescent="0.2">
      <c r="A25" s="6"/>
      <c r="B25" s="7"/>
      <c r="C25" s="6"/>
      <c r="D25" s="6"/>
    </row>
    <row r="26" spans="1:7" x14ac:dyDescent="0.2">
      <c r="A26" s="6"/>
      <c r="B26" s="7"/>
      <c r="C26" s="6"/>
      <c r="D26" s="6"/>
    </row>
    <row r="27" spans="1:7" x14ac:dyDescent="0.2">
      <c r="A27" s="6"/>
      <c r="B27" s="7"/>
      <c r="C27" s="6"/>
      <c r="D27" s="6"/>
    </row>
    <row r="28" spans="1:7" x14ac:dyDescent="0.2">
      <c r="A28" s="6"/>
      <c r="B28" s="7"/>
      <c r="C28" s="6"/>
      <c r="D28" s="6"/>
    </row>
    <row r="29" spans="1:7" x14ac:dyDescent="0.2">
      <c r="A29" s="6"/>
      <c r="B29" s="7"/>
      <c r="C29" s="6"/>
      <c r="D29" s="6"/>
    </row>
    <row r="30" spans="1:7" x14ac:dyDescent="0.2">
      <c r="A30" s="6"/>
      <c r="B30" s="7"/>
      <c r="C30" s="6"/>
      <c r="D30" s="6"/>
    </row>
    <row r="31" spans="1:7" x14ac:dyDescent="0.2">
      <c r="A31" s="6"/>
      <c r="B31" s="7"/>
      <c r="C31" s="6"/>
      <c r="D31" s="6"/>
    </row>
    <row r="32" spans="1:7" x14ac:dyDescent="0.2">
      <c r="A32" s="6"/>
      <c r="B32" s="7"/>
      <c r="C32" s="6"/>
      <c r="D32" s="6"/>
    </row>
    <row r="33" spans="1:4" x14ac:dyDescent="0.2">
      <c r="A33" s="6"/>
      <c r="B33" s="7"/>
      <c r="C33" s="6"/>
      <c r="D33" s="6"/>
    </row>
  </sheetData>
  <mergeCells count="10">
    <mergeCell ref="E8:E10"/>
    <mergeCell ref="A8:A10"/>
    <mergeCell ref="B8:B10"/>
    <mergeCell ref="C8:C10"/>
    <mergeCell ref="D8:D10"/>
    <mergeCell ref="C1:E1"/>
    <mergeCell ref="C2:E2"/>
    <mergeCell ref="C3:E3"/>
    <mergeCell ref="C4:D4"/>
    <mergeCell ref="A6:E6"/>
  </mergeCells>
  <phoneticPr fontId="0" type="noConversion"/>
  <pageMargins left="0.9055118110236221" right="0.905511811023622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zoomScale="90" zoomScaleNormal="90" workbookViewId="0">
      <selection activeCell="G6" sqref="G6"/>
    </sheetView>
  </sheetViews>
  <sheetFormatPr defaultRowHeight="12.75" x14ac:dyDescent="0.2"/>
  <cols>
    <col min="1" max="1" width="43.28515625" style="7" customWidth="1"/>
    <col min="2" max="2" width="21.42578125" style="7" customWidth="1"/>
    <col min="3" max="3" width="24.28515625" style="7" customWidth="1"/>
    <col min="4" max="16384" width="9.140625" style="7"/>
  </cols>
  <sheetData>
    <row r="1" spans="1:8" s="5" customFormat="1" ht="49.5" customHeight="1" x14ac:dyDescent="0.2">
      <c r="A1" s="36"/>
      <c r="B1" s="81" t="s">
        <v>865</v>
      </c>
      <c r="C1" s="81"/>
      <c r="D1" s="7"/>
      <c r="E1" s="12"/>
      <c r="F1" s="3"/>
      <c r="G1" s="3"/>
      <c r="H1" s="3"/>
    </row>
    <row r="2" spans="1:8" x14ac:dyDescent="0.2">
      <c r="A2" s="54"/>
      <c r="B2" s="54"/>
      <c r="C2" s="54"/>
    </row>
    <row r="3" spans="1:8" ht="142.5" customHeight="1" x14ac:dyDescent="0.2">
      <c r="A3" s="79" t="s">
        <v>855</v>
      </c>
      <c r="B3" s="80"/>
      <c r="C3" s="80"/>
    </row>
    <row r="4" spans="1:8" ht="150" x14ac:dyDescent="0.2">
      <c r="A4" s="55" t="s">
        <v>175</v>
      </c>
      <c r="B4" s="55" t="s">
        <v>856</v>
      </c>
      <c r="C4" s="55" t="s">
        <v>857</v>
      </c>
    </row>
    <row r="5" spans="1:8" ht="15" x14ac:dyDescent="0.2">
      <c r="A5" s="59">
        <v>1</v>
      </c>
      <c r="B5" s="59">
        <v>2</v>
      </c>
      <c r="C5" s="59">
        <v>3</v>
      </c>
    </row>
    <row r="6" spans="1:8" ht="64.5" customHeight="1" x14ac:dyDescent="0.2">
      <c r="A6" s="56" t="s">
        <v>584</v>
      </c>
      <c r="B6" s="57">
        <v>50</v>
      </c>
      <c r="C6" s="57">
        <v>27052.76</v>
      </c>
    </row>
    <row r="7" spans="1:8" ht="47.25" customHeight="1" x14ac:dyDescent="0.2">
      <c r="A7" s="56" t="s">
        <v>582</v>
      </c>
      <c r="B7" s="57">
        <v>27.1</v>
      </c>
      <c r="C7" s="57">
        <v>8957.4699999999993</v>
      </c>
    </row>
    <row r="8" spans="1:8" ht="61.5" customHeight="1" x14ac:dyDescent="0.2">
      <c r="A8" s="56" t="s">
        <v>583</v>
      </c>
      <c r="B8" s="58">
        <v>1338.5</v>
      </c>
      <c r="C8" s="58">
        <v>392580.15</v>
      </c>
    </row>
  </sheetData>
  <mergeCells count="2">
    <mergeCell ref="A3:C3"/>
    <mergeCell ref="B1:C1"/>
  </mergeCells>
  <pageMargins left="0.9055118110236221" right="0.9055118110236221"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Приложение 1</vt:lpstr>
      <vt:lpstr>Приложение 2</vt:lpstr>
      <vt:lpstr>Приложение 3</vt:lpstr>
      <vt:lpstr>Приложение 4</vt:lpstr>
      <vt:lpstr>'Приложение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Олеся Могутина</cp:lastModifiedBy>
  <cp:lastPrinted>2022-10-25T08:32:12Z</cp:lastPrinted>
  <dcterms:created xsi:type="dcterms:W3CDTF">1996-10-08T23:32:33Z</dcterms:created>
  <dcterms:modified xsi:type="dcterms:W3CDTF">2022-11-01T10:26:12Z</dcterms:modified>
</cp:coreProperties>
</file>