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activeTab="1"/>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2'!$A$6:$I$794</definedName>
    <definedName name="_xlnm.Print_Titles" localSheetId="1">'Приложение 2'!$5:$7</definedName>
    <definedName name="_xlnm.Print_Area" localSheetId="0">'Приложение 1'!$I$7</definedName>
    <definedName name="_xlnm.Print_Area" localSheetId="1">'Приложение 2'!$A$2:$I$877</definedName>
  </definedNames>
  <calcPr calcId="145621"/>
</workbook>
</file>

<file path=xl/calcChain.xml><?xml version="1.0" encoding="utf-8"?>
<calcChain xmlns="http://schemas.openxmlformats.org/spreadsheetml/2006/main">
  <c r="A850" i="26" l="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376" i="26"/>
  <c r="I377" i="26"/>
  <c r="I378" i="26"/>
  <c r="I379" i="26"/>
  <c r="I380" i="26"/>
  <c r="I381" i="26"/>
  <c r="I382" i="26"/>
  <c r="I383" i="26"/>
  <c r="I384" i="26"/>
  <c r="I385" i="26"/>
  <c r="I386" i="26"/>
  <c r="I387" i="26"/>
  <c r="I388" i="26"/>
  <c r="I389" i="26"/>
  <c r="I390" i="26"/>
  <c r="I391" i="26"/>
  <c r="I392" i="26"/>
  <c r="I393" i="26"/>
  <c r="I394" i="26"/>
  <c r="I395" i="26"/>
  <c r="I396" i="26"/>
  <c r="I397" i="26"/>
  <c r="I398" i="26"/>
  <c r="I399" i="26"/>
  <c r="I400" i="26"/>
  <c r="I401" i="26"/>
  <c r="I402" i="26"/>
  <c r="I403" i="26"/>
  <c r="I404" i="26"/>
  <c r="I405" i="26"/>
  <c r="I406" i="26"/>
  <c r="I407" i="26"/>
  <c r="I408" i="26"/>
  <c r="I409" i="26"/>
  <c r="I410" i="26"/>
  <c r="I411" i="26"/>
  <c r="I412" i="26"/>
  <c r="I413" i="26"/>
  <c r="I414" i="26"/>
  <c r="I415" i="26"/>
  <c r="I416" i="26"/>
  <c r="I417" i="26"/>
  <c r="I418" i="26"/>
  <c r="I419" i="26"/>
  <c r="I420" i="26"/>
  <c r="I421" i="26"/>
  <c r="I422" i="26"/>
  <c r="I423" i="26"/>
  <c r="I424" i="26"/>
  <c r="I425" i="26"/>
  <c r="I426" i="26"/>
  <c r="I427" i="26"/>
  <c r="I428" i="26"/>
  <c r="I429" i="26"/>
  <c r="I430" i="26"/>
  <c r="I431" i="26"/>
  <c r="I432" i="26"/>
  <c r="I433" i="26"/>
  <c r="I434" i="26"/>
  <c r="I435" i="26"/>
  <c r="I436" i="26"/>
  <c r="I437" i="26"/>
  <c r="I438" i="26"/>
  <c r="I439" i="26"/>
  <c r="I440" i="26"/>
  <c r="I441" i="26"/>
  <c r="I442" i="26"/>
  <c r="I443" i="26"/>
  <c r="I444" i="26"/>
  <c r="I445" i="26"/>
  <c r="I446" i="26"/>
  <c r="I447" i="26"/>
  <c r="I448" i="26"/>
  <c r="I449" i="26"/>
  <c r="I450" i="26"/>
  <c r="I451" i="26"/>
  <c r="I452" i="26"/>
  <c r="I453" i="26"/>
  <c r="I454" i="26"/>
  <c r="I455" i="26"/>
  <c r="I456" i="26"/>
  <c r="I457" i="26"/>
  <c r="I458" i="26"/>
  <c r="I459" i="26"/>
  <c r="I460" i="26"/>
  <c r="I461" i="26"/>
  <c r="I462" i="26"/>
  <c r="I463" i="26"/>
  <c r="I464" i="26"/>
  <c r="I465" i="26"/>
  <c r="I466" i="26"/>
  <c r="I467" i="26"/>
  <c r="I468" i="26"/>
  <c r="I469" i="26"/>
  <c r="I470" i="26"/>
  <c r="I471" i="26"/>
  <c r="I472" i="26"/>
  <c r="I473" i="26"/>
  <c r="I474" i="26"/>
  <c r="I475" i="26"/>
  <c r="I476" i="26"/>
  <c r="I477" i="26"/>
  <c r="I478" i="26"/>
  <c r="I479" i="26"/>
  <c r="I480" i="26"/>
  <c r="I481" i="26"/>
  <c r="I482" i="26"/>
  <c r="I483" i="26"/>
  <c r="I484" i="26"/>
  <c r="I485" i="26"/>
  <c r="I486" i="26"/>
  <c r="I487" i="26"/>
  <c r="I488" i="26"/>
  <c r="I489" i="26"/>
  <c r="I490" i="26"/>
  <c r="I491" i="26"/>
  <c r="I492" i="26"/>
  <c r="I493" i="26"/>
  <c r="I494" i="26"/>
  <c r="I495" i="26"/>
  <c r="I496" i="26"/>
  <c r="I497" i="26"/>
  <c r="I498" i="26"/>
  <c r="I499" i="26"/>
  <c r="I500" i="26"/>
  <c r="I501" i="26"/>
  <c r="I502" i="26"/>
  <c r="I503" i="26"/>
  <c r="I504" i="26"/>
  <c r="I505" i="26"/>
  <c r="I506" i="26"/>
  <c r="I507" i="26"/>
  <c r="I508" i="26"/>
  <c r="I509" i="26"/>
  <c r="I510" i="26"/>
  <c r="I511" i="26"/>
  <c r="I512" i="26"/>
  <c r="I513" i="26"/>
  <c r="I514" i="26"/>
  <c r="I515" i="26"/>
  <c r="I516" i="26"/>
  <c r="I517" i="26"/>
  <c r="I518" i="26"/>
  <c r="I519" i="26"/>
  <c r="I520" i="26"/>
  <c r="I521" i="26"/>
  <c r="I522" i="26"/>
  <c r="I523" i="26"/>
  <c r="I524" i="26"/>
  <c r="I525" i="26"/>
  <c r="I526" i="26"/>
  <c r="I527" i="26"/>
  <c r="I528" i="26"/>
  <c r="I529" i="26"/>
  <c r="I530" i="26"/>
  <c r="I531" i="26"/>
  <c r="I532" i="26"/>
  <c r="I533" i="26"/>
  <c r="I534" i="26"/>
  <c r="I535" i="26"/>
  <c r="I536" i="26"/>
  <c r="I537" i="26"/>
  <c r="I538" i="26"/>
  <c r="I539" i="26"/>
  <c r="I540" i="26"/>
  <c r="I541" i="26"/>
  <c r="I542" i="26"/>
  <c r="I543" i="26"/>
  <c r="I544" i="26"/>
  <c r="I545" i="26"/>
  <c r="I546" i="26"/>
  <c r="I547" i="26"/>
  <c r="I548" i="26"/>
  <c r="I549" i="26"/>
  <c r="I550" i="26"/>
  <c r="I551" i="26"/>
  <c r="I552" i="26"/>
  <c r="I553" i="26"/>
  <c r="I554" i="26"/>
  <c r="I555" i="26"/>
  <c r="I556" i="26"/>
  <c r="I557" i="26"/>
  <c r="I558" i="26"/>
  <c r="I559" i="26"/>
  <c r="I560" i="26"/>
  <c r="I561" i="26"/>
  <c r="I562" i="26"/>
  <c r="I563" i="26"/>
  <c r="I564" i="26"/>
  <c r="I565" i="26"/>
  <c r="I566" i="26"/>
  <c r="I567" i="26"/>
  <c r="I568" i="26"/>
  <c r="I569" i="26"/>
  <c r="I570" i="26"/>
  <c r="I571" i="26"/>
  <c r="I572" i="26"/>
  <c r="I573" i="26"/>
  <c r="I574" i="26"/>
  <c r="I575" i="26"/>
  <c r="I576" i="26"/>
  <c r="I577" i="26"/>
  <c r="I578" i="26"/>
  <c r="I579" i="26"/>
  <c r="I580" i="26"/>
  <c r="I581" i="26"/>
  <c r="I582" i="26"/>
  <c r="I583" i="26"/>
  <c r="I584" i="26"/>
  <c r="I585" i="26"/>
  <c r="I586" i="26"/>
  <c r="I587" i="26"/>
  <c r="I588" i="26"/>
  <c r="I589" i="26"/>
  <c r="I590" i="26"/>
  <c r="I591" i="26"/>
  <c r="I592" i="26"/>
  <c r="I593" i="26"/>
  <c r="I594" i="26"/>
  <c r="I595" i="26"/>
  <c r="I596" i="26"/>
  <c r="I597" i="26"/>
  <c r="I598" i="26"/>
  <c r="I599" i="26"/>
  <c r="I600" i="26"/>
  <c r="I601" i="26"/>
  <c r="I602" i="26"/>
  <c r="I603" i="26"/>
  <c r="I604" i="26"/>
  <c r="I605" i="26"/>
  <c r="I606" i="26"/>
  <c r="I607" i="26"/>
  <c r="I608" i="26"/>
  <c r="I609" i="26"/>
  <c r="I610" i="26"/>
  <c r="I611" i="26"/>
  <c r="I612" i="26"/>
  <c r="I613" i="26"/>
  <c r="I614" i="26"/>
  <c r="I615" i="26"/>
  <c r="I616" i="26"/>
  <c r="I617" i="26"/>
  <c r="I618" i="26"/>
  <c r="I619" i="26"/>
  <c r="I620" i="26"/>
  <c r="I621" i="26"/>
  <c r="I622" i="26"/>
  <c r="I623" i="26"/>
  <c r="I624" i="26"/>
  <c r="I625" i="26"/>
  <c r="I626" i="26"/>
  <c r="I627" i="26"/>
  <c r="I628" i="26"/>
  <c r="I629" i="26"/>
  <c r="I630" i="26"/>
  <c r="I631" i="26"/>
  <c r="I632" i="26"/>
  <c r="I633" i="26"/>
  <c r="I634" i="26"/>
  <c r="I635" i="26"/>
  <c r="I636" i="26"/>
  <c r="I637" i="26"/>
  <c r="I638" i="26"/>
  <c r="I639" i="26"/>
  <c r="I640" i="26"/>
  <c r="I641" i="26"/>
  <c r="I642" i="26"/>
  <c r="I643" i="26"/>
  <c r="I644" i="26"/>
  <c r="I645" i="26"/>
  <c r="I646" i="26"/>
  <c r="I647" i="26"/>
  <c r="I648" i="26"/>
  <c r="I649" i="26"/>
  <c r="I650" i="26"/>
  <c r="I651" i="26"/>
  <c r="I652" i="26"/>
  <c r="I653" i="26"/>
  <c r="I654" i="26"/>
  <c r="I655" i="26"/>
  <c r="I656" i="26"/>
  <c r="I657" i="26"/>
  <c r="I658" i="26"/>
  <c r="I659" i="26"/>
  <c r="I660" i="26"/>
  <c r="I661" i="26"/>
  <c r="I662" i="26"/>
  <c r="I663" i="26"/>
  <c r="I664" i="26"/>
  <c r="I665" i="26"/>
  <c r="I666" i="26"/>
  <c r="I667" i="26"/>
  <c r="I668" i="26"/>
  <c r="I669" i="26"/>
  <c r="I670" i="26"/>
  <c r="I671" i="26"/>
  <c r="I672" i="26"/>
  <c r="I673" i="26"/>
  <c r="I674" i="26"/>
  <c r="I675" i="26"/>
  <c r="I676" i="26"/>
  <c r="I677" i="26"/>
  <c r="I678" i="26"/>
  <c r="I679" i="26"/>
  <c r="I680" i="26"/>
  <c r="I681" i="26"/>
  <c r="I682" i="26"/>
  <c r="I683" i="26"/>
  <c r="I684" i="26"/>
  <c r="I685" i="26"/>
  <c r="I686" i="26"/>
  <c r="I687" i="26"/>
  <c r="I688" i="26"/>
  <c r="I689" i="26"/>
  <c r="I690" i="26"/>
  <c r="I691" i="26"/>
  <c r="I692" i="26"/>
  <c r="I693" i="26"/>
  <c r="I694" i="26"/>
  <c r="I695" i="26"/>
  <c r="I696" i="26"/>
  <c r="I697" i="26"/>
  <c r="I698" i="26"/>
  <c r="I699" i="26"/>
  <c r="I700" i="26"/>
  <c r="I701" i="26"/>
  <c r="I702" i="26"/>
  <c r="I703" i="26"/>
  <c r="I704" i="26"/>
  <c r="I705" i="26"/>
  <c r="I706" i="26"/>
  <c r="I707" i="26"/>
  <c r="I708" i="26"/>
  <c r="I709" i="26"/>
  <c r="I710" i="26"/>
  <c r="I711" i="26"/>
  <c r="I712" i="26"/>
  <c r="I713" i="26"/>
  <c r="I714" i="26"/>
  <c r="I715" i="26"/>
  <c r="I716" i="26"/>
  <c r="I717" i="26"/>
  <c r="I718" i="26"/>
  <c r="I719" i="26"/>
  <c r="I720" i="26"/>
  <c r="I721" i="26"/>
  <c r="I722" i="26"/>
  <c r="I723" i="26"/>
  <c r="I724" i="26"/>
  <c r="I725" i="26"/>
  <c r="I726" i="26"/>
  <c r="I727" i="26"/>
  <c r="I728" i="26"/>
  <c r="I729" i="26"/>
  <c r="I730" i="26"/>
  <c r="I731" i="26"/>
  <c r="I732" i="26"/>
  <c r="I733" i="26"/>
  <c r="I734" i="26"/>
  <c r="I735" i="26"/>
  <c r="I736" i="26"/>
  <c r="I737" i="26"/>
  <c r="I738" i="26"/>
  <c r="I739" i="26"/>
  <c r="I740" i="26"/>
  <c r="I741" i="26"/>
  <c r="I742" i="26"/>
  <c r="I743" i="26"/>
  <c r="I744" i="26"/>
  <c r="I745" i="26"/>
  <c r="I746" i="26"/>
  <c r="I747" i="26"/>
  <c r="I748" i="26"/>
  <c r="I749" i="26"/>
  <c r="I750" i="26"/>
  <c r="I751" i="26"/>
  <c r="I752" i="26"/>
  <c r="I753" i="26"/>
  <c r="I754" i="26"/>
  <c r="I755" i="26"/>
  <c r="I756" i="26"/>
  <c r="I757" i="26"/>
  <c r="I758" i="26"/>
  <c r="I759" i="26"/>
  <c r="I760" i="26"/>
  <c r="I761" i="26"/>
  <c r="I762" i="26"/>
  <c r="I763" i="26"/>
  <c r="I764" i="26"/>
  <c r="I765" i="26"/>
  <c r="I766" i="26"/>
  <c r="I767" i="26"/>
  <c r="I768" i="26"/>
  <c r="I769" i="26"/>
  <c r="I770" i="26"/>
  <c r="I771" i="26"/>
  <c r="I772" i="26"/>
  <c r="I773" i="26"/>
  <c r="I774" i="26"/>
  <c r="I775" i="26"/>
  <c r="I776" i="26"/>
  <c r="I777" i="26"/>
  <c r="I778" i="26"/>
  <c r="I779" i="26"/>
  <c r="I780" i="26"/>
  <c r="I781" i="26"/>
  <c r="I782" i="26"/>
  <c r="I783" i="26"/>
  <c r="I784" i="26"/>
  <c r="I785" i="26"/>
  <c r="I786" i="26"/>
  <c r="I787" i="26"/>
  <c r="I788" i="26"/>
  <c r="I789" i="26"/>
  <c r="I790" i="26"/>
  <c r="I791" i="26"/>
  <c r="I792" i="26"/>
  <c r="I793" i="26"/>
  <c r="I794" i="26"/>
  <c r="I795" i="26"/>
  <c r="I796" i="26"/>
  <c r="I797" i="26"/>
  <c r="I798" i="26"/>
  <c r="I799" i="26"/>
  <c r="I800" i="26"/>
  <c r="I801" i="26"/>
  <c r="I802" i="26"/>
  <c r="I803" i="26"/>
  <c r="I804" i="26"/>
  <c r="I805" i="26"/>
  <c r="I806" i="26"/>
  <c r="I807" i="26"/>
  <c r="I808" i="26"/>
  <c r="I809" i="26"/>
  <c r="I810" i="26"/>
  <c r="I811" i="26"/>
  <c r="I812" i="26"/>
  <c r="I813" i="26"/>
  <c r="I814" i="26"/>
  <c r="I815" i="26"/>
  <c r="I816" i="26"/>
  <c r="I817" i="26"/>
  <c r="I818" i="26"/>
  <c r="I819" i="26"/>
  <c r="I820" i="26"/>
  <c r="I821" i="26"/>
  <c r="I822" i="26"/>
  <c r="I823" i="26"/>
  <c r="I824" i="26"/>
  <c r="I825" i="26"/>
  <c r="I826" i="26"/>
  <c r="I827" i="26"/>
  <c r="I828" i="26"/>
  <c r="I829" i="26"/>
  <c r="I830" i="26"/>
  <c r="I831" i="26"/>
  <c r="I832" i="26"/>
  <c r="I833" i="26"/>
  <c r="I834" i="26"/>
  <c r="I835" i="26"/>
  <c r="I836" i="26"/>
  <c r="I837" i="26"/>
  <c r="I838" i="26"/>
  <c r="I839" i="26"/>
  <c r="I840" i="26"/>
  <c r="I841" i="26"/>
  <c r="I842" i="26"/>
  <c r="I843" i="26"/>
  <c r="I844" i="26"/>
  <c r="I845" i="26"/>
  <c r="I846" i="26"/>
  <c r="I847" i="26"/>
  <c r="I848" i="26"/>
  <c r="I849" i="26"/>
  <c r="I850" i="26"/>
  <c r="I851" i="26"/>
  <c r="I852" i="26"/>
  <c r="I853" i="26"/>
  <c r="I854" i="26"/>
  <c r="I855" i="26"/>
  <c r="I856" i="26"/>
  <c r="I857" i="26"/>
  <c r="I858" i="26"/>
  <c r="I859" i="26"/>
  <c r="I860" i="26"/>
  <c r="I861" i="26"/>
  <c r="I862" i="26"/>
  <c r="I863" i="26"/>
  <c r="I864" i="26"/>
  <c r="I865" i="26"/>
  <c r="I866" i="26"/>
  <c r="I867" i="26"/>
  <c r="I868" i="26"/>
  <c r="I869" i="26"/>
  <c r="I870" i="26"/>
  <c r="I871" i="26"/>
  <c r="I872" i="26"/>
  <c r="I873" i="26"/>
  <c r="I874" i="26"/>
  <c r="I875" i="26"/>
  <c r="I876" i="26"/>
  <c r="I877" i="26"/>
  <c r="I8" i="26"/>
  <c r="F877" i="26"/>
  <c r="F736" i="26"/>
  <c r="F731" i="26"/>
  <c r="F713" i="26"/>
  <c r="G433" i="26"/>
  <c r="G431" i="26"/>
  <c r="G430" i="26"/>
  <c r="G422" i="26"/>
  <c r="G421" i="26"/>
  <c r="G418" i="26"/>
  <c r="F139" i="24"/>
  <c r="E139" i="24"/>
  <c r="D139" i="24"/>
  <c r="G138" i="24"/>
  <c r="G137" i="24"/>
  <c r="G136" i="24"/>
  <c r="F135" i="24"/>
  <c r="E135" i="24"/>
  <c r="G135" i="24" s="1"/>
  <c r="D135" i="24"/>
  <c r="G134" i="24"/>
  <c r="G133" i="24"/>
  <c r="F132" i="24"/>
  <c r="G132" i="24" s="1"/>
  <c r="E132" i="24"/>
  <c r="D132" i="24"/>
  <c r="G131" i="24"/>
  <c r="G130" i="24"/>
  <c r="F129" i="24"/>
  <c r="G129" i="24" s="1"/>
  <c r="E129" i="24"/>
  <c r="D129" i="24"/>
  <c r="G128" i="24"/>
  <c r="G127" i="24"/>
  <c r="G126" i="24"/>
  <c r="G125" i="24"/>
  <c r="G124" i="24"/>
  <c r="G123" i="24"/>
  <c r="G122" i="24"/>
  <c r="G121" i="24"/>
  <c r="G120" i="24"/>
  <c r="G119" i="24"/>
  <c r="G118" i="24"/>
  <c r="G117" i="24"/>
  <c r="G116" i="24"/>
  <c r="F115" i="24"/>
  <c r="G115" i="24" s="1"/>
  <c r="E115" i="24"/>
  <c r="D115" i="24"/>
  <c r="G114" i="24"/>
  <c r="F113" i="24"/>
  <c r="G113" i="24" s="1"/>
  <c r="E113" i="24"/>
  <c r="D113" i="24"/>
  <c r="G111" i="24"/>
  <c r="G110" i="24"/>
  <c r="G109" i="24"/>
  <c r="G108" i="24"/>
  <c r="G107" i="24"/>
  <c r="G106" i="24"/>
  <c r="G105" i="24"/>
  <c r="G104" i="24"/>
  <c r="F103" i="24"/>
  <c r="G103" i="24" s="1"/>
  <c r="E103" i="24"/>
  <c r="D103" i="24"/>
  <c r="G102" i="24"/>
  <c r="G101" i="24"/>
  <c r="G100" i="24"/>
  <c r="G99" i="24"/>
  <c r="G98" i="24"/>
  <c r="F97" i="24"/>
  <c r="G97" i="24" s="1"/>
  <c r="E97" i="24"/>
  <c r="D97" i="24"/>
  <c r="G96" i="24"/>
  <c r="G95" i="24"/>
  <c r="F94" i="24"/>
  <c r="G94" i="24" s="1"/>
  <c r="E94" i="24"/>
  <c r="D94" i="24"/>
  <c r="F93" i="24"/>
  <c r="G93" i="24" s="1"/>
  <c r="E93" i="24"/>
  <c r="D93" i="24"/>
  <c r="F92" i="24"/>
  <c r="E92" i="24"/>
  <c r="G92" i="24" s="1"/>
  <c r="D92" i="24"/>
  <c r="F90" i="24"/>
  <c r="E90" i="24"/>
  <c r="D90" i="24"/>
  <c r="G89" i="24"/>
  <c r="G87" i="24"/>
  <c r="G86" i="24"/>
  <c r="G81" i="24"/>
  <c r="G80" i="24"/>
  <c r="F79" i="24"/>
  <c r="G79" i="24" s="1"/>
  <c r="E79" i="24"/>
  <c r="D79" i="24"/>
  <c r="G78" i="24"/>
  <c r="F77" i="24"/>
  <c r="E77" i="24"/>
  <c r="G77" i="24" s="1"/>
  <c r="D77" i="24"/>
  <c r="F74" i="24"/>
  <c r="E74" i="24"/>
  <c r="D74" i="24"/>
  <c r="G73" i="24"/>
  <c r="G72" i="24"/>
  <c r="G71" i="24"/>
  <c r="F70" i="24"/>
  <c r="G70" i="24" s="1"/>
  <c r="E70" i="24"/>
  <c r="D70" i="24"/>
  <c r="F69" i="24"/>
  <c r="E69" i="24"/>
  <c r="G69" i="24" s="1"/>
  <c r="D69" i="24"/>
  <c r="G68" i="24"/>
  <c r="G67" i="24"/>
  <c r="G66" i="24"/>
  <c r="G65" i="24"/>
  <c r="F64" i="24"/>
  <c r="G64" i="24" s="1"/>
  <c r="E64" i="24"/>
  <c r="D64" i="24"/>
  <c r="G63" i="24"/>
  <c r="G62" i="24"/>
  <c r="G61" i="24"/>
  <c r="F60" i="24"/>
  <c r="E60" i="24"/>
  <c r="G60" i="24" s="1"/>
  <c r="D60" i="24"/>
  <c r="G59" i="24"/>
  <c r="G58" i="24"/>
  <c r="F57" i="24"/>
  <c r="G57" i="24" s="1"/>
  <c r="E57" i="24"/>
  <c r="D57" i="24"/>
  <c r="F56" i="24"/>
  <c r="G56" i="24" s="1"/>
  <c r="E56" i="24"/>
  <c r="D56" i="24"/>
  <c r="F55" i="24"/>
  <c r="G55" i="24" s="1"/>
  <c r="E55" i="24"/>
  <c r="D55" i="24"/>
  <c r="F53" i="24"/>
  <c r="E53" i="24"/>
  <c r="D53" i="24"/>
  <c r="G51" i="24"/>
  <c r="F50" i="24"/>
  <c r="E50" i="24"/>
  <c r="G50" i="24" s="1"/>
  <c r="D50" i="24"/>
  <c r="G49" i="24"/>
  <c r="G48" i="24"/>
  <c r="G47" i="24"/>
  <c r="F46" i="24"/>
  <c r="G46" i="24" s="1"/>
  <c r="E46" i="24"/>
  <c r="D46" i="24"/>
  <c r="G45" i="24"/>
  <c r="G44" i="24"/>
  <c r="G43" i="24"/>
  <c r="G42" i="24"/>
  <c r="F41" i="24"/>
  <c r="E41" i="24"/>
  <c r="G41" i="24" s="1"/>
  <c r="D41" i="24"/>
  <c r="G39" i="24"/>
  <c r="G38" i="24"/>
  <c r="G37" i="24"/>
  <c r="G31" i="24"/>
  <c r="F30" i="24"/>
  <c r="G30" i="24" s="1"/>
  <c r="E30" i="24"/>
  <c r="D30" i="24"/>
  <c r="D29" i="24" s="1"/>
  <c r="E29" i="24"/>
  <c r="G28" i="24"/>
  <c r="G27" i="24"/>
  <c r="G26" i="24"/>
  <c r="G25" i="24"/>
  <c r="F24" i="24"/>
  <c r="G24" i="24" s="1"/>
  <c r="E24" i="24"/>
  <c r="D24" i="24"/>
  <c r="G23" i="24"/>
  <c r="G22" i="24"/>
  <c r="G21" i="24"/>
  <c r="G20" i="24"/>
  <c r="G19" i="24"/>
  <c r="G18" i="24"/>
  <c r="G17" i="24"/>
  <c r="G16" i="24"/>
  <c r="A16" i="24"/>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G15" i="24"/>
  <c r="F14" i="24"/>
  <c r="G14" i="24" s="1"/>
  <c r="E14" i="24"/>
  <c r="D14" i="24"/>
  <c r="A14" i="24"/>
  <c r="E13" i="24"/>
  <c r="E142" i="24" s="1"/>
  <c r="D13" i="24" l="1"/>
  <c r="D142" i="24" s="1"/>
  <c r="F29" i="24"/>
  <c r="G29" i="24" s="1"/>
  <c r="A794" i="26"/>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F13" i="24" l="1"/>
  <c r="A9" i="26"/>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F142" i="24" l="1"/>
  <c r="G142" i="24" s="1"/>
  <c r="G13" i="24"/>
  <c r="E11" i="14"/>
  <c r="A9" i="14" l="1"/>
  <c r="A10" i="14" s="1"/>
  <c r="A11" i="14" s="1"/>
  <c r="A14" i="14" s="1"/>
  <c r="A15" i="14" s="1"/>
  <c r="A16" i="14" s="1"/>
  <c r="A17" i="14" s="1"/>
  <c r="D11" i="14"/>
  <c r="D10" i="14" s="1"/>
  <c r="D8" i="14" s="1"/>
  <c r="E10" i="14"/>
  <c r="E8" i="14" s="1"/>
</calcChain>
</file>

<file path=xl/sharedStrings.xml><?xml version="1.0" encoding="utf-8"?>
<sst xmlns="http://schemas.openxmlformats.org/spreadsheetml/2006/main" count="3796" uniqueCount="926">
  <si>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</si>
  <si>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</si>
  <si>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</si>
  <si>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</si>
  <si>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</si>
  <si>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</si>
  <si>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</si>
  <si>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</si>
  <si>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</si>
  <si>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</si>
  <si>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</si>
  <si>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</si>
  <si>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</si>
  <si>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</si>
  <si>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</si>
  <si>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</si>
  <si>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</si>
  <si>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</si>
  <si>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</si>
  <si>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</si>
  <si>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</si>
  <si>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</si>
  <si>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</si>
  <si>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</si>
  <si>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</si>
  <si>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</si>
  <si>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</si>
  <si>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</si>
  <si>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</si>
  <si>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</si>
  <si>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</si>
  <si>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</si>
  <si>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</si>
  <si>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</si>
  <si>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</si>
  <si>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</si>
  <si>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</si>
  <si>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</si>
  <si>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</si>
  <si>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</si>
  <si>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</si>
  <si>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</si>
  <si>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</si>
  <si>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</si>
  <si>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</si>
  <si>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</si>
  <si>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</si>
  <si>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</si>
  <si>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</si>
  <si>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</si>
  <si>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</si>
  <si>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</si>
  <si>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</si>
  <si>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</si>
  <si>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</si>
  <si>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</si>
  <si>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</si>
  <si>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</si>
  <si>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</si>
  <si>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</si>
  <si>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</si>
  <si>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</si>
  <si>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</si>
  <si>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</si>
  <si>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</si>
  <si>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</si>
  <si>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</si>
  <si>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</si>
  <si>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</si>
  <si>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</si>
  <si>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</si>
  <si>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</si>
  <si>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</si>
  <si>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</si>
  <si>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</si>
  <si>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</si>
  <si>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</si>
  <si>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</si>
  <si>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</si>
  <si>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</si>
  <si>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</si>
  <si>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</si>
  <si>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</si>
  <si>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</si>
  <si>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</si>
  <si>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</si>
  <si>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</si>
  <si>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</si>
  <si>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</si>
  <si>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</si>
  <si>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</si>
  <si>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</si>
  <si>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</si>
  <si>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</si>
  <si>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</si>
  <si>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</si>
  <si>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</si>
  <si>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</si>
  <si>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</si>
  <si>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</si>
  <si>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</si>
  <si>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</si>
  <si>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</si>
  <si>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</si>
  <si>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</si>
  <si>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</si>
  <si>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</si>
  <si>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</si>
  <si>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</si>
  <si>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</si>
  <si>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</si>
  <si>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</si>
  <si>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</si>
  <si>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</si>
  <si>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</si>
  <si>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</si>
  <si>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</si>
  <si>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</si>
  <si>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</si>
  <si>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</si>
  <si>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</si>
  <si>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</si>
  <si>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</si>
  <si>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</si>
  <si>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</si>
  <si>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</si>
  <si>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</si>
  <si>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</si>
  <si>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</si>
  <si>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</si>
  <si>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</si>
  <si>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</si>
  <si>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</si>
  <si>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</si>
  <si>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</si>
  <si>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</si>
  <si>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</si>
  <si>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</si>
  <si>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</si>
  <si>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</si>
  <si>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</si>
  <si>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</si>
  <si>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</si>
  <si>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</si>
  <si>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</si>
  <si>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</si>
  <si>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</si>
  <si>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</si>
  <si>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</si>
  <si>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</si>
  <si>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</si>
  <si>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</si>
  <si>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</si>
  <si>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</si>
  <si>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</si>
  <si>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</si>
  <si>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</si>
  <si>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</si>
  <si>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</si>
  <si>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</si>
  <si>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</si>
  <si>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</si>
  <si>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</si>
  <si>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</si>
  <si>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</si>
  <si>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</si>
  <si>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</si>
  <si>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</si>
  <si>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</si>
  <si>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</si>
  <si>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</si>
  <si>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</si>
  <si>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</si>
  <si>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</si>
  <si>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</si>
  <si>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</si>
  <si>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</si>
  <si>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</si>
  <si>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</si>
  <si>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</si>
  <si>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</si>
  <si>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</si>
  <si>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</si>
  <si>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</si>
  <si>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</si>
  <si>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</si>
  <si>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</si>
  <si>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</si>
  <si>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</si>
  <si>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</si>
  <si>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</si>
  <si>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</si>
  <si>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</si>
  <si>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</si>
  <si>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</si>
  <si>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</si>
  <si>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</si>
  <si>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</si>
  <si>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</si>
  <si>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</si>
  <si>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</si>
  <si>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</si>
  <si>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</si>
  <si>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</si>
  <si>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</si>
  <si>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</si>
  <si>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</si>
  <si>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</si>
  <si>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</si>
  <si>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</si>
  <si>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</si>
  <si>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</si>
  <si>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</si>
  <si>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</si>
  <si>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</si>
  <si>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</si>
  <si>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</si>
  <si>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</si>
  <si>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</si>
  <si>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</si>
  <si>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</si>
  <si>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</si>
  <si>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</si>
  <si>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</si>
  <si>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</si>
  <si>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</si>
  <si>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</si>
  <si>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</si>
  <si>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0730641100</t>
  </si>
  <si>
    <t>0730741200</t>
  </si>
  <si>
    <t>0710110000</t>
  </si>
  <si>
    <t>0710310000</t>
  </si>
  <si>
    <t>0710510000</t>
  </si>
  <si>
    <t>0710610000</t>
  </si>
  <si>
    <t>0711110000</t>
  </si>
  <si>
    <t>0711210000</t>
  </si>
  <si>
    <t>0720210000</t>
  </si>
  <si>
    <t>0720310000</t>
  </si>
  <si>
    <t>0730110000</t>
  </si>
  <si>
    <t>0730210000</t>
  </si>
  <si>
    <t>0730310000</t>
  </si>
  <si>
    <t>0200000000</t>
  </si>
  <si>
    <t>0210310000</t>
  </si>
  <si>
    <t>0210410000</t>
  </si>
  <si>
    <t>0210510000</t>
  </si>
  <si>
    <t>0210610000</t>
  </si>
  <si>
    <t>0210710000</t>
  </si>
  <si>
    <t>7001142П00</t>
  </si>
  <si>
    <t>0710710000</t>
  </si>
  <si>
    <t>0240110000</t>
  </si>
  <si>
    <t>0240312403</t>
  </si>
  <si>
    <t>0100000000</t>
  </si>
  <si>
    <t>0110310000</t>
  </si>
  <si>
    <t>0120210000</t>
  </si>
  <si>
    <t>0120510000</t>
  </si>
  <si>
    <t>0120610000</t>
  </si>
  <si>
    <t>0120710000</t>
  </si>
  <si>
    <t>0220210000</t>
  </si>
  <si>
    <t>0230112301</t>
  </si>
  <si>
    <t>0230212302</t>
  </si>
  <si>
    <t>0300000000</t>
  </si>
  <si>
    <t>0310110000</t>
  </si>
  <si>
    <t>0310210000</t>
  </si>
  <si>
    <t>0310310000</t>
  </si>
  <si>
    <t>0310410000</t>
  </si>
  <si>
    <t>0310510000</t>
  </si>
  <si>
    <t>0310710000</t>
  </si>
  <si>
    <t>0310845110</t>
  </si>
  <si>
    <t>0310945120</t>
  </si>
  <si>
    <t>0320110000</t>
  </si>
  <si>
    <t>0320210000</t>
  </si>
  <si>
    <t>0320310000</t>
  </si>
  <si>
    <t>0320410000</t>
  </si>
  <si>
    <t>0320510000</t>
  </si>
  <si>
    <t>0320610000</t>
  </si>
  <si>
    <t>0320810000</t>
  </si>
  <si>
    <t>0321145310</t>
  </si>
  <si>
    <t>0321245320</t>
  </si>
  <si>
    <t>0321345400</t>
  </si>
  <si>
    <t>03214S5Ш00</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</si>
  <si>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</si>
  <si>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</si>
  <si>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</si>
  <si>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</si>
  <si>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</si>
  <si>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</si>
  <si>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</si>
  <si>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</si>
  <si>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</si>
  <si>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</si>
  <si>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</si>
  <si>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</si>
  <si>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</si>
  <si>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</si>
  <si>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</si>
  <si>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</si>
  <si>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</si>
  <si>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</si>
  <si>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</si>
  <si>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</si>
  <si>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</si>
  <si>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0470110000</t>
  </si>
  <si>
    <t>7000810000</t>
  </si>
  <si>
    <t>0800000000</t>
  </si>
  <si>
    <t>0800110000</t>
  </si>
  <si>
    <t>0800310000</t>
  </si>
  <si>
    <t>0800410000</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</si>
  <si>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</si>
  <si>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</si>
  <si>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</si>
  <si>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</si>
  <si>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</si>
  <si>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</si>
  <si>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</si>
  <si>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</si>
  <si>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</si>
  <si>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</si>
  <si>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</si>
  <si>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</si>
  <si>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</si>
  <si>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</si>
  <si>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</si>
  <si>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</si>
  <si>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</si>
  <si>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</si>
  <si>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</si>
  <si>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</si>
  <si>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</si>
  <si>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</si>
  <si>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</si>
  <si>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</si>
  <si>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</si>
  <si>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</si>
  <si>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</si>
  <si>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</si>
  <si>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</si>
  <si>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</si>
  <si>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</si>
  <si>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</si>
  <si>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</si>
  <si>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</si>
  <si>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</si>
  <si>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</si>
  <si>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</si>
  <si>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</si>
  <si>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</si>
  <si>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</si>
  <si>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</si>
  <si>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</si>
  <si>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</si>
  <si>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</si>
  <si>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</si>
  <si>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</si>
  <si>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</si>
  <si>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</si>
  <si>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</si>
  <si>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</si>
  <si>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</si>
  <si>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</si>
  <si>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</si>
  <si>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</si>
  <si>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0230410000</t>
  </si>
  <si>
    <t>0440610000</t>
  </si>
  <si>
    <t>0440510000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</si>
  <si>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</si>
  <si>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</si>
  <si>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</si>
  <si>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</si>
  <si>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</si>
  <si>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</si>
  <si>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</si>
  <si>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</si>
  <si>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</si>
  <si>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0601410000</t>
  </si>
  <si>
    <t>0121210000</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</si>
  <si>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</si>
  <si>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</si>
  <si>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</si>
  <si>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</si>
  <si>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</si>
  <si>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</si>
  <si>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</si>
  <si>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</si>
  <si>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</si>
  <si>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</si>
  <si>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</si>
  <si>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851</t>
  </si>
  <si>
    <t>414</t>
  </si>
  <si>
    <t>811</t>
  </si>
  <si>
    <t>852</t>
  </si>
  <si>
    <t>853</t>
  </si>
  <si>
    <t>243</t>
  </si>
  <si>
    <t>244</t>
  </si>
  <si>
    <t>312</t>
  </si>
  <si>
    <t>322</t>
  </si>
  <si>
    <t>631</t>
  </si>
  <si>
    <t>511</t>
  </si>
  <si>
    <t>0410114102</t>
  </si>
  <si>
    <t>0470210000</t>
  </si>
  <si>
    <t xml:space="preserve">    ПРОЧИЕ НЕНАЛОГОВЫЕ ДОХОДЫ</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</si>
  <si>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</si>
  <si>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</si>
  <si>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</si>
  <si>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</si>
  <si>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</si>
  <si>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</si>
  <si>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</si>
  <si>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</si>
  <si>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0321710000</t>
  </si>
  <si>
    <t>0420410000</t>
  </si>
  <si>
    <t>0500411000</t>
  </si>
  <si>
    <t>0500610000</t>
  </si>
  <si>
    <t>0500810000</t>
  </si>
  <si>
    <t>0501146100</t>
  </si>
  <si>
    <t>0710810000</t>
  </si>
  <si>
    <t>0601616016</t>
  </si>
  <si>
    <t>0420510000</t>
  </si>
  <si>
    <t>0450710000</t>
  </si>
  <si>
    <t>0411114111</t>
  </si>
  <si>
    <t>0480110000</t>
  </si>
  <si>
    <t>0440410000</t>
  </si>
  <si>
    <t>7001251200</t>
  </si>
  <si>
    <t>04811201041016000120</t>
  </si>
  <si>
    <t xml:space="preserve">     Прочие доходы от компенсации затрат бюджетов МР (прочие доходы)</t>
  </si>
  <si>
    <t>90111700000000000000</t>
  </si>
  <si>
    <t xml:space="preserve">     Субсидии на организацию отдыха детей в каникулярное время </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</si>
  <si>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</si>
  <si>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</si>
  <si>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121</t>
  </si>
  <si>
    <t>129</t>
  </si>
  <si>
    <t>122</t>
  </si>
  <si>
    <t>123</t>
  </si>
  <si>
    <t>111</t>
  </si>
  <si>
    <t>112</t>
  </si>
  <si>
    <t>119</t>
  </si>
  <si>
    <t>0601716017</t>
  </si>
  <si>
    <t>03216S5Ф00</t>
  </si>
  <si>
    <t>03215S5И00</t>
  </si>
  <si>
    <t>08006R4620</t>
  </si>
  <si>
    <t>113</t>
  </si>
  <si>
    <t>0440310000</t>
  </si>
  <si>
    <t>Приложение № 1</t>
  </si>
  <si>
    <t>к постановлению главы</t>
  </si>
  <si>
    <t>муниципального образования</t>
  </si>
  <si>
    <t>Камышловский муниципальный район</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</si>
  <si>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</si>
  <si>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</si>
  <si>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</si>
  <si>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</si>
  <si>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</si>
  <si>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</si>
  <si>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муниципальных органов (центральный аппарат)</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</si>
  <si>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</si>
  <si>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</si>
  <si>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</si>
  <si>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</si>
  <si>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</si>
  <si>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</si>
  <si>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Уплата налогов, сборов и иных платежей</t>
  </si>
  <si>
    <t xml:space="preserve">                Уплата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</si>
  <si>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</si>
  <si>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</si>
  <si>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</si>
  <si>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</si>
  <si>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</si>
  <si>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</si>
  <si>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Фонд оплаты труда учреждений</t>
  </si>
  <si>
    <t xml:space="preserve">                Иные выплаты персоналу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</si>
  <si>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</si>
  <si>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</si>
  <si>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</si>
  <si>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</si>
  <si>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</si>
  <si>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</si>
  <si>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</si>
  <si>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</si>
  <si>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</si>
  <si>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</si>
  <si>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</si>
  <si>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0501110000</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</si>
  <si>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</si>
  <si>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</si>
  <si>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</si>
  <si>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</si>
  <si>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</si>
  <si>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</si>
  <si>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</si>
  <si>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</si>
  <si>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</si>
  <si>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Оценка рыночной стоимости муниципального имущества для передачи в аренду</t>
  </si>
  <si>
    <t>0600810000</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</si>
  <si>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</si>
  <si>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</si>
  <si>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</si>
  <si>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</si>
  <si>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</si>
  <si>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</si>
  <si>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</si>
  <si>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</si>
  <si>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</si>
  <si>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</si>
  <si>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</si>
  <si>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</si>
  <si>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</si>
  <si>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</si>
  <si>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</si>
  <si>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Закупка товаров, работ, услуг в целях капитального ремонта государственного (муниципального) имущества</t>
  </si>
  <si>
    <t xml:space="preserve">      Обеспечение пожарной безопасности</t>
  </si>
  <si>
    <t>0310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</si>
  <si>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</si>
  <si>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</si>
  <si>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</si>
  <si>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</si>
  <si>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</si>
  <si>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</si>
  <si>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</si>
  <si>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</si>
  <si>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</si>
  <si>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</si>
  <si>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</si>
  <si>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</si>
  <si>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</si>
  <si>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</si>
  <si>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</si>
  <si>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</si>
  <si>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</si>
  <si>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</si>
  <si>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</si>
  <si>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</si>
  <si>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</si>
  <si>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</si>
  <si>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</si>
  <si>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</si>
  <si>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</si>
  <si>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</si>
  <si>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</si>
  <si>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</si>
  <si>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</si>
  <si>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</si>
  <si>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</si>
  <si>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7 "Экология"</t>
  </si>
  <si>
    <t>0270000000</t>
  </si>
  <si>
    <t xml:space="preserve">            Мероприятия по обращению с отходами. в том числе ликвидация мест несанкционированного размещения отходов</t>
  </si>
  <si>
    <t>0270310000</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</si>
  <si>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</si>
  <si>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</si>
  <si>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</si>
  <si>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</si>
  <si>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</si>
  <si>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</si>
  <si>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</si>
  <si>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</si>
  <si>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</si>
  <si>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</si>
  <si>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</si>
  <si>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</si>
  <si>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</si>
  <si>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</si>
  <si>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</si>
  <si>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</si>
  <si>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</si>
  <si>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</si>
  <si>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</si>
  <si>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</si>
  <si>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</si>
  <si>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</si>
  <si>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Перевод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</si>
  <si>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</si>
  <si>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</si>
  <si>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</si>
  <si>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</si>
  <si>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</si>
  <si>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</si>
  <si>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</si>
  <si>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</si>
  <si>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</si>
  <si>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</si>
  <si>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</si>
  <si>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</si>
  <si>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</si>
  <si>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</si>
  <si>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</si>
  <si>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</si>
  <si>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</si>
  <si>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Уплата прочих налогов, сборов</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</si>
  <si>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</si>
  <si>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</si>
  <si>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</si>
  <si>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</si>
  <si>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</si>
  <si>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</si>
  <si>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</si>
  <si>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</si>
  <si>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</si>
  <si>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</si>
  <si>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</si>
  <si>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</si>
  <si>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</si>
  <si>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</si>
  <si>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</si>
  <si>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</si>
  <si>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</si>
  <si>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</si>
  <si>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</si>
  <si>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</si>
  <si>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0450810000</t>
  </si>
  <si>
    <t xml:space="preserve">              Субсидии некоммерческим организациям (за исключением государственных (муниципальных) учреждений)</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</si>
  <si>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</si>
  <si>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</si>
  <si>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</si>
  <si>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</si>
  <si>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</si>
  <si>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</si>
  <si>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</si>
  <si>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</si>
  <si>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</si>
  <si>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</si>
  <si>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Межбюжетные трансферты на строительство типовых культурных сооружений (Центр Культурного Развития)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</si>
  <si>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</si>
  <si>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</si>
  <si>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</si>
  <si>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</si>
  <si>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</si>
  <si>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</si>
  <si>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</si>
  <si>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</si>
  <si>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</si>
  <si>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региональной поддержки молодым семьям</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</si>
  <si>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</si>
  <si>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</si>
  <si>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Содействие общественным организациям в проведении социально-значимых мероприятий</t>
  </si>
  <si>
    <t xml:space="preserve">                Субсидии на возмещение недополученных доходов и (или) возмещение фактически понесенных затрат</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</si>
  <si>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</si>
  <si>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</si>
  <si>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</si>
  <si>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</si>
  <si>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</si>
  <si>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</si>
  <si>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</si>
  <si>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</si>
  <si>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</si>
  <si>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Мероприятия по освещению деятельности органов местного самоуправления</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</si>
  <si>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</si>
  <si>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</si>
  <si>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</si>
  <si>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</si>
  <si>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</si>
  <si>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Предоставление прочих межбюджетных трансфертов на выравнивание бюджетной обеспеченности поселений</t>
  </si>
  <si>
    <t>Сумма средств, предусмотренная на 2019 год в Решении о местном бюджете, в рублях</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</si>
  <si>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</si>
  <si>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</si>
  <si>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</si>
  <si>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</si>
  <si>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</si>
  <si>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</si>
  <si>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</si>
  <si>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</si>
  <si>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</si>
  <si>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</si>
  <si>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</si>
  <si>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</si>
  <si>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</si>
  <si>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</si>
  <si>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</si>
  <si>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</si>
  <si>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</si>
  <si>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</si>
  <si>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</si>
  <si>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</si>
  <si>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</si>
  <si>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</si>
  <si>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</si>
  <si>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</si>
  <si>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</si>
  <si>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</si>
  <si>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</si>
  <si>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</si>
  <si>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</si>
  <si>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</si>
  <si>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</si>
  <si>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Исполненено 
за  первое  полугодие 2019 года, 
в рублях</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</si>
  <si>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</si>
  <si>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Администрирование неналоговых доходов</t>
  </si>
  <si>
    <t>0601210000</t>
  </si>
  <si>
    <t>0240412404</t>
  </si>
  <si>
    <t>0230612306</t>
  </si>
  <si>
    <t xml:space="preserve">            Создание и содержание мест (площадок) накопления твердых коммунальных отходов</t>
  </si>
  <si>
    <t>0230710000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</si>
  <si>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</si>
  <si>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</si>
  <si>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</si>
  <si>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</si>
  <si>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04506S8700</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</si>
  <si>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</si>
  <si>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</si>
  <si>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</si>
  <si>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</si>
  <si>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</si>
  <si>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</si>
  <si>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</si>
  <si>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</si>
  <si>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90111109045050004120</t>
  </si>
  <si>
    <t>04811201030016000120</t>
  </si>
  <si>
    <t xml:space="preserve">     Плата за выбросы загрязняющих веществ в водные объекты</t>
  </si>
  <si>
    <t>90820225497050000150</t>
  </si>
  <si>
    <t>90820225519050000150</t>
  </si>
  <si>
    <t xml:space="preserve">   Субсидия бюджетам муниципальных районов на поддержку отрасли культуры</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</si>
  <si>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</si>
  <si>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90120249999050000150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</si>
  <si>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</si>
  <si>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</si>
  <si>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0601643800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</si>
  <si>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</si>
  <si>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</si>
  <si>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Пособия, компенсации и иные социальные выплаты гражданам, кроме публичных нормативных обязательств</t>
  </si>
  <si>
    <t>321</t>
  </si>
  <si>
    <t xml:space="preserve">            Резервный фонд Правительства Свердловской области</t>
  </si>
  <si>
    <t>7009040700</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</si>
  <si>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</si>
  <si>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</si>
  <si>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</si>
  <si>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</si>
  <si>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</si>
  <si>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</si>
  <si>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</si>
  <si>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Отчет об исполнении расходов бюджета муниципального образования Камышловский муниципальный район 
за  первый квартал 2020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</si>
  <si>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Сумма средств, предусмотренная на 2020 год в Решении о местном бюджете, в рублях</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</si>
  <si>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</si>
  <si>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</si>
  <si>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</si>
  <si>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</si>
  <si>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</si>
  <si>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</si>
  <si>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</si>
  <si>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</si>
  <si>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</si>
  <si>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</si>
  <si>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</si>
  <si>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</si>
  <si>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</si>
  <si>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</si>
  <si>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</si>
  <si>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</si>
  <si>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</si>
  <si>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</si>
  <si>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</si>
  <si>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</si>
  <si>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комплексных кадастровых работ</t>
  </si>
  <si>
    <t>0600843700</t>
  </si>
  <si>
    <t>06008S3700</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</si>
  <si>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</si>
  <si>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</si>
  <si>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</si>
  <si>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</si>
  <si>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</si>
  <si>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</si>
  <si>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</si>
  <si>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</si>
  <si>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</si>
  <si>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Другие вопросы в области жилищно-коммунального хозяйства</t>
  </si>
  <si>
    <t>0505</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</si>
  <si>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</si>
  <si>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</si>
  <si>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</si>
  <si>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</si>
  <si>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</si>
  <si>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</si>
  <si>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</si>
  <si>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</si>
  <si>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</si>
  <si>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</si>
  <si>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</si>
  <si>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</si>
  <si>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</si>
  <si>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</si>
  <si>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</si>
  <si>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</si>
  <si>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</si>
  <si>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Оснащение муниципальных библиотек книгами, учебными фильмами, плакатами, патриотической направленности</t>
  </si>
  <si>
    <t>0450310000</t>
  </si>
  <si>
    <t xml:space="preserve">            Поддержка на конкурсной основе лучших учреждений культуры</t>
  </si>
  <si>
    <t>0410910000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</si>
  <si>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</si>
  <si>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</si>
  <si>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</si>
  <si>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</si>
  <si>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</si>
  <si>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</si>
  <si>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</si>
  <si>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</si>
  <si>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</si>
  <si>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</si>
  <si>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</si>
  <si>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</si>
  <si>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</si>
  <si>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</si>
  <si>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</si>
  <si>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</si>
  <si>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</si>
  <si>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</si>
  <si>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</si>
  <si>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</si>
  <si>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Сумма средств предусмотренная на 2020 год в решении о местном бюджете, в  рублях</t>
  </si>
  <si>
    <t>18210501011014000110</t>
  </si>
  <si>
    <t xml:space="preserve">  Налог, взимаемый с налогоплательщиков, выбравших в качестве объекта налогообложения доходы  (прочие поступления)</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</si>
  <si>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</si>
  <si>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</si>
  <si>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</si>
  <si>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</si>
  <si>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</si>
  <si>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</si>
  <si>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</si>
  <si>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</si>
  <si>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90111302995050007130</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</si>
  <si>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</si>
  <si>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</si>
  <si>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</si>
  <si>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</si>
  <si>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</si>
  <si>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18811610123010051140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</si>
  <si>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</si>
  <si>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</si>
  <si>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90611610123010051140</t>
  </si>
  <si>
    <t>18211610129010000140</t>
  </si>
  <si>
    <t>90120215002050000150</t>
  </si>
  <si>
    <t xml:space="preserve">      Дотации бюджетам муниципальных районов на поддержку  мер по обеспечению сбалансированности местных бюджетов</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</si>
  <si>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</si>
  <si>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</si>
  <si>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</si>
  <si>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</si>
  <si>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</si>
  <si>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</si>
  <si>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</si>
  <si>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</si>
  <si>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</si>
  <si>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</si>
  <si>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</si>
  <si>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</si>
  <si>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90121960010050000150</t>
  </si>
  <si>
    <t>90621960010050000150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</si>
  <si>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2020  года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</si>
  <si>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</si>
  <si>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</si>
  <si>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</si>
  <si>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</si>
  <si>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</si>
  <si>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</si>
  <si>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</si>
  <si>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</si>
  <si>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</si>
  <si>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</si>
  <si>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</si>
  <si>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</si>
  <si>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</si>
  <si>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Жилищное хозяйство</t>
  </si>
  <si>
    <t>0501</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</si>
  <si>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</si>
  <si>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</si>
  <si>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</si>
  <si>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</si>
  <si>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</si>
  <si>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</si>
  <si>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</si>
  <si>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</si>
  <si>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</si>
  <si>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</si>
  <si>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Субсидии (гранты в форме субсидий), не подлежащие казначейскому сопровождению</t>
  </si>
  <si>
    <t>633</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</si>
  <si>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</si>
  <si>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</si>
  <si>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</si>
  <si>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</si>
  <si>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</si>
  <si>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</si>
  <si>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r>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charset val="204"/>
      </rPr>
      <t>в т.ч.:</t>
    </r>
  </si>
  <si>
    <t>90111105013050001120</t>
  </si>
  <si>
    <t>90111105025050001120</t>
  </si>
  <si>
    <r>
      <t xml:space="preserve">      Доходы от сдачи в аренду имущества, составляющего казну муниципальных районов (за исключением земельных участков) </t>
    </r>
    <r>
      <rPr>
        <sz val="10"/>
        <rFont val="Arial Cyr"/>
        <charset val="204"/>
      </rPr>
      <t>из них:</t>
    </r>
  </si>
  <si>
    <r>
      <t xml:space="preserve">      Прочие доходы от оказания платных услуг (работ) получателями средств бюджетов муниципальных районов, </t>
    </r>
    <r>
      <rPr>
        <sz val="10"/>
        <rFont val="Arial Cyr"/>
        <charset val="204"/>
      </rPr>
      <t>из них</t>
    </r>
    <r>
      <rPr>
        <b/>
        <sz val="10"/>
        <rFont val="Arial Cyr"/>
        <charset val="204"/>
      </rPr>
      <t xml:space="preserve">: </t>
    </r>
  </si>
  <si>
    <t>90811607010050000140</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</si>
  <si>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</si>
  <si>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</si>
  <si>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</si>
  <si>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</si>
  <si>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</si>
  <si>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</si>
  <si>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</si>
  <si>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</si>
  <si>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</si>
  <si>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</si>
  <si>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</si>
  <si>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</si>
  <si>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9 МЕСЯЦЕВ   2020 ГОДА</t>
  </si>
  <si>
    <t xml:space="preserve">Среднесписочная
численность  
работников   
за   9 месяцев  2020 года
(без внешних  
совместителей),
человек
</t>
  </si>
  <si>
    <t xml:space="preserve">Фактические  
затраты    
на денежное  
содержание  
(заработную  
плату)    
за   9 месяцев  2020 года 
(тысяч рублей)
</t>
  </si>
  <si>
    <t>за 9 месяцев 2020 года по кодам видов доходов, подвидов доходов, классификации операций сектора государственного управления,</t>
  </si>
  <si>
    <t>Сумма средств предусмотренная на 2020 год в сводной бюджетной росписи, в  рублях</t>
  </si>
  <si>
    <t>18210501012011000110</t>
  </si>
  <si>
    <t>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</si>
  <si>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18210501012012100110</t>
  </si>
  <si>
    <t>Налог, взимаемый с налогоплательщиков, выбравших в качестве объекта налогообложения доходы(за налоговые периоды, истекшие до 1 января 2011 года) (пени по соответствующему платежу)</t>
  </si>
  <si>
    <t>90611302995050001130</t>
  </si>
  <si>
    <t xml:space="preserve">     Прочие доходы от компенсации затрат бюджетов МР (возврат дебиторской задолженности прошлых лет)</t>
  </si>
  <si>
    <t>90620225304050000150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</si>
  <si>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</si>
  <si>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на предоставление региональных социальных выплат молодым семьям на улучшение жилищных условий</t>
  </si>
  <si>
    <t>90620245303050000150</t>
  </si>
  <si>
    <t xml:space="preserve">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</si>
  <si>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00020249999050000150</t>
  </si>
  <si>
    <t xml:space="preserve">        Прочие межбюджетные трансферты, передаваемые бюджетам муниципальных районов </t>
  </si>
  <si>
    <t>90820249999050000150</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</si>
  <si>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</si>
  <si>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</si>
  <si>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</si>
  <si>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</si>
  <si>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Ежемесячное денежное вознаграждение за классное руководство педагогическим работникам общеобразовательных организаций</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</si>
  <si>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</si>
  <si>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</si>
  <si>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03218L3040</t>
  </si>
  <si>
    <t xml:space="preserve">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t>
  </si>
  <si>
    <t>7001546К00</t>
  </si>
  <si>
    <t xml:space="preserve">            Предоставление региональных социальных выплат молодым семьям на улучшение жилищных условий за счет областного бюджета</t>
  </si>
  <si>
    <t>0480149500</t>
  </si>
  <si>
    <t>от 29.10.2020 года  № 616-ПА</t>
  </si>
  <si>
    <t>Приложение №4
к Постановлению главы
муниципального образования
Камышловский муниципальный район
от 29.10.2020 года №616-ПА</t>
  </si>
  <si>
    <t>Приложение № 3
к Постановлению главы
муниципального образования
Камышловский муниципальный район
от 29.10.2020 года №616-ПА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</si>
</sst>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1"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sz val="10"/>
      <name val="Arial"/>
      <family val="2"/>
      <charset val="204"/>
    </font>
    <font>
      <b/>
      <sz val="10"/>
      <name val="Times New Roman"/>
      <family val="1"/>
      <charset val="204"/>
    </font>
    <font>
      <sz val="12"/>
      <name val="Times New Roman"/>
      <family val="1"/>
      <charset val="204"/>
    </font>
    <font>
      <sz val="10"/>
      <color rgb="FF000000"/>
      <name val="Arial Cyr"/>
    </font>
    <font>
      <b/>
      <sz val="10"/>
      <name val="Arial Cyr"/>
      <charset val="204"/>
    </font>
    <font>
      <b/>
      <sz val="10"/>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
      <left/>
      <right style="thin">
        <color indexed="64"/>
      </right>
      <top style="thin">
        <color indexed="64"/>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6"/>
    <xf numFmtId="0" fontId="25" fillId="0" borderId="17">
      <alignment horizontal="center" vertical="center" wrapText="1"/>
    </xf>
    <xf numFmtId="0" fontId="25" fillId="44" borderId="18"/>
    <xf numFmtId="49" fontId="25" fillId="0" borderId="17">
      <alignment horizontal="left" vertical="top" wrapText="1" indent="2"/>
    </xf>
    <xf numFmtId="49" fontId="25" fillId="0" borderId="17">
      <alignment horizontal="center" vertical="top" shrinkToFit="1"/>
    </xf>
    <xf numFmtId="4" fontId="25" fillId="0" borderId="17">
      <alignment horizontal="right" vertical="top" shrinkToFit="1"/>
    </xf>
    <xf numFmtId="10" fontId="25" fillId="0" borderId="17">
      <alignment horizontal="right" vertical="top" shrinkToFit="1"/>
    </xf>
    <xf numFmtId="0" fontId="25" fillId="44" borderId="18">
      <alignment shrinkToFit="1"/>
    </xf>
    <xf numFmtId="0" fontId="27" fillId="0" borderId="17">
      <alignment horizontal="left"/>
    </xf>
    <xf numFmtId="4" fontId="27" fillId="45" borderId="17">
      <alignment horizontal="right" vertical="top" shrinkToFit="1"/>
    </xf>
    <xf numFmtId="10" fontId="27" fillId="45" borderId="17">
      <alignment horizontal="right" vertical="top" shrinkToFit="1"/>
    </xf>
    <xf numFmtId="0" fontId="25" fillId="44" borderId="19"/>
    <xf numFmtId="0" fontId="25" fillId="0" borderId="0">
      <alignment horizontal="left" wrapText="1"/>
    </xf>
    <xf numFmtId="0" fontId="27" fillId="0" borderId="17">
      <alignment vertical="top" wrapText="1"/>
    </xf>
    <xf numFmtId="4" fontId="27" fillId="46" borderId="17">
      <alignment horizontal="right" vertical="top" shrinkToFit="1"/>
    </xf>
    <xf numFmtId="10" fontId="27" fillId="46" borderId="17">
      <alignment horizontal="right" vertical="top" shrinkToFit="1"/>
    </xf>
    <xf numFmtId="0" fontId="25" fillId="44" borderId="18">
      <alignment horizontal="center"/>
    </xf>
    <xf numFmtId="0" fontId="25" fillId="44" borderId="18">
      <alignment horizontal="left"/>
    </xf>
    <xf numFmtId="0" fontId="25" fillId="44" borderId="19">
      <alignment horizontal="center"/>
    </xf>
    <xf numFmtId="0" fontId="25" fillId="44" borderId="19">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20" applyNumberFormat="0" applyAlignment="0" applyProtection="0"/>
    <xf numFmtId="0" fontId="5" fillId="16" borderId="2" applyNumberFormat="0" applyAlignment="0" applyProtection="0"/>
    <xf numFmtId="0" fontId="29" fillId="54" borderId="21" applyNumberFormat="0" applyAlignment="0" applyProtection="0"/>
    <xf numFmtId="0" fontId="6" fillId="16" borderId="1" applyNumberFormat="0" applyAlignment="0" applyProtection="0"/>
    <xf numFmtId="0" fontId="30" fillId="54" borderId="20" applyNumberFormat="0" applyAlignment="0" applyProtection="0"/>
    <xf numFmtId="0" fontId="7" fillId="0" borderId="3" applyNumberFormat="0" applyFill="0" applyAlignment="0" applyProtection="0"/>
    <xf numFmtId="0" fontId="31" fillId="0" borderId="22" applyNumberFormat="0" applyFill="0" applyAlignment="0" applyProtection="0"/>
    <xf numFmtId="0" fontId="8" fillId="0" borderId="4" applyNumberFormat="0" applyFill="0" applyAlignment="0" applyProtection="0"/>
    <xf numFmtId="0" fontId="32" fillId="0" borderId="23" applyNumberFormat="0" applyFill="0" applyAlignment="0" applyProtection="0"/>
    <xf numFmtId="0" fontId="9" fillId="0" borderId="5" applyNumberFormat="0" applyFill="0" applyAlignment="0" applyProtection="0"/>
    <xf numFmtId="0" fontId="33" fillId="0" borderId="24"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5" applyNumberFormat="0" applyFill="0" applyAlignment="0" applyProtection="0"/>
    <xf numFmtId="0" fontId="11" fillId="22" borderId="7" applyNumberFormat="0" applyAlignment="0" applyProtection="0"/>
    <xf numFmtId="0" fontId="35" fillId="55" borderId="26"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7" applyNumberFormat="0" applyFont="0" applyAlignment="0" applyProtection="0"/>
    <xf numFmtId="0" fontId="16" fillId="0" borderId="9" applyNumberFormat="0" applyFill="0" applyAlignment="0" applyProtection="0"/>
    <xf numFmtId="0" fontId="40" fillId="0" borderId="28"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7">
      <alignment vertical="top" wrapText="1"/>
    </xf>
    <xf numFmtId="4" fontId="43" fillId="46" borderId="17">
      <alignment horizontal="right" vertical="top" shrinkToFit="1"/>
    </xf>
    <xf numFmtId="10" fontId="43" fillId="46" borderId="17">
      <alignment horizontal="right" vertical="top" shrinkToFit="1"/>
    </xf>
    <xf numFmtId="10" fontId="43" fillId="45" borderId="17">
      <alignment horizontal="right" vertical="top" shrinkToFit="1"/>
    </xf>
    <xf numFmtId="0" fontId="43" fillId="0" borderId="17">
      <alignment vertical="top" wrapText="1"/>
    </xf>
    <xf numFmtId="0" fontId="48" fillId="0" borderId="0">
      <alignment horizontal="left" wrapText="1"/>
    </xf>
  </cellStyleXfs>
  <cellXfs count="121">
    <xf numFmtId="0" fontId="0" fillId="0" borderId="0" xfId="0"/>
    <xf numFmtId="0" fontId="44" fillId="0" borderId="0" xfId="0" applyFont="1" applyFill="1" applyAlignment="1">
      <alignment horizontal="center" vertical="top"/>
    </xf>
    <xf numFmtId="0" fontId="44" fillId="0" borderId="0" xfId="0" applyFont="1" applyFill="1" applyAlignment="1">
      <alignment vertical="top"/>
    </xf>
    <xf numFmtId="4" fontId="44" fillId="0" borderId="0" xfId="0" applyNumberFormat="1" applyFont="1" applyFill="1" applyAlignment="1">
      <alignment vertical="top"/>
    </xf>
    <xf numFmtId="0" fontId="45" fillId="0" borderId="0" xfId="0" applyFont="1"/>
    <xf numFmtId="0" fontId="44" fillId="0" borderId="0" xfId="0" applyFont="1" applyAlignment="1">
      <alignment horizontal="center" vertical="top"/>
    </xf>
    <xf numFmtId="0" fontId="44" fillId="0" borderId="0" xfId="0" applyFont="1" applyAlignment="1">
      <alignment vertical="top"/>
    </xf>
    <xf numFmtId="0" fontId="44" fillId="59" borderId="10" xfId="0" applyFont="1" applyFill="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left" vertical="top" wrapText="1"/>
    </xf>
    <xf numFmtId="0" fontId="44" fillId="0" borderId="10" xfId="0" applyFont="1" applyBorder="1" applyAlignment="1">
      <alignment horizontal="center" vertical="top"/>
    </xf>
    <xf numFmtId="4" fontId="46" fillId="0" borderId="10" xfId="0" applyNumberFormat="1" applyFont="1" applyFill="1" applyBorder="1" applyAlignment="1">
      <alignment vertical="top"/>
    </xf>
    <xf numFmtId="4" fontId="46" fillId="0" borderId="10" xfId="0" applyNumberFormat="1" applyFont="1" applyBorder="1" applyAlignment="1">
      <alignment vertical="top"/>
    </xf>
    <xf numFmtId="0" fontId="44" fillId="0" borderId="10" xfId="0" applyFont="1" applyBorder="1" applyAlignment="1">
      <alignment horizontal="left" vertical="top" wrapText="1"/>
    </xf>
    <xf numFmtId="0" fontId="44" fillId="0" borderId="10" xfId="0" applyFont="1" applyBorder="1" applyAlignment="1">
      <alignment vertical="top"/>
    </xf>
    <xf numFmtId="4" fontId="44" fillId="0" borderId="10" xfId="0" applyNumberFormat="1" applyFont="1" applyBorder="1" applyAlignment="1">
      <alignment vertical="top"/>
    </xf>
    <xf numFmtId="4" fontId="44" fillId="0" borderId="10" xfId="0" applyNumberFormat="1" applyFont="1" applyFill="1" applyBorder="1" applyAlignment="1">
      <alignment vertical="top" wrapText="1"/>
    </xf>
    <xf numFmtId="4" fontId="44" fillId="0" borderId="10" xfId="0" applyNumberFormat="1" applyFont="1" applyBorder="1" applyAlignment="1">
      <alignment vertical="top" wrapText="1"/>
    </xf>
    <xf numFmtId="4" fontId="44" fillId="0" borderId="0" xfId="0" applyNumberFormat="1" applyFont="1" applyAlignment="1">
      <alignment horizontal="center" vertical="top"/>
    </xf>
    <xf numFmtId="0" fontId="44" fillId="0" borderId="0" xfId="0" applyFont="1" applyFill="1" applyAlignment="1">
      <alignment horizontal="right" vertical="top" wrapText="1"/>
    </xf>
    <xf numFmtId="0" fontId="47" fillId="0" borderId="10" xfId="0" applyFont="1" applyBorder="1" applyAlignment="1">
      <alignment horizontal="center" vertical="top" wrapText="1"/>
    </xf>
    <xf numFmtId="0" fontId="47" fillId="59" borderId="10" xfId="0" applyFont="1" applyFill="1" applyBorder="1" applyAlignment="1">
      <alignment horizontal="center" vertical="top" wrapText="1"/>
    </xf>
    <xf numFmtId="0" fontId="47" fillId="0" borderId="10" xfId="0" applyFont="1" applyBorder="1" applyAlignment="1">
      <alignment vertical="top" wrapText="1"/>
    </xf>
    <xf numFmtId="0" fontId="44" fillId="0" borderId="10" xfId="0" applyFont="1" applyBorder="1" applyAlignment="1">
      <alignment horizontal="center" vertical="top" wrapText="1"/>
    </xf>
    <xf numFmtId="0" fontId="47" fillId="60" borderId="10" xfId="0" applyFont="1" applyFill="1" applyBorder="1" applyAlignment="1">
      <alignment horizontal="center" vertical="top" wrapText="1"/>
    </xf>
    <xf numFmtId="4" fontId="47" fillId="60" borderId="10" xfId="0" applyNumberFormat="1" applyFont="1" applyFill="1" applyBorder="1" applyAlignment="1">
      <alignment horizontal="center" vertical="top" wrapText="1"/>
    </xf>
    <xf numFmtId="0" fontId="44" fillId="60" borderId="0" xfId="0" applyFont="1" applyFill="1" applyAlignment="1">
      <alignment horizontal="center" vertical="top"/>
    </xf>
    <xf numFmtId="0" fontId="44" fillId="60" borderId="0" xfId="0" applyFont="1" applyFill="1" applyAlignment="1">
      <alignment horizontal="right" vertical="top"/>
    </xf>
    <xf numFmtId="0" fontId="44" fillId="60" borderId="0" xfId="0" applyFont="1" applyFill="1" applyAlignment="1">
      <alignment vertical="top"/>
    </xf>
    <xf numFmtId="0" fontId="44" fillId="60" borderId="0" xfId="0" applyFont="1" applyFill="1" applyAlignment="1">
      <alignment horizontal="right" vertical="top" wrapText="1"/>
    </xf>
    <xf numFmtId="0" fontId="44" fillId="60" borderId="0" xfId="0" applyFont="1" applyFill="1"/>
    <xf numFmtId="0" fontId="44" fillId="60" borderId="10" xfId="0" applyNumberFormat="1" applyFont="1" applyFill="1" applyBorder="1" applyAlignment="1">
      <alignment horizontal="center" vertical="top"/>
    </xf>
    <xf numFmtId="0" fontId="44" fillId="60" borderId="10" xfId="0" applyNumberFormat="1" applyFont="1" applyFill="1" applyBorder="1" applyAlignment="1">
      <alignment horizontal="center" vertical="top" shrinkToFit="1"/>
    </xf>
    <xf numFmtId="164" fontId="44" fillId="60" borderId="0" xfId="0" applyNumberFormat="1" applyFont="1" applyFill="1" applyAlignment="1">
      <alignment vertical="top"/>
    </xf>
    <xf numFmtId="0" fontId="44" fillId="0" borderId="0" xfId="0" applyFont="1" applyFill="1" applyAlignment="1">
      <alignment horizontal="center"/>
    </xf>
    <xf numFmtId="0" fontId="44" fillId="0" borderId="0" xfId="0" applyFont="1" applyFill="1" applyAlignment="1">
      <alignment horizontal="left"/>
    </xf>
    <xf numFmtId="0" fontId="46" fillId="0" borderId="0" xfId="0" applyFont="1" applyFill="1" applyBorder="1" applyAlignment="1">
      <alignment horizontal="center" wrapText="1"/>
    </xf>
    <xf numFmtId="0" fontId="46" fillId="0" borderId="10" xfId="0" applyFont="1" applyFill="1" applyBorder="1" applyAlignment="1">
      <alignment horizontal="center"/>
    </xf>
    <xf numFmtId="49" fontId="49" fillId="0" borderId="10" xfId="0" applyNumberFormat="1" applyFont="1" applyFill="1" applyBorder="1" applyAlignment="1">
      <alignment horizontal="center" vertical="top" shrinkToFit="1"/>
    </xf>
    <xf numFmtId="0" fontId="49" fillId="0" borderId="10" xfId="0" applyFont="1" applyFill="1" applyBorder="1" applyAlignment="1">
      <alignment horizontal="justify" vertical="top" wrapText="1"/>
    </xf>
    <xf numFmtId="4" fontId="49" fillId="0" borderId="10" xfId="0" applyNumberFormat="1" applyFont="1" applyFill="1" applyBorder="1" applyAlignment="1">
      <alignment horizontal="right" vertical="top" shrinkToFit="1"/>
    </xf>
    <xf numFmtId="10" fontId="49" fillId="0" borderId="10" xfId="0" applyNumberFormat="1" applyFont="1" applyFill="1" applyBorder="1" applyAlignment="1">
      <alignment horizontal="right" vertical="top" shrinkToFit="1"/>
    </xf>
    <xf numFmtId="49" fontId="0" fillId="0" borderId="10" xfId="0" applyNumberFormat="1" applyFill="1" applyBorder="1" applyAlignment="1">
      <alignment horizontal="center" vertical="top" shrinkToFit="1"/>
    </xf>
    <xf numFmtId="0" fontId="0" fillId="0" borderId="10" xfId="0" applyFill="1" applyBorder="1" applyAlignment="1">
      <alignment horizontal="justify" vertical="top" wrapText="1"/>
    </xf>
    <xf numFmtId="4" fontId="1" fillId="0" borderId="10" xfId="0" applyNumberFormat="1" applyFont="1" applyFill="1" applyBorder="1" applyAlignment="1">
      <alignment horizontal="right" vertical="top" shrinkToFit="1"/>
    </xf>
    <xf numFmtId="10" fontId="0" fillId="0" borderId="10" xfId="0" applyNumberFormat="1" applyFont="1" applyFill="1" applyBorder="1" applyAlignment="1">
      <alignment horizontal="right" vertical="top" shrinkToFit="1"/>
    </xf>
    <xf numFmtId="0" fontId="0" fillId="0" borderId="10" xfId="0" applyFill="1" applyBorder="1" applyAlignment="1">
      <alignment horizontal="left" vertical="top" wrapText="1"/>
    </xf>
    <xf numFmtId="49" fontId="49" fillId="24" borderId="10" xfId="0" applyNumberFormat="1" applyFont="1" applyFill="1" applyBorder="1" applyAlignment="1">
      <alignment horizontal="center" vertical="top" shrinkToFit="1"/>
    </xf>
    <xf numFmtId="0" fontId="49" fillId="24" borderId="10" xfId="0" applyFont="1" applyFill="1" applyBorder="1" applyAlignment="1">
      <alignment horizontal="justify" vertical="top" wrapText="1"/>
    </xf>
    <xf numFmtId="4" fontId="49" fillId="25" borderId="10" xfId="0" applyNumberFormat="1" applyFont="1" applyFill="1" applyBorder="1" applyAlignment="1">
      <alignment horizontal="right" vertical="top" shrinkToFit="1"/>
    </xf>
    <xf numFmtId="49" fontId="0" fillId="24" borderId="10" xfId="0" applyNumberFormat="1" applyFill="1" applyBorder="1" applyAlignment="1">
      <alignment horizontal="center" vertical="top" shrinkToFit="1"/>
    </xf>
    <xf numFmtId="0" fontId="0" fillId="24" borderId="10" xfId="0" applyFill="1" applyBorder="1" applyAlignment="1">
      <alignment horizontal="justify" vertical="top" wrapText="1"/>
    </xf>
    <xf numFmtId="4" fontId="1" fillId="25" borderId="10" xfId="0" applyNumberFormat="1" applyFont="1" applyFill="1" applyBorder="1" applyAlignment="1">
      <alignment horizontal="right" vertical="top" shrinkToFit="1"/>
    </xf>
    <xf numFmtId="49" fontId="0" fillId="24" borderId="10" xfId="0" applyNumberFormat="1" applyFont="1" applyFill="1" applyBorder="1" applyAlignment="1">
      <alignment horizontal="center" vertical="top" shrinkToFit="1"/>
    </xf>
    <xf numFmtId="0" fontId="45" fillId="0" borderId="0" xfId="0" applyFont="1" applyAlignment="1">
      <alignment horizontal="justify" vertical="top" wrapText="1"/>
    </xf>
    <xf numFmtId="4" fontId="0" fillId="0" borderId="10" xfId="0" applyNumberFormat="1" applyFont="1" applyFill="1" applyBorder="1" applyAlignment="1">
      <alignment horizontal="right" vertical="top" shrinkToFit="1"/>
    </xf>
    <xf numFmtId="0" fontId="45" fillId="0" borderId="10" xfId="0" applyFont="1" applyBorder="1" applyAlignment="1">
      <alignment horizontal="justify" vertical="top" wrapText="1"/>
    </xf>
    <xf numFmtId="49" fontId="1" fillId="0" borderId="10" xfId="0" applyNumberFormat="1" applyFont="1" applyFill="1" applyBorder="1" applyAlignment="1">
      <alignment horizontal="center" vertical="top" shrinkToFit="1"/>
    </xf>
    <xf numFmtId="49" fontId="0" fillId="0" borderId="10" xfId="0" applyNumberFormat="1" applyFont="1" applyFill="1" applyBorder="1" applyAlignment="1">
      <alignment horizontal="center" vertical="top" shrinkToFit="1"/>
    </xf>
    <xf numFmtId="10" fontId="1" fillId="0" borderId="10" xfId="0" applyNumberFormat="1" applyFont="1" applyFill="1" applyBorder="1" applyAlignment="1">
      <alignment horizontal="right" vertical="top" shrinkToFit="1"/>
    </xf>
    <xf numFmtId="0" fontId="0" fillId="24" borderId="10" xfId="0" applyFill="1" applyBorder="1" applyAlignment="1">
      <alignment horizontal="left" vertical="top" wrapText="1"/>
    </xf>
    <xf numFmtId="0" fontId="0" fillId="24" borderId="10" xfId="0" applyFont="1" applyFill="1" applyBorder="1" applyAlignment="1">
      <alignment horizontal="justify" vertical="top" wrapText="1"/>
    </xf>
    <xf numFmtId="4" fontId="0" fillId="25" borderId="10" xfId="0" applyNumberFormat="1" applyFont="1" applyFill="1" applyBorder="1" applyAlignment="1">
      <alignment horizontal="right" vertical="top" shrinkToFit="1"/>
    </xf>
    <xf numFmtId="0" fontId="1"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49" fontId="50" fillId="0" borderId="10" xfId="0" applyNumberFormat="1" applyFont="1" applyFill="1" applyBorder="1" applyAlignment="1">
      <alignment horizontal="center" vertical="top" shrinkToFit="1"/>
    </xf>
    <xf numFmtId="0" fontId="50" fillId="0" borderId="10" xfId="0" applyFont="1" applyFill="1" applyBorder="1" applyAlignment="1">
      <alignment horizontal="justify" vertical="top" wrapText="1"/>
    </xf>
    <xf numFmtId="4" fontId="50" fillId="0" borderId="10" xfId="0" applyNumberFormat="1" applyFont="1" applyFill="1" applyBorder="1" applyAlignment="1">
      <alignment horizontal="right" vertical="top" shrinkToFit="1"/>
    </xf>
    <xf numFmtId="49" fontId="45" fillId="0" borderId="10" xfId="0" applyNumberFormat="1" applyFont="1" applyFill="1" applyBorder="1" applyAlignment="1">
      <alignment horizontal="center" vertical="top" shrinkToFit="1"/>
    </xf>
    <xf numFmtId="0" fontId="45" fillId="0" borderId="10" xfId="0" applyFont="1" applyFill="1" applyBorder="1" applyAlignment="1">
      <alignment horizontal="justify" vertical="top" wrapText="1"/>
    </xf>
    <xf numFmtId="4" fontId="45" fillId="0" borderId="10" xfId="0" applyNumberFormat="1" applyFont="1" applyFill="1" applyBorder="1" applyAlignment="1">
      <alignment horizontal="right" vertical="top" shrinkToFit="1"/>
    </xf>
    <xf numFmtId="4" fontId="45" fillId="0" borderId="10" xfId="0" applyNumberFormat="1" applyFont="1" applyFill="1" applyBorder="1" applyAlignment="1">
      <alignment vertical="justify"/>
    </xf>
    <xf numFmtId="0" fontId="0"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49" fillId="24" borderId="10" xfId="0" applyFont="1" applyFill="1" applyBorder="1" applyAlignment="1">
      <alignment horizontal="left" vertical="top" wrapText="1"/>
    </xf>
    <xf numFmtId="0" fontId="19" fillId="0" borderId="10" xfId="102" applyNumberFormat="1" applyFont="1" applyBorder="1" applyAlignment="1">
      <alignment wrapText="1"/>
    </xf>
    <xf numFmtId="49" fontId="50" fillId="24" borderId="10" xfId="0" applyNumberFormat="1" applyFont="1" applyFill="1" applyBorder="1" applyAlignment="1">
      <alignment horizontal="left" vertical="top" wrapText="1"/>
    </xf>
    <xf numFmtId="0" fontId="0" fillId="24" borderId="30" xfId="0" applyFill="1" applyBorder="1" applyAlignment="1">
      <alignment horizontal="left" vertical="top" wrapText="1"/>
    </xf>
    <xf numFmtId="0" fontId="50"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46" fillId="0" borderId="0" xfId="0" applyFont="1" applyFill="1" applyBorder="1" applyAlignment="1">
      <alignment horizontal="center"/>
    </xf>
    <xf numFmtId="4" fontId="0" fillId="0" borderId="0" xfId="0" applyNumberFormat="1"/>
    <xf numFmtId="0" fontId="44" fillId="0" borderId="0" xfId="0" applyFont="1" applyFill="1" applyAlignment="1">
      <alignment horizontal="right"/>
    </xf>
    <xf numFmtId="0" fontId="44" fillId="6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8" fillId="0" borderId="10" xfId="124" applyNumberFormat="1" applyFont="1" applyBorder="1" applyProtection="1">
      <alignment vertical="top" wrapText="1"/>
    </xf>
    <xf numFmtId="1" fontId="25" fillId="0" borderId="10" xfId="47" applyNumberFormat="1" applyFont="1" applyBorder="1" applyAlignment="1" applyProtection="1">
      <alignment horizontal="center" vertical="top" shrinkToFit="1"/>
    </xf>
    <xf numFmtId="10" fontId="44" fillId="60" borderId="10" xfId="0" applyNumberFormat="1" applyFont="1" applyFill="1" applyBorder="1" applyAlignment="1">
      <alignment horizontal="center" vertical="top"/>
    </xf>
    <xf numFmtId="0" fontId="44" fillId="0" borderId="0" xfId="0" applyFont="1" applyFill="1"/>
    <xf numFmtId="0" fontId="46" fillId="0" borderId="10" xfId="0" applyFont="1" applyFill="1" applyBorder="1" applyAlignment="1">
      <alignment horizontal="center" vertical="top"/>
    </xf>
    <xf numFmtId="4" fontId="27" fillId="0" borderId="10" xfId="62" applyNumberFormat="1" applyFont="1" applyFill="1" applyBorder="1" applyProtection="1">
      <alignment horizontal="right" vertical="top" shrinkToFit="1"/>
    </xf>
    <xf numFmtId="0" fontId="44" fillId="0" borderId="10" xfId="0" applyFont="1" applyFill="1" applyBorder="1" applyAlignment="1">
      <alignment horizontal="center" vertical="top" wrapText="1"/>
    </xf>
    <xf numFmtId="3" fontId="44" fillId="0" borderId="10" xfId="0" applyNumberFormat="1" applyFont="1" applyFill="1" applyBorder="1" applyAlignment="1">
      <alignment horizontal="center" vertical="top" shrinkToFit="1"/>
    </xf>
    <xf numFmtId="0" fontId="44" fillId="0" borderId="10" xfId="0" applyNumberFormat="1" applyFont="1" applyFill="1" applyBorder="1" applyAlignment="1">
      <alignment horizontal="center" vertical="top" shrinkToFit="1"/>
    </xf>
    <xf numFmtId="4" fontId="48" fillId="0" borderId="10" xfId="122" applyNumberFormat="1" applyFont="1" applyFill="1" applyBorder="1" applyProtection="1">
      <alignment horizontal="right" vertical="top" shrinkToFit="1"/>
    </xf>
    <xf numFmtId="10" fontId="46" fillId="0" borderId="10" xfId="0" applyNumberFormat="1" applyFont="1" applyFill="1" applyBorder="1" applyAlignment="1">
      <alignment horizontal="center" vertical="top"/>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4" fillId="0" borderId="0" xfId="0" applyFont="1" applyFill="1" applyAlignment="1">
      <alignment horizontal="right"/>
    </xf>
    <xf numFmtId="0" fontId="46" fillId="0" borderId="0" xfId="0" applyFont="1" applyFill="1" applyAlignment="1">
      <alignment horizontal="center" wrapText="1"/>
    </xf>
    <xf numFmtId="0" fontId="46" fillId="0" borderId="29" xfId="0" applyFont="1" applyFill="1" applyBorder="1" applyAlignment="1">
      <alignment horizontal="center" wrapText="1"/>
    </xf>
    <xf numFmtId="49" fontId="49" fillId="24" borderId="15" xfId="0" applyNumberFormat="1" applyFont="1" applyFill="1" applyBorder="1" applyAlignment="1">
      <alignment horizontal="left" vertical="top" shrinkToFit="1"/>
    </xf>
    <xf numFmtId="49" fontId="49" fillId="24" borderId="11" xfId="0" applyNumberFormat="1" applyFont="1" applyFill="1" applyBorder="1" applyAlignment="1">
      <alignment horizontal="left" vertical="top" shrinkToFi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27" fillId="0" borderId="10" xfId="59" applyNumberFormat="1" applyFont="1" applyFill="1" applyBorder="1" applyAlignment="1" applyProtection="1">
      <alignment horizontal="left"/>
    </xf>
    <xf numFmtId="0" fontId="27" fillId="0" borderId="10" xfId="59" applyFont="1" applyFill="1" applyBorder="1" applyAlignment="1">
      <alignment horizontal="left"/>
    </xf>
    <xf numFmtId="0" fontId="44" fillId="60" borderId="0" xfId="0" applyFont="1" applyFill="1" applyAlignment="1">
      <alignment horizontal="right" vertical="top" wrapText="1"/>
    </xf>
    <xf numFmtId="0" fontId="46" fillId="60" borderId="0" xfId="0" applyFont="1" applyFill="1" applyAlignment="1">
      <alignment horizontal="center" vertical="top" wrapText="1"/>
    </xf>
    <xf numFmtId="0" fontId="46" fillId="60" borderId="0" xfId="0" applyFont="1" applyFill="1" applyAlignment="1">
      <alignment vertical="top" wrapText="1"/>
    </xf>
    <xf numFmtId="0" fontId="44" fillId="60" borderId="10" xfId="0" applyFont="1" applyFill="1" applyBorder="1" applyAlignment="1">
      <alignment horizontal="center" vertical="top" wrapText="1"/>
    </xf>
    <xf numFmtId="0" fontId="44" fillId="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4" fillId="0" borderId="0" xfId="0" applyFont="1" applyFill="1" applyAlignment="1">
      <alignment horizontal="right" vertical="top" wrapText="1"/>
    </xf>
    <xf numFmtId="0" fontId="46" fillId="0" borderId="0" xfId="0" applyFont="1" applyAlignment="1">
      <alignment horizontal="center" vertical="top" wrapText="1"/>
    </xf>
    <xf numFmtId="0" fontId="44" fillId="0" borderId="12"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workbookViewId="0">
      <selection sqref="A1:H142"/>
    </sheetView>
  </sheetViews>
  <sheetFormatPr defaultColWidth="15.28515625" defaultRowHeight="12.75" x14ac:dyDescent="0.2"/>
  <cols>
    <col min="1" max="1" width="6.140625" customWidth="1"/>
    <col min="2" max="2" width="18" customWidth="1"/>
    <col min="3" max="3" width="41.5703125" customWidth="1"/>
    <col min="4" max="4" width="14.140625" customWidth="1"/>
    <col min="5" max="5" width="14" customWidth="1"/>
    <col min="6" max="6" width="13.5703125" customWidth="1"/>
    <col min="7" max="7" width="10.28515625" customWidth="1"/>
    <col min="257" max="257" width="6.140625" customWidth="1"/>
    <col min="258" max="258" width="18" customWidth="1"/>
    <col min="259" max="259" width="41.5703125" customWidth="1"/>
    <col min="260" max="260" width="14.140625" customWidth="1"/>
    <col min="261" max="261" width="14" customWidth="1"/>
    <col min="262" max="262" width="13.5703125" customWidth="1"/>
    <col min="263" max="263" width="10.28515625" customWidth="1"/>
    <col min="513" max="513" width="6.140625" customWidth="1"/>
    <col min="514" max="514" width="18" customWidth="1"/>
    <col min="515" max="515" width="41.5703125" customWidth="1"/>
    <col min="516" max="516" width="14.140625" customWidth="1"/>
    <col min="517" max="517" width="14" customWidth="1"/>
    <col min="518" max="518" width="13.5703125" customWidth="1"/>
    <col min="519" max="519" width="10.28515625" customWidth="1"/>
    <col min="769" max="769" width="6.140625" customWidth="1"/>
    <col min="770" max="770" width="18" customWidth="1"/>
    <col min="771" max="771" width="41.5703125" customWidth="1"/>
    <col min="772" max="772" width="14.140625" customWidth="1"/>
    <col min="773" max="773" width="14" customWidth="1"/>
    <col min="774" max="774" width="13.5703125" customWidth="1"/>
    <col min="775" max="775" width="10.28515625" customWidth="1"/>
    <col min="1025" max="1025" width="6.140625" customWidth="1"/>
    <col min="1026" max="1026" width="18" customWidth="1"/>
    <col min="1027" max="1027" width="41.5703125" customWidth="1"/>
    <col min="1028" max="1028" width="14.140625" customWidth="1"/>
    <col min="1029" max="1029" width="14" customWidth="1"/>
    <col min="1030" max="1030" width="13.5703125" customWidth="1"/>
    <col min="1031" max="1031" width="10.28515625" customWidth="1"/>
    <col min="1281" max="1281" width="6.140625" customWidth="1"/>
    <col min="1282" max="1282" width="18" customWidth="1"/>
    <col min="1283" max="1283" width="41.5703125" customWidth="1"/>
    <col min="1284" max="1284" width="14.140625" customWidth="1"/>
    <col min="1285" max="1285" width="14" customWidth="1"/>
    <col min="1286" max="1286" width="13.5703125" customWidth="1"/>
    <col min="1287" max="1287" width="10.28515625" customWidth="1"/>
    <col min="1537" max="1537" width="6.140625" customWidth="1"/>
    <col min="1538" max="1538" width="18" customWidth="1"/>
    <col min="1539" max="1539" width="41.5703125" customWidth="1"/>
    <col min="1540" max="1540" width="14.140625" customWidth="1"/>
    <col min="1541" max="1541" width="14" customWidth="1"/>
    <col min="1542" max="1542" width="13.5703125" customWidth="1"/>
    <col min="1543" max="1543" width="10.28515625" customWidth="1"/>
    <col min="1793" max="1793" width="6.140625" customWidth="1"/>
    <col min="1794" max="1794" width="18" customWidth="1"/>
    <col min="1795" max="1795" width="41.5703125" customWidth="1"/>
    <col min="1796" max="1796" width="14.140625" customWidth="1"/>
    <col min="1797" max="1797" width="14" customWidth="1"/>
    <col min="1798" max="1798" width="13.5703125" customWidth="1"/>
    <col min="1799" max="1799" width="10.28515625" customWidth="1"/>
    <col min="2049" max="2049" width="6.140625" customWidth="1"/>
    <col min="2050" max="2050" width="18" customWidth="1"/>
    <col min="2051" max="2051" width="41.5703125" customWidth="1"/>
    <col min="2052" max="2052" width="14.140625" customWidth="1"/>
    <col min="2053" max="2053" width="14" customWidth="1"/>
    <col min="2054" max="2054" width="13.5703125" customWidth="1"/>
    <col min="2055" max="2055" width="10.28515625" customWidth="1"/>
    <col min="2305" max="2305" width="6.140625" customWidth="1"/>
    <col min="2306" max="2306" width="18" customWidth="1"/>
    <col min="2307" max="2307" width="41.5703125" customWidth="1"/>
    <col min="2308" max="2308" width="14.140625" customWidth="1"/>
    <col min="2309" max="2309" width="14" customWidth="1"/>
    <col min="2310" max="2310" width="13.5703125" customWidth="1"/>
    <col min="2311" max="2311" width="10.28515625" customWidth="1"/>
    <col min="2561" max="2561" width="6.140625" customWidth="1"/>
    <col min="2562" max="2562" width="18" customWidth="1"/>
    <col min="2563" max="2563" width="41.5703125" customWidth="1"/>
    <col min="2564" max="2564" width="14.140625" customWidth="1"/>
    <col min="2565" max="2565" width="14" customWidth="1"/>
    <col min="2566" max="2566" width="13.5703125" customWidth="1"/>
    <col min="2567" max="2567" width="10.28515625" customWidth="1"/>
    <col min="2817" max="2817" width="6.140625" customWidth="1"/>
    <col min="2818" max="2818" width="18" customWidth="1"/>
    <col min="2819" max="2819" width="41.5703125" customWidth="1"/>
    <col min="2820" max="2820" width="14.140625" customWidth="1"/>
    <col min="2821" max="2821" width="14" customWidth="1"/>
    <col min="2822" max="2822" width="13.5703125" customWidth="1"/>
    <col min="2823" max="2823" width="10.28515625" customWidth="1"/>
    <col min="3073" max="3073" width="6.140625" customWidth="1"/>
    <col min="3074" max="3074" width="18" customWidth="1"/>
    <col min="3075" max="3075" width="41.5703125" customWidth="1"/>
    <col min="3076" max="3076" width="14.140625" customWidth="1"/>
    <col min="3077" max="3077" width="14" customWidth="1"/>
    <col min="3078" max="3078" width="13.5703125" customWidth="1"/>
    <col min="3079" max="3079" width="10.28515625" customWidth="1"/>
    <col min="3329" max="3329" width="6.140625" customWidth="1"/>
    <col min="3330" max="3330" width="18" customWidth="1"/>
    <col min="3331" max="3331" width="41.5703125" customWidth="1"/>
    <col min="3332" max="3332" width="14.140625" customWidth="1"/>
    <col min="3333" max="3333" width="14" customWidth="1"/>
    <col min="3334" max="3334" width="13.5703125" customWidth="1"/>
    <col min="3335" max="3335" width="10.28515625" customWidth="1"/>
    <col min="3585" max="3585" width="6.140625" customWidth="1"/>
    <col min="3586" max="3586" width="18" customWidth="1"/>
    <col min="3587" max="3587" width="41.5703125" customWidth="1"/>
    <col min="3588" max="3588" width="14.140625" customWidth="1"/>
    <col min="3589" max="3589" width="14" customWidth="1"/>
    <col min="3590" max="3590" width="13.5703125" customWidth="1"/>
    <col min="3591" max="3591" width="10.28515625" customWidth="1"/>
    <col min="3841" max="3841" width="6.140625" customWidth="1"/>
    <col min="3842" max="3842" width="18" customWidth="1"/>
    <col min="3843" max="3843" width="41.5703125" customWidth="1"/>
    <col min="3844" max="3844" width="14.140625" customWidth="1"/>
    <col min="3845" max="3845" width="14" customWidth="1"/>
    <col min="3846" max="3846" width="13.5703125" customWidth="1"/>
    <col min="3847" max="3847" width="10.28515625" customWidth="1"/>
    <col min="4097" max="4097" width="6.140625" customWidth="1"/>
    <col min="4098" max="4098" width="18" customWidth="1"/>
    <col min="4099" max="4099" width="41.5703125" customWidth="1"/>
    <col min="4100" max="4100" width="14.140625" customWidth="1"/>
    <col min="4101" max="4101" width="14" customWidth="1"/>
    <col min="4102" max="4102" width="13.5703125" customWidth="1"/>
    <col min="4103" max="4103" width="10.28515625" customWidth="1"/>
    <col min="4353" max="4353" width="6.140625" customWidth="1"/>
    <col min="4354" max="4354" width="18" customWidth="1"/>
    <col min="4355" max="4355" width="41.5703125" customWidth="1"/>
    <col min="4356" max="4356" width="14.140625" customWidth="1"/>
    <col min="4357" max="4357" width="14" customWidth="1"/>
    <col min="4358" max="4358" width="13.5703125" customWidth="1"/>
    <col min="4359" max="4359" width="10.28515625" customWidth="1"/>
    <col min="4609" max="4609" width="6.140625" customWidth="1"/>
    <col min="4610" max="4610" width="18" customWidth="1"/>
    <col min="4611" max="4611" width="41.5703125" customWidth="1"/>
    <col min="4612" max="4612" width="14.140625" customWidth="1"/>
    <col min="4613" max="4613" width="14" customWidth="1"/>
    <col min="4614" max="4614" width="13.5703125" customWidth="1"/>
    <col min="4615" max="4615" width="10.28515625" customWidth="1"/>
    <col min="4865" max="4865" width="6.140625" customWidth="1"/>
    <col min="4866" max="4866" width="18" customWidth="1"/>
    <col min="4867" max="4867" width="41.5703125" customWidth="1"/>
    <col min="4868" max="4868" width="14.140625" customWidth="1"/>
    <col min="4869" max="4869" width="14" customWidth="1"/>
    <col min="4870" max="4870" width="13.5703125" customWidth="1"/>
    <col min="4871" max="4871" width="10.28515625" customWidth="1"/>
    <col min="5121" max="5121" width="6.140625" customWidth="1"/>
    <col min="5122" max="5122" width="18" customWidth="1"/>
    <col min="5123" max="5123" width="41.5703125" customWidth="1"/>
    <col min="5124" max="5124" width="14.140625" customWidth="1"/>
    <col min="5125" max="5125" width="14" customWidth="1"/>
    <col min="5126" max="5126" width="13.5703125" customWidth="1"/>
    <col min="5127" max="5127" width="10.28515625" customWidth="1"/>
    <col min="5377" max="5377" width="6.140625" customWidth="1"/>
    <col min="5378" max="5378" width="18" customWidth="1"/>
    <col min="5379" max="5379" width="41.5703125" customWidth="1"/>
    <col min="5380" max="5380" width="14.140625" customWidth="1"/>
    <col min="5381" max="5381" width="14" customWidth="1"/>
    <col min="5382" max="5382" width="13.5703125" customWidth="1"/>
    <col min="5383" max="5383" width="10.28515625" customWidth="1"/>
    <col min="5633" max="5633" width="6.140625" customWidth="1"/>
    <col min="5634" max="5634" width="18" customWidth="1"/>
    <col min="5635" max="5635" width="41.5703125" customWidth="1"/>
    <col min="5636" max="5636" width="14.140625" customWidth="1"/>
    <col min="5637" max="5637" width="14" customWidth="1"/>
    <col min="5638" max="5638" width="13.5703125" customWidth="1"/>
    <col min="5639" max="5639" width="10.28515625" customWidth="1"/>
    <col min="5889" max="5889" width="6.140625" customWidth="1"/>
    <col min="5890" max="5890" width="18" customWidth="1"/>
    <col min="5891" max="5891" width="41.5703125" customWidth="1"/>
    <col min="5892" max="5892" width="14.140625" customWidth="1"/>
    <col min="5893" max="5893" width="14" customWidth="1"/>
    <col min="5894" max="5894" width="13.5703125" customWidth="1"/>
    <col min="5895" max="5895" width="10.28515625" customWidth="1"/>
    <col min="6145" max="6145" width="6.140625" customWidth="1"/>
    <col min="6146" max="6146" width="18" customWidth="1"/>
    <col min="6147" max="6147" width="41.5703125" customWidth="1"/>
    <col min="6148" max="6148" width="14.140625" customWidth="1"/>
    <col min="6149" max="6149" width="14" customWidth="1"/>
    <col min="6150" max="6150" width="13.5703125" customWidth="1"/>
    <col min="6151" max="6151" width="10.28515625" customWidth="1"/>
    <col min="6401" max="6401" width="6.140625" customWidth="1"/>
    <col min="6402" max="6402" width="18" customWidth="1"/>
    <col min="6403" max="6403" width="41.5703125" customWidth="1"/>
    <col min="6404" max="6404" width="14.140625" customWidth="1"/>
    <col min="6405" max="6405" width="14" customWidth="1"/>
    <col min="6406" max="6406" width="13.5703125" customWidth="1"/>
    <col min="6407" max="6407" width="10.28515625" customWidth="1"/>
    <col min="6657" max="6657" width="6.140625" customWidth="1"/>
    <col min="6658" max="6658" width="18" customWidth="1"/>
    <col min="6659" max="6659" width="41.5703125" customWidth="1"/>
    <col min="6660" max="6660" width="14.140625" customWidth="1"/>
    <col min="6661" max="6661" width="14" customWidth="1"/>
    <col min="6662" max="6662" width="13.5703125" customWidth="1"/>
    <col min="6663" max="6663" width="10.28515625" customWidth="1"/>
    <col min="6913" max="6913" width="6.140625" customWidth="1"/>
    <col min="6914" max="6914" width="18" customWidth="1"/>
    <col min="6915" max="6915" width="41.5703125" customWidth="1"/>
    <col min="6916" max="6916" width="14.140625" customWidth="1"/>
    <col min="6917" max="6917" width="14" customWidth="1"/>
    <col min="6918" max="6918" width="13.5703125" customWidth="1"/>
    <col min="6919" max="6919" width="10.28515625" customWidth="1"/>
    <col min="7169" max="7169" width="6.140625" customWidth="1"/>
    <col min="7170" max="7170" width="18" customWidth="1"/>
    <col min="7171" max="7171" width="41.5703125" customWidth="1"/>
    <col min="7172" max="7172" width="14.140625" customWidth="1"/>
    <col min="7173" max="7173" width="14" customWidth="1"/>
    <col min="7174" max="7174" width="13.5703125" customWidth="1"/>
    <col min="7175" max="7175" width="10.28515625" customWidth="1"/>
    <col min="7425" max="7425" width="6.140625" customWidth="1"/>
    <col min="7426" max="7426" width="18" customWidth="1"/>
    <col min="7427" max="7427" width="41.5703125" customWidth="1"/>
    <col min="7428" max="7428" width="14.140625" customWidth="1"/>
    <col min="7429" max="7429" width="14" customWidth="1"/>
    <col min="7430" max="7430" width="13.5703125" customWidth="1"/>
    <col min="7431" max="7431" width="10.28515625" customWidth="1"/>
    <col min="7681" max="7681" width="6.140625" customWidth="1"/>
    <col min="7682" max="7682" width="18" customWidth="1"/>
    <col min="7683" max="7683" width="41.5703125" customWidth="1"/>
    <col min="7684" max="7684" width="14.140625" customWidth="1"/>
    <col min="7685" max="7685" width="14" customWidth="1"/>
    <col min="7686" max="7686" width="13.5703125" customWidth="1"/>
    <col min="7687" max="7687" width="10.28515625" customWidth="1"/>
    <col min="7937" max="7937" width="6.140625" customWidth="1"/>
    <col min="7938" max="7938" width="18" customWidth="1"/>
    <col min="7939" max="7939" width="41.5703125" customWidth="1"/>
    <col min="7940" max="7940" width="14.140625" customWidth="1"/>
    <col min="7941" max="7941" width="14" customWidth="1"/>
    <col min="7942" max="7942" width="13.5703125" customWidth="1"/>
    <col min="7943" max="7943" width="10.28515625" customWidth="1"/>
    <col min="8193" max="8193" width="6.140625" customWidth="1"/>
    <col min="8194" max="8194" width="18" customWidth="1"/>
    <col min="8195" max="8195" width="41.5703125" customWidth="1"/>
    <col min="8196" max="8196" width="14.140625" customWidth="1"/>
    <col min="8197" max="8197" width="14" customWidth="1"/>
    <col min="8198" max="8198" width="13.5703125" customWidth="1"/>
    <col min="8199" max="8199" width="10.28515625" customWidth="1"/>
    <col min="8449" max="8449" width="6.140625" customWidth="1"/>
    <col min="8450" max="8450" width="18" customWidth="1"/>
    <col min="8451" max="8451" width="41.5703125" customWidth="1"/>
    <col min="8452" max="8452" width="14.140625" customWidth="1"/>
    <col min="8453" max="8453" width="14" customWidth="1"/>
    <col min="8454" max="8454" width="13.5703125" customWidth="1"/>
    <col min="8455" max="8455" width="10.28515625" customWidth="1"/>
    <col min="8705" max="8705" width="6.140625" customWidth="1"/>
    <col min="8706" max="8706" width="18" customWidth="1"/>
    <col min="8707" max="8707" width="41.5703125" customWidth="1"/>
    <col min="8708" max="8708" width="14.140625" customWidth="1"/>
    <col min="8709" max="8709" width="14" customWidth="1"/>
    <col min="8710" max="8710" width="13.5703125" customWidth="1"/>
    <col min="8711" max="8711" width="10.28515625" customWidth="1"/>
    <col min="8961" max="8961" width="6.140625" customWidth="1"/>
    <col min="8962" max="8962" width="18" customWidth="1"/>
    <col min="8963" max="8963" width="41.5703125" customWidth="1"/>
    <col min="8964" max="8964" width="14.140625" customWidth="1"/>
    <col min="8965" max="8965" width="14" customWidth="1"/>
    <col min="8966" max="8966" width="13.5703125" customWidth="1"/>
    <col min="8967" max="8967" width="10.28515625" customWidth="1"/>
    <col min="9217" max="9217" width="6.140625" customWidth="1"/>
    <col min="9218" max="9218" width="18" customWidth="1"/>
    <col min="9219" max="9219" width="41.5703125" customWidth="1"/>
    <col min="9220" max="9220" width="14.140625" customWidth="1"/>
    <col min="9221" max="9221" width="14" customWidth="1"/>
    <col min="9222" max="9222" width="13.5703125" customWidth="1"/>
    <col min="9223" max="9223" width="10.28515625" customWidth="1"/>
    <col min="9473" max="9473" width="6.140625" customWidth="1"/>
    <col min="9474" max="9474" width="18" customWidth="1"/>
    <col min="9475" max="9475" width="41.5703125" customWidth="1"/>
    <col min="9476" max="9476" width="14.140625" customWidth="1"/>
    <col min="9477" max="9477" width="14" customWidth="1"/>
    <col min="9478" max="9478" width="13.5703125" customWidth="1"/>
    <col min="9479" max="9479" width="10.28515625" customWidth="1"/>
    <col min="9729" max="9729" width="6.140625" customWidth="1"/>
    <col min="9730" max="9730" width="18" customWidth="1"/>
    <col min="9731" max="9731" width="41.5703125" customWidth="1"/>
    <col min="9732" max="9732" width="14.140625" customWidth="1"/>
    <col min="9733" max="9733" width="14" customWidth="1"/>
    <col min="9734" max="9734" width="13.5703125" customWidth="1"/>
    <col min="9735" max="9735" width="10.28515625" customWidth="1"/>
    <col min="9985" max="9985" width="6.140625" customWidth="1"/>
    <col min="9986" max="9986" width="18" customWidth="1"/>
    <col min="9987" max="9987" width="41.5703125" customWidth="1"/>
    <col min="9988" max="9988" width="14.140625" customWidth="1"/>
    <col min="9989" max="9989" width="14" customWidth="1"/>
    <col min="9990" max="9990" width="13.5703125" customWidth="1"/>
    <col min="9991" max="9991" width="10.28515625" customWidth="1"/>
    <col min="10241" max="10241" width="6.140625" customWidth="1"/>
    <col min="10242" max="10242" width="18" customWidth="1"/>
    <col min="10243" max="10243" width="41.5703125" customWidth="1"/>
    <col min="10244" max="10244" width="14.140625" customWidth="1"/>
    <col min="10245" max="10245" width="14" customWidth="1"/>
    <col min="10246" max="10246" width="13.5703125" customWidth="1"/>
    <col min="10247" max="10247" width="10.28515625" customWidth="1"/>
    <col min="10497" max="10497" width="6.140625" customWidth="1"/>
    <col min="10498" max="10498" width="18" customWidth="1"/>
    <col min="10499" max="10499" width="41.5703125" customWidth="1"/>
    <col min="10500" max="10500" width="14.140625" customWidth="1"/>
    <col min="10501" max="10501" width="14" customWidth="1"/>
    <col min="10502" max="10502" width="13.5703125" customWidth="1"/>
    <col min="10503" max="10503" width="10.28515625" customWidth="1"/>
    <col min="10753" max="10753" width="6.140625" customWidth="1"/>
    <col min="10754" max="10754" width="18" customWidth="1"/>
    <col min="10755" max="10755" width="41.5703125" customWidth="1"/>
    <col min="10756" max="10756" width="14.140625" customWidth="1"/>
    <col min="10757" max="10757" width="14" customWidth="1"/>
    <col min="10758" max="10758" width="13.5703125" customWidth="1"/>
    <col min="10759" max="10759" width="10.28515625" customWidth="1"/>
    <col min="11009" max="11009" width="6.140625" customWidth="1"/>
    <col min="11010" max="11010" width="18" customWidth="1"/>
    <col min="11011" max="11011" width="41.5703125" customWidth="1"/>
    <col min="11012" max="11012" width="14.140625" customWidth="1"/>
    <col min="11013" max="11013" width="14" customWidth="1"/>
    <col min="11014" max="11014" width="13.5703125" customWidth="1"/>
    <col min="11015" max="11015" width="10.28515625" customWidth="1"/>
    <col min="11265" max="11265" width="6.140625" customWidth="1"/>
    <col min="11266" max="11266" width="18" customWidth="1"/>
    <col min="11267" max="11267" width="41.5703125" customWidth="1"/>
    <col min="11268" max="11268" width="14.140625" customWidth="1"/>
    <col min="11269" max="11269" width="14" customWidth="1"/>
    <col min="11270" max="11270" width="13.5703125" customWidth="1"/>
    <col min="11271" max="11271" width="10.28515625" customWidth="1"/>
    <col min="11521" max="11521" width="6.140625" customWidth="1"/>
    <col min="11522" max="11522" width="18" customWidth="1"/>
    <col min="11523" max="11523" width="41.5703125" customWidth="1"/>
    <col min="11524" max="11524" width="14.140625" customWidth="1"/>
    <col min="11525" max="11525" width="14" customWidth="1"/>
    <col min="11526" max="11526" width="13.5703125" customWidth="1"/>
    <col min="11527" max="11527" width="10.28515625" customWidth="1"/>
    <col min="11777" max="11777" width="6.140625" customWidth="1"/>
    <col min="11778" max="11778" width="18" customWidth="1"/>
    <col min="11779" max="11779" width="41.5703125" customWidth="1"/>
    <col min="11780" max="11780" width="14.140625" customWidth="1"/>
    <col min="11781" max="11781" width="14" customWidth="1"/>
    <col min="11782" max="11782" width="13.5703125" customWidth="1"/>
    <col min="11783" max="11783" width="10.28515625" customWidth="1"/>
    <col min="12033" max="12033" width="6.140625" customWidth="1"/>
    <col min="12034" max="12034" width="18" customWidth="1"/>
    <col min="12035" max="12035" width="41.5703125" customWidth="1"/>
    <col min="12036" max="12036" width="14.140625" customWidth="1"/>
    <col min="12037" max="12037" width="14" customWidth="1"/>
    <col min="12038" max="12038" width="13.5703125" customWidth="1"/>
    <col min="12039" max="12039" width="10.28515625" customWidth="1"/>
    <col min="12289" max="12289" width="6.140625" customWidth="1"/>
    <col min="12290" max="12290" width="18" customWidth="1"/>
    <col min="12291" max="12291" width="41.5703125" customWidth="1"/>
    <col min="12292" max="12292" width="14.140625" customWidth="1"/>
    <col min="12293" max="12293" width="14" customWidth="1"/>
    <col min="12294" max="12294" width="13.5703125" customWidth="1"/>
    <col min="12295" max="12295" width="10.28515625" customWidth="1"/>
    <col min="12545" max="12545" width="6.140625" customWidth="1"/>
    <col min="12546" max="12546" width="18" customWidth="1"/>
    <col min="12547" max="12547" width="41.5703125" customWidth="1"/>
    <col min="12548" max="12548" width="14.140625" customWidth="1"/>
    <col min="12549" max="12549" width="14" customWidth="1"/>
    <col min="12550" max="12550" width="13.5703125" customWidth="1"/>
    <col min="12551" max="12551" width="10.28515625" customWidth="1"/>
    <col min="12801" max="12801" width="6.140625" customWidth="1"/>
    <col min="12802" max="12802" width="18" customWidth="1"/>
    <col min="12803" max="12803" width="41.5703125" customWidth="1"/>
    <col min="12804" max="12804" width="14.140625" customWidth="1"/>
    <col min="12805" max="12805" width="14" customWidth="1"/>
    <col min="12806" max="12806" width="13.5703125" customWidth="1"/>
    <col min="12807" max="12807" width="10.28515625" customWidth="1"/>
    <col min="13057" max="13057" width="6.140625" customWidth="1"/>
    <col min="13058" max="13058" width="18" customWidth="1"/>
    <col min="13059" max="13059" width="41.5703125" customWidth="1"/>
    <col min="13060" max="13060" width="14.140625" customWidth="1"/>
    <col min="13061" max="13061" width="14" customWidth="1"/>
    <col min="13062" max="13062" width="13.5703125" customWidth="1"/>
    <col min="13063" max="13063" width="10.28515625" customWidth="1"/>
    <col min="13313" max="13313" width="6.140625" customWidth="1"/>
    <col min="13314" max="13314" width="18" customWidth="1"/>
    <col min="13315" max="13315" width="41.5703125" customWidth="1"/>
    <col min="13316" max="13316" width="14.140625" customWidth="1"/>
    <col min="13317" max="13317" width="14" customWidth="1"/>
    <col min="13318" max="13318" width="13.5703125" customWidth="1"/>
    <col min="13319" max="13319" width="10.28515625" customWidth="1"/>
    <col min="13569" max="13569" width="6.140625" customWidth="1"/>
    <col min="13570" max="13570" width="18" customWidth="1"/>
    <col min="13571" max="13571" width="41.5703125" customWidth="1"/>
    <col min="13572" max="13572" width="14.140625" customWidth="1"/>
    <col min="13573" max="13573" width="14" customWidth="1"/>
    <col min="13574" max="13574" width="13.5703125" customWidth="1"/>
    <col min="13575" max="13575" width="10.28515625" customWidth="1"/>
    <col min="13825" max="13825" width="6.140625" customWidth="1"/>
    <col min="13826" max="13826" width="18" customWidth="1"/>
    <col min="13827" max="13827" width="41.5703125" customWidth="1"/>
    <col min="13828" max="13828" width="14.140625" customWidth="1"/>
    <col min="13829" max="13829" width="14" customWidth="1"/>
    <col min="13830" max="13830" width="13.5703125" customWidth="1"/>
    <col min="13831" max="13831" width="10.28515625" customWidth="1"/>
    <col min="14081" max="14081" width="6.140625" customWidth="1"/>
    <col min="14082" max="14082" width="18" customWidth="1"/>
    <col min="14083" max="14083" width="41.5703125" customWidth="1"/>
    <col min="14084" max="14084" width="14.140625" customWidth="1"/>
    <col min="14085" max="14085" width="14" customWidth="1"/>
    <col min="14086" max="14086" width="13.5703125" customWidth="1"/>
    <col min="14087" max="14087" width="10.28515625" customWidth="1"/>
    <col min="14337" max="14337" width="6.140625" customWidth="1"/>
    <col min="14338" max="14338" width="18" customWidth="1"/>
    <col min="14339" max="14339" width="41.5703125" customWidth="1"/>
    <col min="14340" max="14340" width="14.140625" customWidth="1"/>
    <col min="14341" max="14341" width="14" customWidth="1"/>
    <col min="14342" max="14342" width="13.5703125" customWidth="1"/>
    <col min="14343" max="14343" width="10.28515625" customWidth="1"/>
    <col min="14593" max="14593" width="6.140625" customWidth="1"/>
    <col min="14594" max="14594" width="18" customWidth="1"/>
    <col min="14595" max="14595" width="41.5703125" customWidth="1"/>
    <col min="14596" max="14596" width="14.140625" customWidth="1"/>
    <col min="14597" max="14597" width="14" customWidth="1"/>
    <col min="14598" max="14598" width="13.5703125" customWidth="1"/>
    <col min="14599" max="14599" width="10.28515625" customWidth="1"/>
    <col min="14849" max="14849" width="6.140625" customWidth="1"/>
    <col min="14850" max="14850" width="18" customWidth="1"/>
    <col min="14851" max="14851" width="41.5703125" customWidth="1"/>
    <col min="14852" max="14852" width="14.140625" customWidth="1"/>
    <col min="14853" max="14853" width="14" customWidth="1"/>
    <col min="14854" max="14854" width="13.5703125" customWidth="1"/>
    <col min="14855" max="14855" width="10.28515625" customWidth="1"/>
    <col min="15105" max="15105" width="6.140625" customWidth="1"/>
    <col min="15106" max="15106" width="18" customWidth="1"/>
    <col min="15107" max="15107" width="41.5703125" customWidth="1"/>
    <col min="15108" max="15108" width="14.140625" customWidth="1"/>
    <col min="15109" max="15109" width="14" customWidth="1"/>
    <col min="15110" max="15110" width="13.5703125" customWidth="1"/>
    <col min="15111" max="15111" width="10.28515625" customWidth="1"/>
    <col min="15361" max="15361" width="6.140625" customWidth="1"/>
    <col min="15362" max="15362" width="18" customWidth="1"/>
    <col min="15363" max="15363" width="41.5703125" customWidth="1"/>
    <col min="15364" max="15364" width="14.140625" customWidth="1"/>
    <col min="15365" max="15365" width="14" customWidth="1"/>
    <col min="15366" max="15366" width="13.5703125" customWidth="1"/>
    <col min="15367" max="15367" width="10.28515625" customWidth="1"/>
    <col min="15617" max="15617" width="6.140625" customWidth="1"/>
    <col min="15618" max="15618" width="18" customWidth="1"/>
    <col min="15619" max="15619" width="41.5703125" customWidth="1"/>
    <col min="15620" max="15620" width="14.140625" customWidth="1"/>
    <col min="15621" max="15621" width="14" customWidth="1"/>
    <col min="15622" max="15622" width="13.5703125" customWidth="1"/>
    <col min="15623" max="15623" width="10.28515625" customWidth="1"/>
    <col min="15873" max="15873" width="6.140625" customWidth="1"/>
    <col min="15874" max="15874" width="18" customWidth="1"/>
    <col min="15875" max="15875" width="41.5703125" customWidth="1"/>
    <col min="15876" max="15876" width="14.140625" customWidth="1"/>
    <col min="15877" max="15877" width="14" customWidth="1"/>
    <col min="15878" max="15878" width="13.5703125" customWidth="1"/>
    <col min="15879" max="15879" width="10.28515625" customWidth="1"/>
    <col min="16129" max="16129" width="6.140625" customWidth="1"/>
    <col min="16130" max="16130" width="18" customWidth="1"/>
    <col min="16131" max="16131" width="41.5703125" customWidth="1"/>
    <col min="16132" max="16132" width="14.140625" customWidth="1"/>
    <col min="16133" max="16133" width="14" customWidth="1"/>
    <col min="16134" max="16134" width="13.5703125" customWidth="1"/>
    <col min="16135" max="16135" width="10.28515625" customWidth="1"/>
  </cols>
  <sheetData>
    <row r="1" spans="1:7" ht="12.95" customHeight="1" x14ac:dyDescent="0.2">
      <c r="A1" s="34"/>
      <c r="B1" s="82"/>
      <c r="C1" s="82"/>
      <c r="D1" s="82"/>
      <c r="E1" s="82"/>
      <c r="F1" s="82"/>
      <c r="G1" s="82" t="s">
        <v>441</v>
      </c>
    </row>
    <row r="2" spans="1:7" ht="12.95" customHeight="1" x14ac:dyDescent="0.2">
      <c r="A2" s="34"/>
      <c r="B2" s="82"/>
      <c r="C2" s="82"/>
      <c r="D2" s="82"/>
      <c r="E2" s="82"/>
      <c r="F2" s="82"/>
      <c r="G2" s="82" t="s">
        <v>442</v>
      </c>
    </row>
    <row r="3" spans="1:7" ht="12.95" customHeight="1" x14ac:dyDescent="0.2">
      <c r="A3" s="34"/>
      <c r="B3" s="82"/>
      <c r="C3" s="82"/>
      <c r="D3" s="82"/>
      <c r="E3" s="98" t="s">
        <v>443</v>
      </c>
      <c r="F3" s="98"/>
      <c r="G3" s="98"/>
    </row>
    <row r="4" spans="1:7" ht="12.95" customHeight="1" x14ac:dyDescent="0.2">
      <c r="A4" s="34"/>
      <c r="B4" s="82"/>
      <c r="C4" s="82"/>
      <c r="D4" s="82"/>
      <c r="E4" s="82"/>
      <c r="F4" s="82"/>
      <c r="G4" s="82" t="s">
        <v>444</v>
      </c>
    </row>
    <row r="5" spans="1:7" ht="12.95" customHeight="1" x14ac:dyDescent="0.2">
      <c r="A5" s="34"/>
      <c r="B5" s="82"/>
      <c r="C5" s="82"/>
      <c r="D5" s="82"/>
      <c r="E5" s="82"/>
      <c r="F5" s="82"/>
      <c r="G5" s="82"/>
    </row>
    <row r="6" spans="1:7" ht="12.95" customHeight="1" x14ac:dyDescent="0.2">
      <c r="A6" s="34"/>
      <c r="B6" s="82"/>
      <c r="C6" s="82"/>
      <c r="D6" s="82"/>
      <c r="E6" s="82"/>
      <c r="F6" s="82"/>
      <c r="G6" s="35" t="s">
        <v>923</v>
      </c>
    </row>
    <row r="7" spans="1:7" ht="16.5" customHeight="1" x14ac:dyDescent="0.2">
      <c r="A7" s="34"/>
      <c r="B7" s="99" t="s">
        <v>697</v>
      </c>
      <c r="C7" s="99"/>
      <c r="D7" s="99"/>
      <c r="E7" s="99"/>
      <c r="F7" s="99"/>
      <c r="G7" s="99"/>
    </row>
    <row r="8" spans="1:7" ht="13.5" customHeight="1" x14ac:dyDescent="0.2">
      <c r="A8" s="34"/>
      <c r="B8" s="99" t="s">
        <v>895</v>
      </c>
      <c r="C8" s="99"/>
      <c r="D8" s="99"/>
      <c r="E8" s="99"/>
      <c r="F8" s="99"/>
      <c r="G8" s="99"/>
    </row>
    <row r="9" spans="1:7" ht="13.5" customHeight="1" x14ac:dyDescent="0.2">
      <c r="A9" s="34"/>
      <c r="B9" s="100" t="s">
        <v>698</v>
      </c>
      <c r="C9" s="100"/>
      <c r="D9" s="100"/>
      <c r="E9" s="100"/>
      <c r="F9" s="100"/>
      <c r="G9" s="100"/>
    </row>
    <row r="10" spans="1:7" ht="13.5" customHeight="1" x14ac:dyDescent="0.2">
      <c r="A10" s="34"/>
      <c r="B10" s="36"/>
      <c r="C10" s="36"/>
      <c r="D10" s="36"/>
      <c r="E10" s="36"/>
      <c r="F10" s="36"/>
      <c r="G10" s="36"/>
    </row>
    <row r="11" spans="1:7" ht="35.1" customHeight="1" x14ac:dyDescent="0.2">
      <c r="A11" s="103" t="s">
        <v>69</v>
      </c>
      <c r="B11" s="96" t="s">
        <v>148</v>
      </c>
      <c r="C11" s="96" t="s">
        <v>149</v>
      </c>
      <c r="D11" s="96" t="s">
        <v>802</v>
      </c>
      <c r="E11" s="96" t="s">
        <v>896</v>
      </c>
      <c r="F11" s="96" t="s">
        <v>5</v>
      </c>
      <c r="G11" s="96" t="s">
        <v>150</v>
      </c>
    </row>
    <row r="12" spans="1:7" ht="58.5" customHeight="1" x14ac:dyDescent="0.2">
      <c r="A12" s="104"/>
      <c r="B12" s="97"/>
      <c r="C12" s="97"/>
      <c r="D12" s="97"/>
      <c r="E12" s="97"/>
      <c r="F12" s="97"/>
      <c r="G12" s="97"/>
    </row>
    <row r="13" spans="1:7" ht="25.5" x14ac:dyDescent="0.2">
      <c r="A13" s="37">
        <v>1</v>
      </c>
      <c r="B13" s="38" t="s">
        <v>151</v>
      </c>
      <c r="C13" s="39" t="s">
        <v>152</v>
      </c>
      <c r="D13" s="40">
        <f>D14+D24+D29+D53+D55+D64+D69+D77+D79+D90</f>
        <v>269675000</v>
      </c>
      <c r="E13" s="40">
        <f>E14+E24+E29+E53+E55+E64+E69+E77+E79+E90</f>
        <v>269675000</v>
      </c>
      <c r="F13" s="40">
        <f>F14+F24+F29+F53+F55+F64+F69+F77+F79+F90</f>
        <v>190933916.42999992</v>
      </c>
      <c r="G13" s="41">
        <f t="shared" ref="G13:G128" si="0">F13/E13</f>
        <v>0.70801489359414083</v>
      </c>
    </row>
    <row r="14" spans="1:7" x14ac:dyDescent="0.2">
      <c r="A14" s="37">
        <f>A13+1</f>
        <v>2</v>
      </c>
      <c r="B14" s="38" t="s">
        <v>153</v>
      </c>
      <c r="C14" s="39" t="s">
        <v>154</v>
      </c>
      <c r="D14" s="40">
        <f>D15+D16+D17+D18+D19+D20+D21+D22+D23</f>
        <v>216402730</v>
      </c>
      <c r="E14" s="40">
        <f>E15+E16+E17+E18+E19+E20+E21+E22+E23</f>
        <v>216402730</v>
      </c>
      <c r="F14" s="40">
        <f>F15+F16+F17+F18+F19+F20+F21+F22+F23</f>
        <v>158239800.62999997</v>
      </c>
      <c r="G14" s="41">
        <f t="shared" si="0"/>
        <v>0.73122830118640358</v>
      </c>
    </row>
    <row r="15" spans="1:7" ht="105.75" customHeight="1" x14ac:dyDescent="0.2">
      <c r="A15" s="37">
        <v>3</v>
      </c>
      <c r="B15" s="42" t="s">
        <v>8</v>
      </c>
      <c r="C15" s="43" t="s">
        <v>186</v>
      </c>
      <c r="D15" s="44">
        <v>214976730</v>
      </c>
      <c r="E15" s="44">
        <v>214976730</v>
      </c>
      <c r="F15" s="44">
        <v>156759314.59</v>
      </c>
      <c r="G15" s="45">
        <f t="shared" si="0"/>
        <v>0.72919201343326789</v>
      </c>
    </row>
    <row r="16" spans="1:7" ht="93.75" customHeight="1" x14ac:dyDescent="0.2">
      <c r="A16" s="37">
        <f t="shared" ref="A16:A79" si="1">A15+1</f>
        <v>4</v>
      </c>
      <c r="B16" s="42" t="s">
        <v>187</v>
      </c>
      <c r="C16" s="43" t="s">
        <v>188</v>
      </c>
      <c r="D16" s="44">
        <v>81000</v>
      </c>
      <c r="E16" s="44">
        <v>81000</v>
      </c>
      <c r="F16" s="44">
        <v>92811.1</v>
      </c>
      <c r="G16" s="45">
        <f t="shared" si="0"/>
        <v>1.1458160493827161</v>
      </c>
    </row>
    <row r="17" spans="1:7" ht="108" customHeight="1" x14ac:dyDescent="0.2">
      <c r="A17" s="37">
        <f t="shared" si="1"/>
        <v>5</v>
      </c>
      <c r="B17" s="42" t="s">
        <v>366</v>
      </c>
      <c r="C17" s="46" t="s">
        <v>384</v>
      </c>
      <c r="D17" s="44">
        <v>171000</v>
      </c>
      <c r="E17" s="44">
        <v>171000</v>
      </c>
      <c r="F17" s="44">
        <v>190438.01</v>
      </c>
      <c r="G17" s="45">
        <f t="shared" si="0"/>
        <v>1.1136725730994153</v>
      </c>
    </row>
    <row r="18" spans="1:7" ht="142.5" customHeight="1" x14ac:dyDescent="0.2">
      <c r="A18" s="37">
        <f t="shared" si="1"/>
        <v>6</v>
      </c>
      <c r="B18" s="42" t="s">
        <v>9</v>
      </c>
      <c r="C18" s="43" t="s">
        <v>189</v>
      </c>
      <c r="D18" s="44">
        <v>836000</v>
      </c>
      <c r="E18" s="44">
        <v>836000</v>
      </c>
      <c r="F18" s="44">
        <v>836123.22</v>
      </c>
      <c r="G18" s="45">
        <f t="shared" si="0"/>
        <v>1.0001473923444977</v>
      </c>
    </row>
    <row r="19" spans="1:7" ht="142.5" customHeight="1" x14ac:dyDescent="0.2">
      <c r="A19" s="37">
        <f t="shared" si="1"/>
        <v>7</v>
      </c>
      <c r="B19" s="42" t="s">
        <v>400</v>
      </c>
      <c r="C19" s="43" t="s">
        <v>401</v>
      </c>
      <c r="D19" s="44">
        <v>800</v>
      </c>
      <c r="E19" s="44">
        <v>800</v>
      </c>
      <c r="F19" s="44">
        <v>797.17</v>
      </c>
      <c r="G19" s="45">
        <f t="shared" si="0"/>
        <v>0.99646249999999992</v>
      </c>
    </row>
    <row r="20" spans="1:7" ht="80.25" customHeight="1" x14ac:dyDescent="0.2">
      <c r="A20" s="37">
        <f t="shared" si="1"/>
        <v>8</v>
      </c>
      <c r="B20" s="42" t="s">
        <v>10</v>
      </c>
      <c r="C20" s="43" t="s">
        <v>190</v>
      </c>
      <c r="D20" s="44">
        <v>300000</v>
      </c>
      <c r="E20" s="44">
        <v>300000</v>
      </c>
      <c r="F20" s="44">
        <v>334575.38</v>
      </c>
      <c r="G20" s="45">
        <f t="shared" si="0"/>
        <v>1.1152512666666667</v>
      </c>
    </row>
    <row r="21" spans="1:7" ht="51.75" customHeight="1" x14ac:dyDescent="0.2">
      <c r="A21" s="37">
        <f t="shared" si="1"/>
        <v>9</v>
      </c>
      <c r="B21" s="42" t="s">
        <v>367</v>
      </c>
      <c r="C21" s="46" t="s">
        <v>368</v>
      </c>
      <c r="D21" s="44">
        <v>2900</v>
      </c>
      <c r="E21" s="44">
        <v>2900</v>
      </c>
      <c r="F21" s="44">
        <v>3336.76</v>
      </c>
      <c r="G21" s="45">
        <f t="shared" si="0"/>
        <v>1.1506068965517242</v>
      </c>
    </row>
    <row r="22" spans="1:7" ht="80.25" customHeight="1" x14ac:dyDescent="0.2">
      <c r="A22" s="37">
        <f t="shared" si="1"/>
        <v>10</v>
      </c>
      <c r="B22" s="42" t="s">
        <v>11</v>
      </c>
      <c r="C22" s="43" t="s">
        <v>191</v>
      </c>
      <c r="D22" s="44">
        <v>21100</v>
      </c>
      <c r="E22" s="44">
        <v>21100</v>
      </c>
      <c r="F22" s="44">
        <v>19924.54</v>
      </c>
      <c r="G22" s="45">
        <f t="shared" si="0"/>
        <v>0.94429099526066351</v>
      </c>
    </row>
    <row r="23" spans="1:7" ht="119.25" customHeight="1" x14ac:dyDescent="0.2">
      <c r="A23" s="37">
        <f t="shared" si="1"/>
        <v>11</v>
      </c>
      <c r="B23" s="42" t="s">
        <v>12</v>
      </c>
      <c r="C23" s="43" t="s">
        <v>192</v>
      </c>
      <c r="D23" s="44">
        <v>13200</v>
      </c>
      <c r="E23" s="44">
        <v>13200</v>
      </c>
      <c r="F23" s="44">
        <v>2479.86</v>
      </c>
      <c r="G23" s="45">
        <f t="shared" si="0"/>
        <v>0.18786818181818182</v>
      </c>
    </row>
    <row r="24" spans="1:7" ht="42" customHeight="1" x14ac:dyDescent="0.2">
      <c r="A24" s="37">
        <f t="shared" si="1"/>
        <v>12</v>
      </c>
      <c r="B24" s="47" t="s">
        <v>173</v>
      </c>
      <c r="C24" s="48" t="s">
        <v>174</v>
      </c>
      <c r="D24" s="49">
        <f>SUM(D25:D28)</f>
        <v>5068000</v>
      </c>
      <c r="E24" s="49">
        <f>SUM(E25:E28)</f>
        <v>5068000</v>
      </c>
      <c r="F24" s="49">
        <f>SUM(F25:F28)</f>
        <v>3584247.0000000005</v>
      </c>
      <c r="G24" s="41">
        <f t="shared" si="0"/>
        <v>0.7072310576164168</v>
      </c>
    </row>
    <row r="25" spans="1:7" ht="108" customHeight="1" x14ac:dyDescent="0.2">
      <c r="A25" s="37">
        <f t="shared" si="1"/>
        <v>13</v>
      </c>
      <c r="B25" s="50" t="s">
        <v>649</v>
      </c>
      <c r="C25" s="51" t="s">
        <v>650</v>
      </c>
      <c r="D25" s="52">
        <v>1918000</v>
      </c>
      <c r="E25" s="52">
        <v>1918000</v>
      </c>
      <c r="F25" s="44">
        <v>1671003.84</v>
      </c>
      <c r="G25" s="45">
        <f t="shared" si="0"/>
        <v>0.87122202294056317</v>
      </c>
    </row>
    <row r="26" spans="1:7" ht="118.5" customHeight="1" x14ac:dyDescent="0.2">
      <c r="A26" s="37">
        <f t="shared" si="1"/>
        <v>14</v>
      </c>
      <c r="B26" s="50" t="s">
        <v>651</v>
      </c>
      <c r="C26" s="51" t="s">
        <v>652</v>
      </c>
      <c r="D26" s="52">
        <v>50000</v>
      </c>
      <c r="E26" s="52">
        <v>50000</v>
      </c>
      <c r="F26" s="44">
        <v>11535.9</v>
      </c>
      <c r="G26" s="45">
        <f t="shared" si="0"/>
        <v>0.23071800000000001</v>
      </c>
    </row>
    <row r="27" spans="1:7" ht="104.25" customHeight="1" x14ac:dyDescent="0.2">
      <c r="A27" s="37">
        <f t="shared" si="1"/>
        <v>15</v>
      </c>
      <c r="B27" s="50" t="s">
        <v>653</v>
      </c>
      <c r="C27" s="51" t="s">
        <v>654</v>
      </c>
      <c r="D27" s="52">
        <v>3400000</v>
      </c>
      <c r="E27" s="52">
        <v>3400000</v>
      </c>
      <c r="F27" s="44">
        <v>2228100.4900000002</v>
      </c>
      <c r="G27" s="45">
        <f t="shared" si="0"/>
        <v>0.65532367352941179</v>
      </c>
    </row>
    <row r="28" spans="1:7" ht="105" customHeight="1" x14ac:dyDescent="0.2">
      <c r="A28" s="37">
        <f t="shared" si="1"/>
        <v>16</v>
      </c>
      <c r="B28" s="50" t="s">
        <v>655</v>
      </c>
      <c r="C28" s="51" t="s">
        <v>656</v>
      </c>
      <c r="D28" s="52">
        <v>-300000</v>
      </c>
      <c r="E28" s="52">
        <v>-300000</v>
      </c>
      <c r="F28" s="44">
        <v>-326393.23</v>
      </c>
      <c r="G28" s="45">
        <f t="shared" si="0"/>
        <v>1.0879774333333332</v>
      </c>
    </row>
    <row r="29" spans="1:7" x14ac:dyDescent="0.2">
      <c r="A29" s="37">
        <f t="shared" si="1"/>
        <v>17</v>
      </c>
      <c r="B29" s="38" t="s">
        <v>155</v>
      </c>
      <c r="C29" s="39" t="s">
        <v>156</v>
      </c>
      <c r="D29" s="40">
        <f>D30+D41+D46+D50</f>
        <v>9952270</v>
      </c>
      <c r="E29" s="40">
        <f>E30+E41+E46+E50</f>
        <v>9952270</v>
      </c>
      <c r="F29" s="40">
        <f>F30+F41+F46+F50</f>
        <v>9552937.2100000028</v>
      </c>
      <c r="G29" s="41">
        <f t="shared" si="0"/>
        <v>0.95987520535516047</v>
      </c>
    </row>
    <row r="30" spans="1:7" ht="26.25" customHeight="1" x14ac:dyDescent="0.2">
      <c r="A30" s="37">
        <f t="shared" si="1"/>
        <v>18</v>
      </c>
      <c r="B30" s="53" t="s">
        <v>344</v>
      </c>
      <c r="C30" s="39" t="s">
        <v>345</v>
      </c>
      <c r="D30" s="40">
        <f>D31+D32+D33+D34+D35+D36+D37+D38+D39+D40</f>
        <v>3169800</v>
      </c>
      <c r="E30" s="40">
        <f>E31+E32+E33+E34+E35+E36+E37+E38+E39+E40</f>
        <v>3169800</v>
      </c>
      <c r="F30" s="40">
        <f>F31+F32+F33+F34+F35+F36+F37+F38+F39+F40</f>
        <v>2872803.64</v>
      </c>
      <c r="G30" s="41">
        <f t="shared" si="0"/>
        <v>0.9063043851347089</v>
      </c>
    </row>
    <row r="31" spans="1:7" ht="76.5" x14ac:dyDescent="0.2">
      <c r="A31" s="37">
        <f t="shared" si="1"/>
        <v>19</v>
      </c>
      <c r="B31" s="53" t="s">
        <v>346</v>
      </c>
      <c r="C31" s="54" t="s">
        <v>347</v>
      </c>
      <c r="D31" s="55">
        <v>1558200</v>
      </c>
      <c r="E31" s="55">
        <v>1558200</v>
      </c>
      <c r="F31" s="55">
        <v>926422.16</v>
      </c>
      <c r="G31" s="45">
        <f t="shared" si="0"/>
        <v>0.59454637402130661</v>
      </c>
    </row>
    <row r="32" spans="1:7" ht="51" x14ac:dyDescent="0.2">
      <c r="A32" s="37">
        <f t="shared" si="1"/>
        <v>20</v>
      </c>
      <c r="B32" s="53" t="s">
        <v>348</v>
      </c>
      <c r="C32" s="56" t="s">
        <v>349</v>
      </c>
      <c r="D32" s="55">
        <v>0</v>
      </c>
      <c r="E32" s="55">
        <v>0</v>
      </c>
      <c r="F32" s="55">
        <v>20947.2</v>
      </c>
      <c r="G32" s="45">
        <v>0</v>
      </c>
    </row>
    <row r="33" spans="1:7" ht="76.5" x14ac:dyDescent="0.2">
      <c r="A33" s="37">
        <f t="shared" si="1"/>
        <v>21</v>
      </c>
      <c r="B33" s="53" t="s">
        <v>350</v>
      </c>
      <c r="C33" s="56" t="s">
        <v>351</v>
      </c>
      <c r="D33" s="55">
        <v>0</v>
      </c>
      <c r="E33" s="55">
        <v>0</v>
      </c>
      <c r="F33" s="55">
        <v>5139.41</v>
      </c>
      <c r="G33" s="45">
        <v>0</v>
      </c>
    </row>
    <row r="34" spans="1:7" ht="51" x14ac:dyDescent="0.2">
      <c r="A34" s="37">
        <f t="shared" si="1"/>
        <v>22</v>
      </c>
      <c r="B34" s="53" t="s">
        <v>803</v>
      </c>
      <c r="C34" s="56" t="s">
        <v>804</v>
      </c>
      <c r="D34" s="55">
        <v>0</v>
      </c>
      <c r="E34" s="55">
        <v>0</v>
      </c>
      <c r="F34" s="55">
        <v>0</v>
      </c>
      <c r="G34" s="45">
        <v>0</v>
      </c>
    </row>
    <row r="35" spans="1:7" ht="76.5" customHeight="1" x14ac:dyDescent="0.2">
      <c r="A35" s="37">
        <f t="shared" si="1"/>
        <v>23</v>
      </c>
      <c r="B35" s="53" t="s">
        <v>897</v>
      </c>
      <c r="C35" s="56" t="s">
        <v>898</v>
      </c>
      <c r="D35" s="55">
        <v>0</v>
      </c>
      <c r="E35" s="55">
        <v>0</v>
      </c>
      <c r="F35" s="55">
        <v>3552.88</v>
      </c>
      <c r="G35" s="45">
        <v>0</v>
      </c>
    </row>
    <row r="36" spans="1:7" ht="56.25" customHeight="1" x14ac:dyDescent="0.2">
      <c r="A36" s="37">
        <f t="shared" si="1"/>
        <v>24</v>
      </c>
      <c r="B36" s="53" t="s">
        <v>899</v>
      </c>
      <c r="C36" s="56" t="s">
        <v>900</v>
      </c>
      <c r="D36" s="55">
        <v>0</v>
      </c>
      <c r="E36" s="55">
        <v>0</v>
      </c>
      <c r="F36" s="55">
        <v>25.45</v>
      </c>
      <c r="G36" s="45">
        <v>0</v>
      </c>
    </row>
    <row r="37" spans="1:7" ht="89.25" x14ac:dyDescent="0.2">
      <c r="A37" s="37">
        <f t="shared" si="1"/>
        <v>25</v>
      </c>
      <c r="B37" s="53" t="s">
        <v>352</v>
      </c>
      <c r="C37" s="56" t="s">
        <v>353</v>
      </c>
      <c r="D37" s="55">
        <v>1600000</v>
      </c>
      <c r="E37" s="55">
        <v>1600000</v>
      </c>
      <c r="F37" s="55">
        <v>1890729.27</v>
      </c>
      <c r="G37" s="45">
        <f>F37/E37</f>
        <v>1.18170579375</v>
      </c>
    </row>
    <row r="38" spans="1:7" ht="63.75" x14ac:dyDescent="0.2">
      <c r="A38" s="37">
        <f t="shared" si="1"/>
        <v>26</v>
      </c>
      <c r="B38" s="53" t="s">
        <v>354</v>
      </c>
      <c r="C38" s="56" t="s">
        <v>355</v>
      </c>
      <c r="D38" s="55">
        <v>10100</v>
      </c>
      <c r="E38" s="55">
        <v>10100</v>
      </c>
      <c r="F38" s="55">
        <v>23688.75</v>
      </c>
      <c r="G38" s="45">
        <f>F38/E38</f>
        <v>2.3454207920792078</v>
      </c>
    </row>
    <row r="39" spans="1:7" ht="89.25" x14ac:dyDescent="0.2">
      <c r="A39" s="37">
        <f t="shared" si="1"/>
        <v>27</v>
      </c>
      <c r="B39" s="53" t="s">
        <v>356</v>
      </c>
      <c r="C39" s="54" t="s">
        <v>357</v>
      </c>
      <c r="D39" s="55">
        <v>1500</v>
      </c>
      <c r="E39" s="55">
        <v>1500</v>
      </c>
      <c r="F39" s="55">
        <v>2002.54</v>
      </c>
      <c r="G39" s="45">
        <f>F39/E39</f>
        <v>1.3350266666666666</v>
      </c>
    </row>
    <row r="40" spans="1:7" ht="91.5" customHeight="1" x14ac:dyDescent="0.2">
      <c r="A40" s="37">
        <f t="shared" si="1"/>
        <v>28</v>
      </c>
      <c r="B40" s="53" t="s">
        <v>805</v>
      </c>
      <c r="C40" s="56" t="s">
        <v>806</v>
      </c>
      <c r="D40" s="55">
        <v>0</v>
      </c>
      <c r="E40" s="55">
        <v>0</v>
      </c>
      <c r="F40" s="55">
        <v>295.98</v>
      </c>
      <c r="G40" s="45">
        <v>0</v>
      </c>
    </row>
    <row r="41" spans="1:7" ht="25.5" x14ac:dyDescent="0.2">
      <c r="A41" s="37">
        <f t="shared" si="1"/>
        <v>29</v>
      </c>
      <c r="B41" s="38" t="s">
        <v>157</v>
      </c>
      <c r="C41" s="39" t="s">
        <v>158</v>
      </c>
      <c r="D41" s="40">
        <f>D42+D43+D44+D45</f>
        <v>1900000</v>
      </c>
      <c r="E41" s="40">
        <f>E42+E43+E44+E45</f>
        <v>1900000</v>
      </c>
      <c r="F41" s="40">
        <f>F42+F43+F44+F45</f>
        <v>1579224.75</v>
      </c>
      <c r="G41" s="41">
        <f t="shared" si="0"/>
        <v>0.83117092105263157</v>
      </c>
    </row>
    <row r="42" spans="1:7" ht="55.5" customHeight="1" x14ac:dyDescent="0.2">
      <c r="A42" s="37">
        <f t="shared" si="1"/>
        <v>30</v>
      </c>
      <c r="B42" s="42" t="s">
        <v>0</v>
      </c>
      <c r="C42" s="43" t="s">
        <v>193</v>
      </c>
      <c r="D42" s="44">
        <v>1888210</v>
      </c>
      <c r="E42" s="44">
        <v>1888210</v>
      </c>
      <c r="F42" s="44">
        <v>1567370.19</v>
      </c>
      <c r="G42" s="45">
        <f t="shared" si="0"/>
        <v>0.83008255967291766</v>
      </c>
    </row>
    <row r="43" spans="1:7" ht="42.75" customHeight="1" x14ac:dyDescent="0.2">
      <c r="A43" s="37">
        <f t="shared" si="1"/>
        <v>31</v>
      </c>
      <c r="B43" s="42" t="s">
        <v>194</v>
      </c>
      <c r="C43" s="43" t="s">
        <v>195</v>
      </c>
      <c r="D43" s="44">
        <v>1400</v>
      </c>
      <c r="E43" s="44">
        <v>1400</v>
      </c>
      <c r="F43" s="44">
        <v>1466.22</v>
      </c>
      <c r="G43" s="45">
        <f t="shared" si="0"/>
        <v>1.0473000000000001</v>
      </c>
    </row>
    <row r="44" spans="1:7" ht="54" customHeight="1" x14ac:dyDescent="0.2">
      <c r="A44" s="37">
        <f t="shared" si="1"/>
        <v>32</v>
      </c>
      <c r="B44" s="42" t="s">
        <v>13</v>
      </c>
      <c r="C44" s="43" t="s">
        <v>358</v>
      </c>
      <c r="D44" s="44">
        <v>10300</v>
      </c>
      <c r="E44" s="44">
        <v>10300</v>
      </c>
      <c r="F44" s="44">
        <v>10297.1</v>
      </c>
      <c r="G44" s="45">
        <f t="shared" si="0"/>
        <v>0.99971844660194176</v>
      </c>
    </row>
    <row r="45" spans="1:7" ht="54" customHeight="1" x14ac:dyDescent="0.2">
      <c r="A45" s="37">
        <f t="shared" si="1"/>
        <v>33</v>
      </c>
      <c r="B45" s="42" t="s">
        <v>699</v>
      </c>
      <c r="C45" s="43" t="s">
        <v>700</v>
      </c>
      <c r="D45" s="44">
        <v>90</v>
      </c>
      <c r="E45" s="44">
        <v>90</v>
      </c>
      <c r="F45" s="44">
        <v>91.24</v>
      </c>
      <c r="G45" s="45">
        <f t="shared" si="0"/>
        <v>1.0137777777777777</v>
      </c>
    </row>
    <row r="46" spans="1:7" x14ac:dyDescent="0.2">
      <c r="A46" s="37">
        <f t="shared" si="1"/>
        <v>34</v>
      </c>
      <c r="B46" s="38" t="s">
        <v>1</v>
      </c>
      <c r="C46" s="39" t="s">
        <v>2</v>
      </c>
      <c r="D46" s="40">
        <f>D47+D48+D49</f>
        <v>4543470</v>
      </c>
      <c r="E46" s="40">
        <f>E47+E48+E49</f>
        <v>4543470</v>
      </c>
      <c r="F46" s="40">
        <f>F47+F48+F49</f>
        <v>4548274.1700000009</v>
      </c>
      <c r="G46" s="41">
        <f t="shared" si="0"/>
        <v>1.0010573790516941</v>
      </c>
    </row>
    <row r="47" spans="1:7" ht="44.25" customHeight="1" x14ac:dyDescent="0.2">
      <c r="A47" s="37">
        <f t="shared" si="1"/>
        <v>35</v>
      </c>
      <c r="B47" s="57" t="s">
        <v>3</v>
      </c>
      <c r="C47" s="43" t="s">
        <v>196</v>
      </c>
      <c r="D47" s="44">
        <v>4404400</v>
      </c>
      <c r="E47" s="44">
        <v>4404400</v>
      </c>
      <c r="F47" s="44">
        <v>4404394.4000000004</v>
      </c>
      <c r="G47" s="45">
        <f t="shared" si="0"/>
        <v>0.99999872854418315</v>
      </c>
    </row>
    <row r="48" spans="1:7" ht="34.5" customHeight="1" x14ac:dyDescent="0.2">
      <c r="A48" s="37">
        <f t="shared" si="1"/>
        <v>36</v>
      </c>
      <c r="B48" s="58" t="s">
        <v>718</v>
      </c>
      <c r="C48" s="43" t="s">
        <v>719</v>
      </c>
      <c r="D48" s="44">
        <v>138120</v>
      </c>
      <c r="E48" s="44">
        <v>138120</v>
      </c>
      <c r="F48" s="44">
        <v>142934.04</v>
      </c>
      <c r="G48" s="45">
        <f t="shared" si="0"/>
        <v>1.0348540399652477</v>
      </c>
    </row>
    <row r="49" spans="1:7" ht="54.75" customHeight="1" x14ac:dyDescent="0.2">
      <c r="A49" s="37">
        <f t="shared" si="1"/>
        <v>37</v>
      </c>
      <c r="B49" s="58" t="s">
        <v>807</v>
      </c>
      <c r="C49" s="43" t="s">
        <v>808</v>
      </c>
      <c r="D49" s="44">
        <v>950</v>
      </c>
      <c r="E49" s="44">
        <v>950</v>
      </c>
      <c r="F49" s="44">
        <v>945.73</v>
      </c>
      <c r="G49" s="45">
        <f t="shared" si="0"/>
        <v>0.99550526315789478</v>
      </c>
    </row>
    <row r="50" spans="1:7" ht="38.25" x14ac:dyDescent="0.2">
      <c r="A50" s="37">
        <f t="shared" si="1"/>
        <v>38</v>
      </c>
      <c r="B50" s="38" t="s">
        <v>14</v>
      </c>
      <c r="C50" s="39" t="s">
        <v>15</v>
      </c>
      <c r="D50" s="40">
        <f>D51+D52</f>
        <v>339000</v>
      </c>
      <c r="E50" s="40">
        <f>E51+E52</f>
        <v>339000</v>
      </c>
      <c r="F50" s="40">
        <f>F51+F52</f>
        <v>552634.65</v>
      </c>
      <c r="G50" s="41">
        <f t="shared" si="0"/>
        <v>1.6301907079646019</v>
      </c>
    </row>
    <row r="51" spans="1:7" ht="54" customHeight="1" x14ac:dyDescent="0.2">
      <c r="A51" s="37">
        <f t="shared" si="1"/>
        <v>39</v>
      </c>
      <c r="B51" s="42" t="s">
        <v>16</v>
      </c>
      <c r="C51" s="43" t="s">
        <v>359</v>
      </c>
      <c r="D51" s="44">
        <v>339000</v>
      </c>
      <c r="E51" s="44">
        <v>339000</v>
      </c>
      <c r="F51" s="44">
        <v>549349</v>
      </c>
      <c r="G51" s="59">
        <f t="shared" si="0"/>
        <v>1.6204985250737463</v>
      </c>
    </row>
    <row r="52" spans="1:7" ht="38.25" customHeight="1" x14ac:dyDescent="0.2">
      <c r="A52" s="37">
        <f t="shared" si="1"/>
        <v>40</v>
      </c>
      <c r="B52" s="42" t="s">
        <v>720</v>
      </c>
      <c r="C52" s="43" t="s">
        <v>721</v>
      </c>
      <c r="D52" s="44">
        <v>0</v>
      </c>
      <c r="E52" s="44">
        <v>0</v>
      </c>
      <c r="F52" s="44">
        <v>3285.65</v>
      </c>
      <c r="G52" s="59">
        <v>0</v>
      </c>
    </row>
    <row r="53" spans="1:7" ht="21" customHeight="1" x14ac:dyDescent="0.2">
      <c r="A53" s="37">
        <f t="shared" si="1"/>
        <v>41</v>
      </c>
      <c r="B53" s="38" t="s">
        <v>369</v>
      </c>
      <c r="C53" s="39" t="s">
        <v>370</v>
      </c>
      <c r="D53" s="40">
        <f>D54</f>
        <v>0</v>
      </c>
      <c r="E53" s="40">
        <f>E54</f>
        <v>0</v>
      </c>
      <c r="F53" s="40">
        <f>F54</f>
        <v>42116.67</v>
      </c>
      <c r="G53" s="41">
        <v>0</v>
      </c>
    </row>
    <row r="54" spans="1:7" ht="54" customHeight="1" x14ac:dyDescent="0.2">
      <c r="A54" s="37">
        <f t="shared" si="1"/>
        <v>42</v>
      </c>
      <c r="B54" s="42" t="s">
        <v>371</v>
      </c>
      <c r="C54" s="43" t="s">
        <v>372</v>
      </c>
      <c r="D54" s="44">
        <v>0</v>
      </c>
      <c r="E54" s="44">
        <v>0</v>
      </c>
      <c r="F54" s="44">
        <v>42116.67</v>
      </c>
      <c r="G54" s="59">
        <v>0</v>
      </c>
    </row>
    <row r="55" spans="1:7" ht="51" x14ac:dyDescent="0.2">
      <c r="A55" s="37">
        <f t="shared" si="1"/>
        <v>43</v>
      </c>
      <c r="B55" s="38" t="s">
        <v>4</v>
      </c>
      <c r="C55" s="39" t="s">
        <v>18</v>
      </c>
      <c r="D55" s="40">
        <f>D56+D59+D60+D62+D63</f>
        <v>3313730</v>
      </c>
      <c r="E55" s="40">
        <f>E56+E59+E60+E62+E63</f>
        <v>3313730</v>
      </c>
      <c r="F55" s="40">
        <f>F56+F59+F60+F62+F63</f>
        <v>3613979.0900000003</v>
      </c>
      <c r="G55" s="41">
        <f t="shared" si="0"/>
        <v>1.0906075902381909</v>
      </c>
    </row>
    <row r="56" spans="1:7" ht="96" customHeight="1" x14ac:dyDescent="0.2">
      <c r="A56" s="37">
        <f t="shared" si="1"/>
        <v>44</v>
      </c>
      <c r="B56" s="50" t="s">
        <v>809</v>
      </c>
      <c r="C56" s="60" t="s">
        <v>874</v>
      </c>
      <c r="D56" s="40">
        <f t="shared" ref="D56:F57" si="2">D57</f>
        <v>1440930</v>
      </c>
      <c r="E56" s="40">
        <f t="shared" si="2"/>
        <v>1440930</v>
      </c>
      <c r="F56" s="40">
        <f t="shared" si="2"/>
        <v>1682884.4</v>
      </c>
      <c r="G56" s="41">
        <f t="shared" si="0"/>
        <v>1.1679154434982961</v>
      </c>
    </row>
    <row r="57" spans="1:7" ht="96" customHeight="1" x14ac:dyDescent="0.2">
      <c r="A57" s="37">
        <f t="shared" si="1"/>
        <v>45</v>
      </c>
      <c r="B57" s="50" t="s">
        <v>402</v>
      </c>
      <c r="C57" s="60" t="s">
        <v>874</v>
      </c>
      <c r="D57" s="44">
        <f t="shared" si="2"/>
        <v>1440930</v>
      </c>
      <c r="E57" s="44">
        <f t="shared" si="2"/>
        <v>1440930</v>
      </c>
      <c r="F57" s="44">
        <f t="shared" si="2"/>
        <v>1682884.4</v>
      </c>
      <c r="G57" s="59">
        <f t="shared" si="0"/>
        <v>1.1679154434982961</v>
      </c>
    </row>
    <row r="58" spans="1:7" ht="107.25" customHeight="1" x14ac:dyDescent="0.2">
      <c r="A58" s="37">
        <f t="shared" si="1"/>
        <v>46</v>
      </c>
      <c r="B58" s="50" t="s">
        <v>875</v>
      </c>
      <c r="C58" s="60" t="s">
        <v>810</v>
      </c>
      <c r="D58" s="44">
        <v>1440930</v>
      </c>
      <c r="E58" s="44">
        <v>1440930</v>
      </c>
      <c r="F58" s="44">
        <v>1682884.4</v>
      </c>
      <c r="G58" s="59">
        <f t="shared" si="0"/>
        <v>1.1679154434982961</v>
      </c>
    </row>
    <row r="59" spans="1:7" ht="93.75" customHeight="1" x14ac:dyDescent="0.2">
      <c r="A59" s="37">
        <f t="shared" si="1"/>
        <v>47</v>
      </c>
      <c r="B59" s="50" t="s">
        <v>876</v>
      </c>
      <c r="C59" s="60" t="s">
        <v>811</v>
      </c>
      <c r="D59" s="44">
        <v>887800</v>
      </c>
      <c r="E59" s="44">
        <v>887800</v>
      </c>
      <c r="F59" s="44">
        <v>1027545.76</v>
      </c>
      <c r="G59" s="59">
        <f t="shared" si="0"/>
        <v>1.1574068033340843</v>
      </c>
    </row>
    <row r="60" spans="1:7" ht="40.5" customHeight="1" x14ac:dyDescent="0.2">
      <c r="A60" s="37">
        <f t="shared" si="1"/>
        <v>48</v>
      </c>
      <c r="B60" s="47" t="s">
        <v>175</v>
      </c>
      <c r="C60" s="48" t="s">
        <v>877</v>
      </c>
      <c r="D60" s="49">
        <f>SUM(D61:D61)</f>
        <v>550000</v>
      </c>
      <c r="E60" s="49">
        <f>SUM(E61:E61)</f>
        <v>550000</v>
      </c>
      <c r="F60" s="49">
        <f>SUM(F61:F61)</f>
        <v>514224.08</v>
      </c>
      <c r="G60" s="41">
        <f t="shared" si="0"/>
        <v>0.93495287272727279</v>
      </c>
    </row>
    <row r="61" spans="1:7" ht="91.5" customHeight="1" x14ac:dyDescent="0.2">
      <c r="A61" s="37">
        <f t="shared" si="1"/>
        <v>49</v>
      </c>
      <c r="B61" s="53" t="s">
        <v>176</v>
      </c>
      <c r="C61" s="61" t="s">
        <v>197</v>
      </c>
      <c r="D61" s="62">
        <v>550000</v>
      </c>
      <c r="E61" s="62">
        <v>550000</v>
      </c>
      <c r="F61" s="44">
        <v>514224.08</v>
      </c>
      <c r="G61" s="59">
        <f t="shared" si="0"/>
        <v>0.93495287272727279</v>
      </c>
    </row>
    <row r="62" spans="1:7" ht="54" customHeight="1" x14ac:dyDescent="0.2">
      <c r="A62" s="37">
        <f t="shared" si="1"/>
        <v>50</v>
      </c>
      <c r="B62" s="50" t="s">
        <v>19</v>
      </c>
      <c r="C62" s="51" t="s">
        <v>20</v>
      </c>
      <c r="D62" s="52">
        <v>285000</v>
      </c>
      <c r="E62" s="52">
        <v>285000</v>
      </c>
      <c r="F62" s="44">
        <v>248193</v>
      </c>
      <c r="G62" s="59">
        <f t="shared" si="0"/>
        <v>0.87085263157894732</v>
      </c>
    </row>
    <row r="63" spans="1:7" ht="43.5" customHeight="1" x14ac:dyDescent="0.2">
      <c r="A63" s="37">
        <f t="shared" si="1"/>
        <v>51</v>
      </c>
      <c r="B63" s="50" t="s">
        <v>701</v>
      </c>
      <c r="C63" s="51" t="s">
        <v>812</v>
      </c>
      <c r="D63" s="52">
        <v>150000</v>
      </c>
      <c r="E63" s="52">
        <v>150000</v>
      </c>
      <c r="F63" s="44">
        <v>141131.85</v>
      </c>
      <c r="G63" s="59">
        <f t="shared" si="0"/>
        <v>0.94087900000000002</v>
      </c>
    </row>
    <row r="64" spans="1:7" ht="25.5" x14ac:dyDescent="0.2">
      <c r="A64" s="37">
        <f t="shared" si="1"/>
        <v>52</v>
      </c>
      <c r="B64" s="38" t="s">
        <v>21</v>
      </c>
      <c r="C64" s="39" t="s">
        <v>22</v>
      </c>
      <c r="D64" s="40">
        <f>D65+D66+D67+D68</f>
        <v>3311000</v>
      </c>
      <c r="E64" s="40">
        <f>E65+E66+E67+E68</f>
        <v>3311000</v>
      </c>
      <c r="F64" s="40">
        <f>F65+F66+F67+F68</f>
        <v>2920375.7600000002</v>
      </c>
      <c r="G64" s="41">
        <f t="shared" si="0"/>
        <v>0.88202227725762616</v>
      </c>
    </row>
    <row r="65" spans="1:7" ht="38.25" x14ac:dyDescent="0.2">
      <c r="A65" s="37">
        <f t="shared" si="1"/>
        <v>53</v>
      </c>
      <c r="B65" s="58" t="s">
        <v>23</v>
      </c>
      <c r="C65" s="63" t="s">
        <v>24</v>
      </c>
      <c r="D65" s="44">
        <v>310000</v>
      </c>
      <c r="E65" s="44">
        <v>310000</v>
      </c>
      <c r="F65" s="44">
        <v>293556.05</v>
      </c>
      <c r="G65" s="59">
        <f t="shared" si="0"/>
        <v>0.94695499999999999</v>
      </c>
    </row>
    <row r="66" spans="1:7" ht="25.5" x14ac:dyDescent="0.2">
      <c r="A66" s="37">
        <f t="shared" si="1"/>
        <v>54</v>
      </c>
      <c r="B66" s="58" t="s">
        <v>702</v>
      </c>
      <c r="C66" s="64" t="s">
        <v>703</v>
      </c>
      <c r="D66" s="44">
        <v>1000</v>
      </c>
      <c r="E66" s="44">
        <v>1000</v>
      </c>
      <c r="F66" s="44">
        <v>486.42</v>
      </c>
      <c r="G66" s="59">
        <f t="shared" si="0"/>
        <v>0.48642000000000002</v>
      </c>
    </row>
    <row r="67" spans="1:7" ht="25.5" x14ac:dyDescent="0.2">
      <c r="A67" s="37">
        <f t="shared" si="1"/>
        <v>55</v>
      </c>
      <c r="B67" s="58" t="s">
        <v>422</v>
      </c>
      <c r="C67" s="64" t="s">
        <v>722</v>
      </c>
      <c r="D67" s="44">
        <v>300000</v>
      </c>
      <c r="E67" s="44">
        <v>300000</v>
      </c>
      <c r="F67" s="44">
        <v>105616.34</v>
      </c>
      <c r="G67" s="59">
        <f t="shared" si="0"/>
        <v>0.35205446666666668</v>
      </c>
    </row>
    <row r="68" spans="1:7" ht="25.5" x14ac:dyDescent="0.2">
      <c r="A68" s="37">
        <f t="shared" si="1"/>
        <v>56</v>
      </c>
      <c r="B68" s="58" t="s">
        <v>723</v>
      </c>
      <c r="C68" s="64" t="s">
        <v>724</v>
      </c>
      <c r="D68" s="44">
        <v>2700000</v>
      </c>
      <c r="E68" s="44">
        <v>2700000</v>
      </c>
      <c r="F68" s="44">
        <v>2520716.9500000002</v>
      </c>
      <c r="G68" s="59">
        <f t="shared" si="0"/>
        <v>0.93359887037037048</v>
      </c>
    </row>
    <row r="69" spans="1:7" ht="38.25" x14ac:dyDescent="0.2">
      <c r="A69" s="37">
        <f t="shared" si="1"/>
        <v>57</v>
      </c>
      <c r="B69" s="38" t="s">
        <v>6</v>
      </c>
      <c r="C69" s="39" t="s">
        <v>25</v>
      </c>
      <c r="D69" s="40">
        <f>D70+D74</f>
        <v>29821000</v>
      </c>
      <c r="E69" s="40">
        <f>E70+E74</f>
        <v>29821000</v>
      </c>
      <c r="F69" s="40">
        <f>F70+F74</f>
        <v>11362889.139999999</v>
      </c>
      <c r="G69" s="41">
        <f t="shared" si="0"/>
        <v>0.38103648905133963</v>
      </c>
    </row>
    <row r="70" spans="1:7" ht="51" x14ac:dyDescent="0.2">
      <c r="A70" s="37">
        <f t="shared" si="1"/>
        <v>58</v>
      </c>
      <c r="B70" s="38" t="s">
        <v>7</v>
      </c>
      <c r="C70" s="39" t="s">
        <v>878</v>
      </c>
      <c r="D70" s="44">
        <f>D71+D72+D73</f>
        <v>29821000</v>
      </c>
      <c r="E70" s="44">
        <f>E71+E72+E73</f>
        <v>29821000</v>
      </c>
      <c r="F70" s="44">
        <f>F71+F72+F73</f>
        <v>11043437.02</v>
      </c>
      <c r="G70" s="59">
        <f t="shared" si="0"/>
        <v>0.37032416820361491</v>
      </c>
    </row>
    <row r="71" spans="1:7" ht="91.5" customHeight="1" x14ac:dyDescent="0.2">
      <c r="A71" s="37">
        <f t="shared" si="1"/>
        <v>59</v>
      </c>
      <c r="B71" s="42" t="s">
        <v>26</v>
      </c>
      <c r="C71" s="43" t="s">
        <v>198</v>
      </c>
      <c r="D71" s="44">
        <v>27355000</v>
      </c>
      <c r="E71" s="44">
        <v>27355000</v>
      </c>
      <c r="F71" s="44">
        <v>10163191.689999999</v>
      </c>
      <c r="G71" s="59">
        <f t="shared" si="0"/>
        <v>0.37152958106379086</v>
      </c>
    </row>
    <row r="72" spans="1:7" ht="71.25" customHeight="1" x14ac:dyDescent="0.2">
      <c r="A72" s="37">
        <f t="shared" si="1"/>
        <v>60</v>
      </c>
      <c r="B72" s="42" t="s">
        <v>27</v>
      </c>
      <c r="C72" s="43" t="s">
        <v>199</v>
      </c>
      <c r="D72" s="44">
        <v>2366000</v>
      </c>
      <c r="E72" s="44">
        <v>2366000</v>
      </c>
      <c r="F72" s="44">
        <v>878778.33</v>
      </c>
      <c r="G72" s="59">
        <f t="shared" si="0"/>
        <v>0.37141941251056632</v>
      </c>
    </row>
    <row r="73" spans="1:7" ht="42" customHeight="1" x14ac:dyDescent="0.2">
      <c r="A73" s="37">
        <f t="shared" si="1"/>
        <v>61</v>
      </c>
      <c r="B73" s="42" t="s">
        <v>364</v>
      </c>
      <c r="C73" s="43" t="s">
        <v>365</v>
      </c>
      <c r="D73" s="44">
        <v>100000</v>
      </c>
      <c r="E73" s="44">
        <v>100000</v>
      </c>
      <c r="F73" s="44">
        <v>1467</v>
      </c>
      <c r="G73" s="59">
        <f t="shared" si="0"/>
        <v>1.4670000000000001E-2</v>
      </c>
    </row>
    <row r="74" spans="1:7" ht="29.25" customHeight="1" x14ac:dyDescent="0.2">
      <c r="A74" s="37">
        <f t="shared" si="1"/>
        <v>62</v>
      </c>
      <c r="B74" s="38" t="s">
        <v>403</v>
      </c>
      <c r="C74" s="39" t="s">
        <v>404</v>
      </c>
      <c r="D74" s="40">
        <f>D75+D76</f>
        <v>0</v>
      </c>
      <c r="E74" s="40">
        <f>E75+E76</f>
        <v>0</v>
      </c>
      <c r="F74" s="40">
        <f>F75+F76</f>
        <v>319452.12</v>
      </c>
      <c r="G74" s="41">
        <v>0</v>
      </c>
    </row>
    <row r="75" spans="1:7" ht="29.25" customHeight="1" x14ac:dyDescent="0.2">
      <c r="A75" s="37">
        <f t="shared" si="1"/>
        <v>63</v>
      </c>
      <c r="B75" s="42" t="s">
        <v>901</v>
      </c>
      <c r="C75" s="43" t="s">
        <v>902</v>
      </c>
      <c r="D75" s="55">
        <v>0</v>
      </c>
      <c r="E75" s="55">
        <v>0</v>
      </c>
      <c r="F75" s="55">
        <v>311452.12</v>
      </c>
      <c r="G75" s="45">
        <v>0</v>
      </c>
    </row>
    <row r="76" spans="1:7" ht="29.25" customHeight="1" x14ac:dyDescent="0.2">
      <c r="A76" s="37">
        <f t="shared" si="1"/>
        <v>64</v>
      </c>
      <c r="B76" s="42" t="s">
        <v>813</v>
      </c>
      <c r="C76" s="43" t="s">
        <v>423</v>
      </c>
      <c r="D76" s="55">
        <v>0</v>
      </c>
      <c r="E76" s="55">
        <v>0</v>
      </c>
      <c r="F76" s="55">
        <v>8000</v>
      </c>
      <c r="G76" s="45">
        <v>0</v>
      </c>
    </row>
    <row r="77" spans="1:7" ht="38.25" x14ac:dyDescent="0.2">
      <c r="A77" s="37">
        <f t="shared" si="1"/>
        <v>65</v>
      </c>
      <c r="B77" s="38" t="s">
        <v>28</v>
      </c>
      <c r="C77" s="39" t="s">
        <v>29</v>
      </c>
      <c r="D77" s="40">
        <f>D78</f>
        <v>640000</v>
      </c>
      <c r="E77" s="40">
        <f>E78</f>
        <v>640000</v>
      </c>
      <c r="F77" s="40">
        <f>F78</f>
        <v>390370.76</v>
      </c>
      <c r="G77" s="41">
        <f t="shared" si="0"/>
        <v>0.60995431249999998</v>
      </c>
    </row>
    <row r="78" spans="1:7" ht="69" customHeight="1" x14ac:dyDescent="0.2">
      <c r="A78" s="37">
        <f t="shared" si="1"/>
        <v>66</v>
      </c>
      <c r="B78" s="42" t="s">
        <v>405</v>
      </c>
      <c r="C78" s="43" t="s">
        <v>406</v>
      </c>
      <c r="D78" s="44">
        <v>640000</v>
      </c>
      <c r="E78" s="44">
        <v>640000</v>
      </c>
      <c r="F78" s="44">
        <v>390370.76</v>
      </c>
      <c r="G78" s="59">
        <f t="shared" si="0"/>
        <v>0.60995431249999998</v>
      </c>
    </row>
    <row r="79" spans="1:7" ht="36" customHeight="1" x14ac:dyDescent="0.2">
      <c r="A79" s="37">
        <f t="shared" si="1"/>
        <v>67</v>
      </c>
      <c r="B79" s="65" t="s">
        <v>30</v>
      </c>
      <c r="C79" s="66" t="s">
        <v>31</v>
      </c>
      <c r="D79" s="67">
        <f>D80+D81+D82+D83+D84+D85+D86+D87+D88+D89</f>
        <v>1166270</v>
      </c>
      <c r="E79" s="67">
        <f>E80+E81+E82+E83+E84+E85+E86+E87+E88+E89</f>
        <v>1166270</v>
      </c>
      <c r="F79" s="67">
        <f>F80+F81+F82+F83+F84+F85+F86+F87+F88+F89</f>
        <v>1229174.1399999999</v>
      </c>
      <c r="G79" s="59">
        <f t="shared" si="0"/>
        <v>1.053936172584393</v>
      </c>
    </row>
    <row r="80" spans="1:7" ht="92.25" customHeight="1" x14ac:dyDescent="0.2">
      <c r="A80" s="37">
        <f t="shared" ref="A80:A142" si="3">A79+1</f>
        <v>68</v>
      </c>
      <c r="B80" s="68" t="s">
        <v>814</v>
      </c>
      <c r="C80" s="69" t="s">
        <v>815</v>
      </c>
      <c r="D80" s="70">
        <v>12480</v>
      </c>
      <c r="E80" s="70">
        <v>12480</v>
      </c>
      <c r="F80" s="70">
        <v>12476.76</v>
      </c>
      <c r="G80" s="59">
        <f>F80/E80</f>
        <v>0.99974038461538461</v>
      </c>
    </row>
    <row r="81" spans="1:7" ht="89.25" customHeight="1" x14ac:dyDescent="0.2">
      <c r="A81" s="37">
        <f t="shared" si="3"/>
        <v>69</v>
      </c>
      <c r="B81" s="68" t="s">
        <v>816</v>
      </c>
      <c r="C81" s="69" t="s">
        <v>815</v>
      </c>
      <c r="D81" s="70">
        <v>359350</v>
      </c>
      <c r="E81" s="70">
        <v>359350</v>
      </c>
      <c r="F81" s="70">
        <v>359806.39</v>
      </c>
      <c r="G81" s="59">
        <f>F81/E81</f>
        <v>1.0012700431334354</v>
      </c>
    </row>
    <row r="82" spans="1:7" ht="91.5" customHeight="1" x14ac:dyDescent="0.2">
      <c r="A82" s="37">
        <f t="shared" si="3"/>
        <v>70</v>
      </c>
      <c r="B82" s="68" t="s">
        <v>879</v>
      </c>
      <c r="C82" s="69" t="s">
        <v>815</v>
      </c>
      <c r="D82" s="70">
        <v>85400</v>
      </c>
      <c r="E82" s="70">
        <v>85400</v>
      </c>
      <c r="F82" s="70">
        <v>85336.39</v>
      </c>
      <c r="G82" s="59">
        <v>0</v>
      </c>
    </row>
    <row r="83" spans="1:7" ht="89.25" customHeight="1" x14ac:dyDescent="0.2">
      <c r="A83" s="37">
        <f t="shared" si="3"/>
        <v>71</v>
      </c>
      <c r="B83" s="68" t="s">
        <v>817</v>
      </c>
      <c r="C83" s="69" t="s">
        <v>818</v>
      </c>
      <c r="D83" s="70">
        <v>8900</v>
      </c>
      <c r="E83" s="70">
        <v>8900</v>
      </c>
      <c r="F83" s="70">
        <v>9394.16</v>
      </c>
      <c r="G83" s="59">
        <v>0</v>
      </c>
    </row>
    <row r="84" spans="1:7" ht="69" customHeight="1" x14ac:dyDescent="0.2">
      <c r="A84" s="37">
        <f t="shared" si="3"/>
        <v>72</v>
      </c>
      <c r="B84" s="68" t="s">
        <v>880</v>
      </c>
      <c r="C84" s="69" t="s">
        <v>881</v>
      </c>
      <c r="D84" s="70">
        <v>0</v>
      </c>
      <c r="E84" s="70">
        <v>0</v>
      </c>
      <c r="F84" s="70">
        <v>650</v>
      </c>
      <c r="G84" s="59">
        <v>0</v>
      </c>
    </row>
    <row r="85" spans="1:7" ht="168" customHeight="1" x14ac:dyDescent="0.2">
      <c r="A85" s="37">
        <f t="shared" si="3"/>
        <v>73</v>
      </c>
      <c r="B85" s="68" t="s">
        <v>819</v>
      </c>
      <c r="C85" s="69" t="s">
        <v>820</v>
      </c>
      <c r="D85" s="70">
        <v>0</v>
      </c>
      <c r="E85" s="70">
        <v>0</v>
      </c>
      <c r="F85" s="70">
        <v>0</v>
      </c>
      <c r="G85" s="59">
        <v>0</v>
      </c>
    </row>
    <row r="86" spans="1:7" ht="166.5" customHeight="1" x14ac:dyDescent="0.2">
      <c r="A86" s="37">
        <f t="shared" si="3"/>
        <v>74</v>
      </c>
      <c r="B86" s="68" t="s">
        <v>821</v>
      </c>
      <c r="C86" s="69" t="s">
        <v>820</v>
      </c>
      <c r="D86" s="70">
        <v>635400</v>
      </c>
      <c r="E86" s="70">
        <v>635400</v>
      </c>
      <c r="F86" s="70">
        <v>666367.93999999994</v>
      </c>
      <c r="G86" s="59">
        <f>F86/E86</f>
        <v>1.0487377085300598</v>
      </c>
    </row>
    <row r="87" spans="1:7" ht="144" customHeight="1" x14ac:dyDescent="0.2">
      <c r="A87" s="37">
        <f t="shared" si="3"/>
        <v>75</v>
      </c>
      <c r="B87" s="68" t="s">
        <v>822</v>
      </c>
      <c r="C87" s="69" t="s">
        <v>820</v>
      </c>
      <c r="D87" s="70">
        <v>4340</v>
      </c>
      <c r="E87" s="70">
        <v>4340</v>
      </c>
      <c r="F87" s="70">
        <v>4338.3</v>
      </c>
      <c r="G87" s="59">
        <f>F87/E87</f>
        <v>0.99960829493087566</v>
      </c>
    </row>
    <row r="88" spans="1:7" ht="97.5" customHeight="1" x14ac:dyDescent="0.2">
      <c r="A88" s="37">
        <f t="shared" si="3"/>
        <v>76</v>
      </c>
      <c r="B88" s="68" t="s">
        <v>823</v>
      </c>
      <c r="C88" s="69" t="s">
        <v>882</v>
      </c>
      <c r="D88" s="70">
        <v>0</v>
      </c>
      <c r="E88" s="70">
        <v>0</v>
      </c>
      <c r="F88" s="70">
        <v>400</v>
      </c>
      <c r="G88" s="59">
        <v>0</v>
      </c>
    </row>
    <row r="89" spans="1:7" ht="120.75" customHeight="1" x14ac:dyDescent="0.2">
      <c r="A89" s="37">
        <f t="shared" si="3"/>
        <v>77</v>
      </c>
      <c r="B89" s="68" t="s">
        <v>883</v>
      </c>
      <c r="C89" s="69" t="s">
        <v>884</v>
      </c>
      <c r="D89" s="70">
        <v>60400</v>
      </c>
      <c r="E89" s="70">
        <v>60400</v>
      </c>
      <c r="F89" s="70">
        <v>90404.2</v>
      </c>
      <c r="G89" s="59">
        <f>F89/E89</f>
        <v>1.4967582781456954</v>
      </c>
    </row>
    <row r="90" spans="1:7" ht="21" customHeight="1" x14ac:dyDescent="0.2">
      <c r="A90" s="37">
        <f t="shared" si="3"/>
        <v>78</v>
      </c>
      <c r="B90" s="65" t="s">
        <v>424</v>
      </c>
      <c r="C90" s="66" t="s">
        <v>399</v>
      </c>
      <c r="D90" s="67">
        <f>D91</f>
        <v>0</v>
      </c>
      <c r="E90" s="67">
        <f>E91</f>
        <v>0</v>
      </c>
      <c r="F90" s="67">
        <f>F91</f>
        <v>-1973.97</v>
      </c>
      <c r="G90" s="41">
        <v>0</v>
      </c>
    </row>
    <row r="91" spans="1:7" ht="31.5" customHeight="1" x14ac:dyDescent="0.2">
      <c r="A91" s="37">
        <f t="shared" si="3"/>
        <v>79</v>
      </c>
      <c r="B91" s="68" t="s">
        <v>657</v>
      </c>
      <c r="C91" s="69" t="s">
        <v>658</v>
      </c>
      <c r="D91" s="70">
        <v>0</v>
      </c>
      <c r="E91" s="70">
        <v>0</v>
      </c>
      <c r="F91" s="71">
        <v>-1973.97</v>
      </c>
      <c r="G91" s="59">
        <v>0</v>
      </c>
    </row>
    <row r="92" spans="1:7" x14ac:dyDescent="0.2">
      <c r="A92" s="37">
        <f t="shared" si="3"/>
        <v>80</v>
      </c>
      <c r="B92" s="38" t="s">
        <v>32</v>
      </c>
      <c r="C92" s="39" t="s">
        <v>33</v>
      </c>
      <c r="D92" s="40">
        <f>D93+D139</f>
        <v>1097217106</v>
      </c>
      <c r="E92" s="40">
        <f>E93+E139</f>
        <v>1117607243</v>
      </c>
      <c r="F92" s="40">
        <f>F93+F139</f>
        <v>684945932.91999996</v>
      </c>
      <c r="G92" s="41">
        <f t="shared" si="0"/>
        <v>0.61286819426956773</v>
      </c>
    </row>
    <row r="93" spans="1:7" ht="38.25" x14ac:dyDescent="0.2">
      <c r="A93" s="37">
        <f t="shared" si="3"/>
        <v>81</v>
      </c>
      <c r="B93" s="38" t="s">
        <v>34</v>
      </c>
      <c r="C93" s="39" t="s">
        <v>35</v>
      </c>
      <c r="D93" s="40">
        <f>D94+D97+D113+D132</f>
        <v>1097217106</v>
      </c>
      <c r="E93" s="40">
        <f>E94+E97+E113+E132</f>
        <v>1117607243</v>
      </c>
      <c r="F93" s="40">
        <f>F94+F97+F113+F132</f>
        <v>690818034.79999995</v>
      </c>
      <c r="G93" s="41">
        <f t="shared" si="0"/>
        <v>0.61812236734045567</v>
      </c>
    </row>
    <row r="94" spans="1:7" ht="25.5" x14ac:dyDescent="0.2">
      <c r="A94" s="37">
        <f t="shared" si="3"/>
        <v>82</v>
      </c>
      <c r="B94" s="38" t="s">
        <v>659</v>
      </c>
      <c r="C94" s="39" t="s">
        <v>36</v>
      </c>
      <c r="D94" s="40">
        <f>D95+D96</f>
        <v>559619000</v>
      </c>
      <c r="E94" s="40">
        <f>E95+E96</f>
        <v>559619000</v>
      </c>
      <c r="F94" s="40">
        <f>F95+F96</f>
        <v>298471000</v>
      </c>
      <c r="G94" s="41">
        <f t="shared" si="0"/>
        <v>0.53334679487294034</v>
      </c>
    </row>
    <row r="95" spans="1:7" ht="38.25" x14ac:dyDescent="0.2">
      <c r="A95" s="37">
        <f t="shared" si="3"/>
        <v>83</v>
      </c>
      <c r="B95" s="42" t="s">
        <v>660</v>
      </c>
      <c r="C95" s="43" t="s">
        <v>37</v>
      </c>
      <c r="D95" s="44">
        <v>391777000</v>
      </c>
      <c r="E95" s="44">
        <v>391777000</v>
      </c>
      <c r="F95" s="44">
        <v>228536000</v>
      </c>
      <c r="G95" s="59">
        <f t="shared" si="0"/>
        <v>0.58333184439106944</v>
      </c>
    </row>
    <row r="96" spans="1:7" ht="38.25" x14ac:dyDescent="0.2">
      <c r="A96" s="37">
        <f t="shared" si="3"/>
        <v>84</v>
      </c>
      <c r="B96" s="50" t="s">
        <v>824</v>
      </c>
      <c r="C96" s="60" t="s">
        <v>825</v>
      </c>
      <c r="D96" s="44">
        <v>167842000</v>
      </c>
      <c r="E96" s="44">
        <v>167842000</v>
      </c>
      <c r="F96" s="44">
        <v>69935000</v>
      </c>
      <c r="G96" s="59">
        <f t="shared" si="0"/>
        <v>0.41667163165357896</v>
      </c>
    </row>
    <row r="97" spans="1:7" ht="51" x14ac:dyDescent="0.2">
      <c r="A97" s="37">
        <f t="shared" si="3"/>
        <v>85</v>
      </c>
      <c r="B97" s="47" t="s">
        <v>661</v>
      </c>
      <c r="C97" s="48" t="s">
        <v>38</v>
      </c>
      <c r="D97" s="49">
        <f>D98+D99+D100+D101+D102+D103</f>
        <v>84315732</v>
      </c>
      <c r="E97" s="49">
        <f>E98+E99+E100+E101+E102+E103</f>
        <v>83798869</v>
      </c>
      <c r="F97" s="49">
        <f>F98+F99+F100+F101+F102+F103</f>
        <v>29569294.25</v>
      </c>
      <c r="G97" s="41">
        <f t="shared" si="0"/>
        <v>0.352860302326992</v>
      </c>
    </row>
    <row r="98" spans="1:7" ht="89.25" x14ac:dyDescent="0.2">
      <c r="A98" s="37">
        <f t="shared" si="3"/>
        <v>86</v>
      </c>
      <c r="B98" s="53" t="s">
        <v>826</v>
      </c>
      <c r="C98" s="72" t="s">
        <v>827</v>
      </c>
      <c r="D98" s="62">
        <v>39328209</v>
      </c>
      <c r="E98" s="62">
        <v>39328209</v>
      </c>
      <c r="F98" s="62">
        <v>6968986.7300000004</v>
      </c>
      <c r="G98" s="45">
        <f t="shared" si="0"/>
        <v>0.17720071437781468</v>
      </c>
    </row>
    <row r="99" spans="1:7" ht="76.5" x14ac:dyDescent="0.2">
      <c r="A99" s="37">
        <f t="shared" si="3"/>
        <v>87</v>
      </c>
      <c r="B99" s="53" t="s">
        <v>903</v>
      </c>
      <c r="C99" s="72" t="s">
        <v>904</v>
      </c>
      <c r="D99" s="62">
        <v>0</v>
      </c>
      <c r="E99" s="62">
        <v>5662593</v>
      </c>
      <c r="F99" s="62">
        <v>1420396.82</v>
      </c>
      <c r="G99" s="45">
        <f t="shared" si="0"/>
        <v>0.25083858578569923</v>
      </c>
    </row>
    <row r="100" spans="1:7" ht="76.5" x14ac:dyDescent="0.2">
      <c r="A100" s="37">
        <f t="shared" si="3"/>
        <v>88</v>
      </c>
      <c r="B100" s="53" t="s">
        <v>704</v>
      </c>
      <c r="C100" s="72" t="s">
        <v>828</v>
      </c>
      <c r="D100" s="62">
        <v>797000</v>
      </c>
      <c r="E100" s="62">
        <v>797000</v>
      </c>
      <c r="F100" s="62">
        <v>797000</v>
      </c>
      <c r="G100" s="45">
        <f t="shared" si="0"/>
        <v>1</v>
      </c>
    </row>
    <row r="101" spans="1:7" ht="25.5" x14ac:dyDescent="0.2">
      <c r="A101" s="37">
        <f t="shared" si="3"/>
        <v>89</v>
      </c>
      <c r="B101" s="53" t="s">
        <v>705</v>
      </c>
      <c r="C101" s="72" t="s">
        <v>706</v>
      </c>
      <c r="D101" s="62">
        <v>7029800</v>
      </c>
      <c r="E101" s="62">
        <v>7029800</v>
      </c>
      <c r="F101" s="62">
        <v>0</v>
      </c>
      <c r="G101" s="45">
        <f t="shared" si="0"/>
        <v>0</v>
      </c>
    </row>
    <row r="102" spans="1:7" ht="85.5" customHeight="1" x14ac:dyDescent="0.2">
      <c r="A102" s="37">
        <f t="shared" si="3"/>
        <v>90</v>
      </c>
      <c r="B102" s="53" t="s">
        <v>829</v>
      </c>
      <c r="C102" s="72" t="s">
        <v>830</v>
      </c>
      <c r="D102" s="62">
        <v>1572500</v>
      </c>
      <c r="E102" s="62">
        <v>1572500</v>
      </c>
      <c r="F102" s="62">
        <v>1572500</v>
      </c>
      <c r="G102" s="45">
        <f t="shared" si="0"/>
        <v>1</v>
      </c>
    </row>
    <row r="103" spans="1:7" ht="28.5" customHeight="1" x14ac:dyDescent="0.2">
      <c r="A103" s="37">
        <f t="shared" si="3"/>
        <v>91</v>
      </c>
      <c r="B103" s="47" t="s">
        <v>662</v>
      </c>
      <c r="C103" s="48" t="s">
        <v>39</v>
      </c>
      <c r="D103" s="49">
        <f>SUM(D104:D112)</f>
        <v>35588223</v>
      </c>
      <c r="E103" s="49">
        <f>SUM(E104:E112)</f>
        <v>29408767</v>
      </c>
      <c r="F103" s="49">
        <f>SUM(F104:F112)</f>
        <v>18810410.699999999</v>
      </c>
      <c r="G103" s="41">
        <f t="shared" si="0"/>
        <v>0.6396191550635224</v>
      </c>
    </row>
    <row r="104" spans="1:7" ht="51.75" customHeight="1" x14ac:dyDescent="0.2">
      <c r="A104" s="37">
        <f t="shared" si="3"/>
        <v>92</v>
      </c>
      <c r="B104" s="53" t="s">
        <v>663</v>
      </c>
      <c r="C104" s="60" t="s">
        <v>707</v>
      </c>
      <c r="D104" s="62">
        <v>3149700</v>
      </c>
      <c r="E104" s="62">
        <v>2672900</v>
      </c>
      <c r="F104" s="62">
        <v>366397.7</v>
      </c>
      <c r="G104" s="59">
        <f t="shared" si="0"/>
        <v>0.13707871600134686</v>
      </c>
    </row>
    <row r="105" spans="1:7" ht="31.5" customHeight="1" x14ac:dyDescent="0.2">
      <c r="A105" s="37">
        <f t="shared" si="3"/>
        <v>93</v>
      </c>
      <c r="B105" s="53" t="s">
        <v>663</v>
      </c>
      <c r="C105" s="72" t="s">
        <v>831</v>
      </c>
      <c r="D105" s="62">
        <v>852000</v>
      </c>
      <c r="E105" s="62">
        <v>852000</v>
      </c>
      <c r="F105" s="62">
        <v>0</v>
      </c>
      <c r="G105" s="59">
        <f t="shared" si="0"/>
        <v>0</v>
      </c>
    </row>
    <row r="106" spans="1:7" ht="28.5" customHeight="1" x14ac:dyDescent="0.2">
      <c r="A106" s="37">
        <f t="shared" si="3"/>
        <v>94</v>
      </c>
      <c r="B106" s="53" t="s">
        <v>663</v>
      </c>
      <c r="C106" s="72" t="s">
        <v>832</v>
      </c>
      <c r="D106" s="62">
        <v>263900</v>
      </c>
      <c r="E106" s="62">
        <v>263900</v>
      </c>
      <c r="F106" s="62">
        <v>263900</v>
      </c>
      <c r="G106" s="59">
        <f t="shared" si="0"/>
        <v>1</v>
      </c>
    </row>
    <row r="107" spans="1:7" ht="29.25" customHeight="1" x14ac:dyDescent="0.2">
      <c r="A107" s="37">
        <f t="shared" si="3"/>
        <v>95</v>
      </c>
      <c r="B107" s="53" t="s">
        <v>664</v>
      </c>
      <c r="C107" s="73" t="s">
        <v>425</v>
      </c>
      <c r="D107" s="62">
        <v>6827800</v>
      </c>
      <c r="E107" s="62">
        <v>6827800</v>
      </c>
      <c r="F107" s="62">
        <v>2982890</v>
      </c>
      <c r="G107" s="59">
        <f t="shared" si="0"/>
        <v>0.43687424939219077</v>
      </c>
    </row>
    <row r="108" spans="1:7" ht="39" customHeight="1" x14ac:dyDescent="0.2">
      <c r="A108" s="37">
        <f t="shared" si="3"/>
        <v>96</v>
      </c>
      <c r="B108" s="53" t="s">
        <v>664</v>
      </c>
      <c r="C108" s="72" t="s">
        <v>40</v>
      </c>
      <c r="D108" s="62">
        <v>24244000</v>
      </c>
      <c r="E108" s="62">
        <v>18541344</v>
      </c>
      <c r="F108" s="62">
        <v>14946400</v>
      </c>
      <c r="G108" s="59">
        <f t="shared" si="0"/>
        <v>0.80611200568847652</v>
      </c>
    </row>
    <row r="109" spans="1:7" ht="39" customHeight="1" x14ac:dyDescent="0.2">
      <c r="A109" s="37">
        <f t="shared" si="3"/>
        <v>97</v>
      </c>
      <c r="B109" s="53" t="s">
        <v>885</v>
      </c>
      <c r="C109" s="72" t="s">
        <v>886</v>
      </c>
      <c r="D109" s="62">
        <v>119500</v>
      </c>
      <c r="E109" s="62">
        <v>119500</v>
      </c>
      <c r="F109" s="62">
        <v>119500</v>
      </c>
      <c r="G109" s="59">
        <f t="shared" si="0"/>
        <v>1</v>
      </c>
    </row>
    <row r="110" spans="1:7" ht="39" customHeight="1" x14ac:dyDescent="0.2">
      <c r="A110" s="37">
        <f t="shared" si="3"/>
        <v>98</v>
      </c>
      <c r="B110" s="53" t="s">
        <v>885</v>
      </c>
      <c r="C110" s="72" t="s">
        <v>887</v>
      </c>
      <c r="D110" s="62">
        <v>64900</v>
      </c>
      <c r="E110" s="62">
        <v>64900</v>
      </c>
      <c r="F110" s="62">
        <v>64900</v>
      </c>
      <c r="G110" s="59">
        <f t="shared" si="0"/>
        <v>1</v>
      </c>
    </row>
    <row r="111" spans="1:7" ht="39" customHeight="1" x14ac:dyDescent="0.2">
      <c r="A111" s="37">
        <f t="shared" si="3"/>
        <v>99</v>
      </c>
      <c r="B111" s="53" t="s">
        <v>885</v>
      </c>
      <c r="C111" s="72" t="s">
        <v>888</v>
      </c>
      <c r="D111" s="62">
        <v>30523</v>
      </c>
      <c r="E111" s="62">
        <v>30523</v>
      </c>
      <c r="F111" s="62">
        <v>30523</v>
      </c>
      <c r="G111" s="59">
        <f t="shared" si="0"/>
        <v>1</v>
      </c>
    </row>
    <row r="112" spans="1:7" ht="39" customHeight="1" x14ac:dyDescent="0.2">
      <c r="A112" s="37">
        <f t="shared" si="3"/>
        <v>100</v>
      </c>
      <c r="B112" s="53" t="s">
        <v>885</v>
      </c>
      <c r="C112" s="72" t="s">
        <v>905</v>
      </c>
      <c r="D112" s="62">
        <v>35900</v>
      </c>
      <c r="E112" s="62">
        <v>35900</v>
      </c>
      <c r="F112" s="62">
        <v>35900</v>
      </c>
      <c r="G112" s="59">
        <v>0</v>
      </c>
    </row>
    <row r="113" spans="1:7" ht="27.75" customHeight="1" x14ac:dyDescent="0.2">
      <c r="A113" s="37">
        <f t="shared" si="3"/>
        <v>101</v>
      </c>
      <c r="B113" s="47" t="s">
        <v>665</v>
      </c>
      <c r="C113" s="48" t="s">
        <v>43</v>
      </c>
      <c r="D113" s="49">
        <f>D114+D115+D124+D125+D126+D127+D128+D129</f>
        <v>449507300</v>
      </c>
      <c r="E113" s="49">
        <f>E114+E115+E124+E125+E126+E127+E128+E129</f>
        <v>463578100</v>
      </c>
      <c r="F113" s="49">
        <f>F114+F115+F124+F125+F126+F127+F128+F129</f>
        <v>356467636.90999997</v>
      </c>
      <c r="G113" s="59">
        <f t="shared" si="0"/>
        <v>0.76894839706621165</v>
      </c>
    </row>
    <row r="114" spans="1:7" ht="42" customHeight="1" x14ac:dyDescent="0.2">
      <c r="A114" s="37">
        <f t="shared" si="3"/>
        <v>102</v>
      </c>
      <c r="B114" s="47" t="s">
        <v>666</v>
      </c>
      <c r="C114" s="74" t="s">
        <v>201</v>
      </c>
      <c r="D114" s="62">
        <v>8740000</v>
      </c>
      <c r="E114" s="62">
        <v>10740000</v>
      </c>
      <c r="F114" s="44">
        <v>8463250</v>
      </c>
      <c r="G114" s="59">
        <f t="shared" si="0"/>
        <v>0.78801210428305402</v>
      </c>
    </row>
    <row r="115" spans="1:7" ht="41.25" customHeight="1" x14ac:dyDescent="0.2">
      <c r="A115" s="37">
        <f t="shared" si="3"/>
        <v>103</v>
      </c>
      <c r="B115" s="47" t="s">
        <v>667</v>
      </c>
      <c r="C115" s="74" t="s">
        <v>45</v>
      </c>
      <c r="D115" s="49">
        <f>D116+D117+D118+D119+D120+D121+D122+D123</f>
        <v>80172300</v>
      </c>
      <c r="E115" s="49">
        <f>E116+E117+E118+E119+E120+E121+E122+E123</f>
        <v>92101200</v>
      </c>
      <c r="F115" s="49">
        <f>F116+F117+F118+F119+F120+F121+F122+F123</f>
        <v>71315330</v>
      </c>
      <c r="G115" s="41">
        <f t="shared" si="0"/>
        <v>0.77431488406231408</v>
      </c>
    </row>
    <row r="116" spans="1:7" ht="80.25" customHeight="1" x14ac:dyDescent="0.2">
      <c r="A116" s="37">
        <f t="shared" si="3"/>
        <v>104</v>
      </c>
      <c r="B116" s="53" t="s">
        <v>668</v>
      </c>
      <c r="C116" s="60" t="s">
        <v>46</v>
      </c>
      <c r="D116" s="62">
        <v>342000</v>
      </c>
      <c r="E116" s="62">
        <v>342000</v>
      </c>
      <c r="F116" s="55">
        <v>256500</v>
      </c>
      <c r="G116" s="59">
        <f t="shared" si="0"/>
        <v>0.75</v>
      </c>
    </row>
    <row r="117" spans="1:7" ht="77.25" customHeight="1" x14ac:dyDescent="0.2">
      <c r="A117" s="37">
        <f t="shared" si="3"/>
        <v>105</v>
      </c>
      <c r="B117" s="53" t="s">
        <v>668</v>
      </c>
      <c r="C117" s="60" t="s">
        <v>47</v>
      </c>
      <c r="D117" s="62">
        <v>66661800</v>
      </c>
      <c r="E117" s="62">
        <v>78590700</v>
      </c>
      <c r="F117" s="44">
        <v>67110590</v>
      </c>
      <c r="G117" s="59">
        <f t="shared" si="0"/>
        <v>0.85392533722183417</v>
      </c>
    </row>
    <row r="118" spans="1:7" ht="77.25" customHeight="1" x14ac:dyDescent="0.2">
      <c r="A118" s="37">
        <f t="shared" si="3"/>
        <v>106</v>
      </c>
      <c r="B118" s="53" t="s">
        <v>668</v>
      </c>
      <c r="C118" s="60" t="s">
        <v>48</v>
      </c>
      <c r="D118" s="62">
        <v>10977000</v>
      </c>
      <c r="E118" s="62">
        <v>10977000</v>
      </c>
      <c r="F118" s="44">
        <v>2745000</v>
      </c>
      <c r="G118" s="59">
        <f t="shared" si="0"/>
        <v>0.25006832467887402</v>
      </c>
    </row>
    <row r="119" spans="1:7" ht="78" customHeight="1" x14ac:dyDescent="0.2">
      <c r="A119" s="37">
        <f t="shared" si="3"/>
        <v>107</v>
      </c>
      <c r="B119" s="53" t="s">
        <v>668</v>
      </c>
      <c r="C119" s="60" t="s">
        <v>49</v>
      </c>
      <c r="D119" s="62">
        <v>1200</v>
      </c>
      <c r="E119" s="62">
        <v>1200</v>
      </c>
      <c r="F119" s="44">
        <v>1200</v>
      </c>
      <c r="G119" s="59">
        <f t="shared" si="0"/>
        <v>1</v>
      </c>
    </row>
    <row r="120" spans="1:7" ht="47.25" customHeight="1" x14ac:dyDescent="0.2">
      <c r="A120" s="37">
        <f t="shared" si="3"/>
        <v>108</v>
      </c>
      <c r="B120" s="53" t="s">
        <v>668</v>
      </c>
      <c r="C120" s="60" t="s">
        <v>50</v>
      </c>
      <c r="D120" s="62">
        <v>115200</v>
      </c>
      <c r="E120" s="62">
        <v>115200</v>
      </c>
      <c r="F120" s="44">
        <v>115200</v>
      </c>
      <c r="G120" s="59">
        <f t="shared" si="0"/>
        <v>1</v>
      </c>
    </row>
    <row r="121" spans="1:7" ht="82.5" customHeight="1" x14ac:dyDescent="0.2">
      <c r="A121" s="37">
        <f t="shared" si="3"/>
        <v>109</v>
      </c>
      <c r="B121" s="53" t="s">
        <v>668</v>
      </c>
      <c r="C121" s="60" t="s">
        <v>833</v>
      </c>
      <c r="D121" s="62">
        <v>547000</v>
      </c>
      <c r="E121" s="62">
        <v>547000</v>
      </c>
      <c r="F121" s="55">
        <v>0</v>
      </c>
      <c r="G121" s="59">
        <f t="shared" si="0"/>
        <v>0</v>
      </c>
    </row>
    <row r="122" spans="1:7" ht="67.5" customHeight="1" x14ac:dyDescent="0.2">
      <c r="A122" s="37">
        <f t="shared" si="3"/>
        <v>110</v>
      </c>
      <c r="B122" s="53" t="s">
        <v>668</v>
      </c>
      <c r="C122" s="60" t="s">
        <v>834</v>
      </c>
      <c r="D122" s="62">
        <v>669400</v>
      </c>
      <c r="E122" s="62">
        <v>669400</v>
      </c>
      <c r="F122" s="55">
        <v>228140</v>
      </c>
      <c r="G122" s="59">
        <f t="shared" si="0"/>
        <v>0.34081266806095012</v>
      </c>
    </row>
    <row r="123" spans="1:7" ht="115.5" customHeight="1" x14ac:dyDescent="0.2">
      <c r="A123" s="37">
        <f t="shared" si="3"/>
        <v>111</v>
      </c>
      <c r="B123" s="53" t="s">
        <v>669</v>
      </c>
      <c r="C123" s="75" t="s">
        <v>670</v>
      </c>
      <c r="D123" s="62">
        <v>858700</v>
      </c>
      <c r="E123" s="62">
        <v>858700</v>
      </c>
      <c r="F123" s="55">
        <v>858700</v>
      </c>
      <c r="G123" s="45">
        <f t="shared" si="0"/>
        <v>1</v>
      </c>
    </row>
    <row r="124" spans="1:7" ht="58.5" customHeight="1" x14ac:dyDescent="0.2">
      <c r="A124" s="37">
        <f t="shared" si="3"/>
        <v>112</v>
      </c>
      <c r="B124" s="47" t="s">
        <v>671</v>
      </c>
      <c r="C124" s="74" t="s">
        <v>200</v>
      </c>
      <c r="D124" s="49">
        <v>1067800</v>
      </c>
      <c r="E124" s="49">
        <v>1209700</v>
      </c>
      <c r="F124" s="40">
        <v>874950</v>
      </c>
      <c r="G124" s="41">
        <f t="shared" si="0"/>
        <v>0.72327849880135575</v>
      </c>
    </row>
    <row r="125" spans="1:7" ht="66.75" customHeight="1" x14ac:dyDescent="0.2">
      <c r="A125" s="37">
        <f t="shared" si="3"/>
        <v>113</v>
      </c>
      <c r="B125" s="47" t="s">
        <v>672</v>
      </c>
      <c r="C125" s="74" t="s">
        <v>426</v>
      </c>
      <c r="D125" s="49">
        <v>600</v>
      </c>
      <c r="E125" s="49">
        <v>600</v>
      </c>
      <c r="F125" s="40">
        <v>600</v>
      </c>
      <c r="G125" s="41">
        <f t="shared" si="0"/>
        <v>1</v>
      </c>
    </row>
    <row r="126" spans="1:7" ht="63.75" x14ac:dyDescent="0.2">
      <c r="A126" s="37">
        <f t="shared" si="3"/>
        <v>114</v>
      </c>
      <c r="B126" s="47" t="s">
        <v>673</v>
      </c>
      <c r="C126" s="74" t="s">
        <v>427</v>
      </c>
      <c r="D126" s="49">
        <v>7973500</v>
      </c>
      <c r="E126" s="49">
        <v>7973500</v>
      </c>
      <c r="F126" s="49">
        <v>6509306.9100000001</v>
      </c>
      <c r="G126" s="41">
        <f t="shared" si="0"/>
        <v>0.81636758136326582</v>
      </c>
    </row>
    <row r="127" spans="1:7" ht="76.5" x14ac:dyDescent="0.2">
      <c r="A127" s="37">
        <f t="shared" si="3"/>
        <v>115</v>
      </c>
      <c r="B127" s="47" t="s">
        <v>674</v>
      </c>
      <c r="C127" s="76" t="s">
        <v>445</v>
      </c>
      <c r="D127" s="49">
        <v>6200</v>
      </c>
      <c r="E127" s="49">
        <v>6200</v>
      </c>
      <c r="F127" s="49">
        <v>6200</v>
      </c>
      <c r="G127" s="41">
        <f t="shared" si="0"/>
        <v>1</v>
      </c>
    </row>
    <row r="128" spans="1:7" ht="89.25" customHeight="1" x14ac:dyDescent="0.2">
      <c r="A128" s="37">
        <f t="shared" si="3"/>
        <v>116</v>
      </c>
      <c r="B128" s="47" t="s">
        <v>835</v>
      </c>
      <c r="C128" s="74" t="s">
        <v>836</v>
      </c>
      <c r="D128" s="49">
        <v>455900</v>
      </c>
      <c r="E128" s="49">
        <v>455900</v>
      </c>
      <c r="F128" s="49">
        <v>0</v>
      </c>
      <c r="G128" s="41">
        <f t="shared" si="0"/>
        <v>0</v>
      </c>
    </row>
    <row r="129" spans="1:7" ht="25.5" x14ac:dyDescent="0.2">
      <c r="A129" s="37">
        <f t="shared" si="3"/>
        <v>117</v>
      </c>
      <c r="B129" s="47" t="s">
        <v>675</v>
      </c>
      <c r="C129" s="74" t="s">
        <v>51</v>
      </c>
      <c r="D129" s="49">
        <f>D130+D131</f>
        <v>351091000</v>
      </c>
      <c r="E129" s="49">
        <f>E130+E131</f>
        <v>351091000</v>
      </c>
      <c r="F129" s="49">
        <f>F130+F131</f>
        <v>269298000</v>
      </c>
      <c r="G129" s="59">
        <f t="shared" ref="G129:G138" si="4">F129/E129</f>
        <v>0.76703190910618613</v>
      </c>
    </row>
    <row r="130" spans="1:7" ht="127.5" x14ac:dyDescent="0.2">
      <c r="A130" s="37">
        <f t="shared" si="3"/>
        <v>118</v>
      </c>
      <c r="B130" s="53" t="s">
        <v>676</v>
      </c>
      <c r="C130" s="60" t="s">
        <v>837</v>
      </c>
      <c r="D130" s="62">
        <v>197011000</v>
      </c>
      <c r="E130" s="62">
        <v>197011000</v>
      </c>
      <c r="F130" s="44">
        <v>151241000</v>
      </c>
      <c r="G130" s="59">
        <f t="shared" si="4"/>
        <v>0.76767794691666957</v>
      </c>
    </row>
    <row r="131" spans="1:7" ht="69" customHeight="1" x14ac:dyDescent="0.2">
      <c r="A131" s="37">
        <f t="shared" si="3"/>
        <v>119</v>
      </c>
      <c r="B131" s="53" t="s">
        <v>676</v>
      </c>
      <c r="C131" s="60" t="s">
        <v>177</v>
      </c>
      <c r="D131" s="62">
        <v>154080000</v>
      </c>
      <c r="E131" s="62">
        <v>154080000</v>
      </c>
      <c r="F131" s="44">
        <v>118057000</v>
      </c>
      <c r="G131" s="59">
        <f t="shared" si="4"/>
        <v>0.76620586708203531</v>
      </c>
    </row>
    <row r="132" spans="1:7" ht="20.25" customHeight="1" x14ac:dyDescent="0.2">
      <c r="A132" s="37">
        <f t="shared" si="3"/>
        <v>120</v>
      </c>
      <c r="B132" s="47" t="s">
        <v>677</v>
      </c>
      <c r="C132" s="74" t="s">
        <v>446</v>
      </c>
      <c r="D132" s="49">
        <f>D133+D134+D135</f>
        <v>3775074</v>
      </c>
      <c r="E132" s="49">
        <f>E133+E134+E135</f>
        <v>10611274</v>
      </c>
      <c r="F132" s="49">
        <f>F133+F134+F135</f>
        <v>6310103.6399999997</v>
      </c>
      <c r="G132" s="41">
        <f t="shared" si="4"/>
        <v>0.59466032448130168</v>
      </c>
    </row>
    <row r="133" spans="1:7" ht="79.5" customHeight="1" x14ac:dyDescent="0.2">
      <c r="A133" s="37">
        <f t="shared" si="3"/>
        <v>121</v>
      </c>
      <c r="B133" s="53" t="s">
        <v>678</v>
      </c>
      <c r="C133" s="60" t="s">
        <v>679</v>
      </c>
      <c r="D133" s="62">
        <v>2000</v>
      </c>
      <c r="E133" s="62">
        <v>2000</v>
      </c>
      <c r="F133" s="44">
        <v>0</v>
      </c>
      <c r="G133" s="59">
        <f t="shared" si="4"/>
        <v>0</v>
      </c>
    </row>
    <row r="134" spans="1:7" ht="86.25" customHeight="1" x14ac:dyDescent="0.2">
      <c r="A134" s="37">
        <f t="shared" si="3"/>
        <v>122</v>
      </c>
      <c r="B134" s="53" t="s">
        <v>906</v>
      </c>
      <c r="C134" s="60" t="s">
        <v>907</v>
      </c>
      <c r="D134" s="62">
        <v>0</v>
      </c>
      <c r="E134" s="62">
        <v>5659800</v>
      </c>
      <c r="F134" s="44">
        <v>1360629.64</v>
      </c>
      <c r="G134" s="59">
        <f t="shared" si="4"/>
        <v>0.24040242411392626</v>
      </c>
    </row>
    <row r="135" spans="1:7" ht="42" customHeight="1" x14ac:dyDescent="0.2">
      <c r="A135" s="37">
        <f t="shared" si="3"/>
        <v>123</v>
      </c>
      <c r="B135" s="47" t="s">
        <v>908</v>
      </c>
      <c r="C135" s="74" t="s">
        <v>909</v>
      </c>
      <c r="D135" s="49">
        <f>D136+D137+D138</f>
        <v>3773074</v>
      </c>
      <c r="E135" s="49">
        <f>E136+E137+E138</f>
        <v>4949474</v>
      </c>
      <c r="F135" s="49">
        <f>F136+F137+F138</f>
        <v>4949474</v>
      </c>
      <c r="G135" s="41">
        <f t="shared" si="4"/>
        <v>1</v>
      </c>
    </row>
    <row r="136" spans="1:7" ht="95.25" customHeight="1" x14ac:dyDescent="0.2">
      <c r="A136" s="37">
        <f t="shared" si="3"/>
        <v>124</v>
      </c>
      <c r="B136" s="53" t="s">
        <v>708</v>
      </c>
      <c r="C136" s="60" t="s">
        <v>889</v>
      </c>
      <c r="D136" s="62">
        <v>45674</v>
      </c>
      <c r="E136" s="62">
        <v>45674</v>
      </c>
      <c r="F136" s="44">
        <v>45674</v>
      </c>
      <c r="G136" s="59">
        <f t="shared" si="4"/>
        <v>1</v>
      </c>
    </row>
    <row r="137" spans="1:7" ht="83.25" customHeight="1" x14ac:dyDescent="0.2">
      <c r="A137" s="37">
        <f t="shared" si="3"/>
        <v>125</v>
      </c>
      <c r="B137" s="53" t="s">
        <v>890</v>
      </c>
      <c r="C137" s="77" t="s">
        <v>891</v>
      </c>
      <c r="D137" s="62">
        <v>3727400</v>
      </c>
      <c r="E137" s="62">
        <v>3727400</v>
      </c>
      <c r="F137" s="44">
        <v>3727400</v>
      </c>
      <c r="G137" s="59">
        <f t="shared" si="4"/>
        <v>1</v>
      </c>
    </row>
    <row r="138" spans="1:7" ht="81.75" customHeight="1" x14ac:dyDescent="0.2">
      <c r="A138" s="37">
        <f t="shared" si="3"/>
        <v>126</v>
      </c>
      <c r="B138" s="53" t="s">
        <v>910</v>
      </c>
      <c r="C138" s="77" t="s">
        <v>891</v>
      </c>
      <c r="D138" s="62">
        <v>0</v>
      </c>
      <c r="E138" s="62">
        <v>1176400</v>
      </c>
      <c r="F138" s="44">
        <v>1176400</v>
      </c>
      <c r="G138" s="59">
        <f t="shared" si="4"/>
        <v>1</v>
      </c>
    </row>
    <row r="139" spans="1:7" ht="51" x14ac:dyDescent="0.2">
      <c r="A139" s="37">
        <f t="shared" si="3"/>
        <v>127</v>
      </c>
      <c r="B139" s="65" t="s">
        <v>52</v>
      </c>
      <c r="C139" s="78" t="s">
        <v>53</v>
      </c>
      <c r="D139" s="49">
        <f>D140+D141</f>
        <v>0</v>
      </c>
      <c r="E139" s="49">
        <f>E140+E141</f>
        <v>0</v>
      </c>
      <c r="F139" s="49">
        <f>F140+F141</f>
        <v>-5872101.8799999999</v>
      </c>
      <c r="G139" s="41">
        <v>0</v>
      </c>
    </row>
    <row r="140" spans="1:7" ht="63.75" x14ac:dyDescent="0.2">
      <c r="A140" s="37">
        <f t="shared" si="3"/>
        <v>128</v>
      </c>
      <c r="B140" s="68" t="s">
        <v>838</v>
      </c>
      <c r="C140" s="79" t="s">
        <v>385</v>
      </c>
      <c r="D140" s="62">
        <v>0</v>
      </c>
      <c r="E140" s="62">
        <v>0</v>
      </c>
      <c r="F140" s="62">
        <v>-3186953.06</v>
      </c>
      <c r="G140" s="45">
        <v>0</v>
      </c>
    </row>
    <row r="141" spans="1:7" ht="63.75" x14ac:dyDescent="0.2">
      <c r="A141" s="37">
        <f t="shared" si="3"/>
        <v>129</v>
      </c>
      <c r="B141" s="68" t="s">
        <v>839</v>
      </c>
      <c r="C141" s="79" t="s">
        <v>385</v>
      </c>
      <c r="D141" s="62">
        <v>0</v>
      </c>
      <c r="E141" s="62">
        <v>0</v>
      </c>
      <c r="F141" s="44">
        <v>-2685148.82</v>
      </c>
      <c r="G141" s="59">
        <v>0</v>
      </c>
    </row>
    <row r="142" spans="1:7" x14ac:dyDescent="0.2">
      <c r="A142" s="37">
        <f t="shared" si="3"/>
        <v>130</v>
      </c>
      <c r="B142" s="101" t="s">
        <v>54</v>
      </c>
      <c r="C142" s="102"/>
      <c r="D142" s="49">
        <f>D13+D92</f>
        <v>1366892106</v>
      </c>
      <c r="E142" s="49">
        <f>E13+E92</f>
        <v>1387282243</v>
      </c>
      <c r="F142" s="49">
        <f>F13+F92</f>
        <v>875879849.3499999</v>
      </c>
      <c r="G142" s="41">
        <f>F142/E142</f>
        <v>0.63136384378128296</v>
      </c>
    </row>
    <row r="143" spans="1:7" x14ac:dyDescent="0.2">
      <c r="A143" s="80"/>
    </row>
    <row r="145" spans="6:6" ht="35.1" customHeight="1" x14ac:dyDescent="0.2">
      <c r="F145" s="81"/>
    </row>
  </sheetData>
  <mergeCells count="12">
    <mergeCell ref="B142:C142"/>
    <mergeCell ref="A11:A12"/>
    <mergeCell ref="B11:B12"/>
    <mergeCell ref="C11:C12"/>
    <mergeCell ref="D11:D12"/>
    <mergeCell ref="E11:E12"/>
    <mergeCell ref="F11:F12"/>
    <mergeCell ref="E3:G3"/>
    <mergeCell ref="B7:G7"/>
    <mergeCell ref="B8:G8"/>
    <mergeCell ref="B9:G9"/>
    <mergeCell ref="G11:G12"/>
  </mergeCells>
  <printOptions horizontalCentered="1"/>
  <pageMargins left="1.1811023622047245" right="0.39370078740157483" top="0.55118110236220474" bottom="0.55118110236220474"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7"/>
  <sheetViews>
    <sheetView tabSelected="1" topLeftCell="A2" workbookViewId="0">
      <selection activeCell="A2" sqref="A2:I877"/>
    </sheetView>
  </sheetViews>
  <sheetFormatPr defaultColWidth="9.140625" defaultRowHeight="12.75" x14ac:dyDescent="0.2"/>
  <cols>
    <col min="1" max="1" width="6.28515625" style="26" customWidth="1"/>
    <col min="2" max="2" width="59.140625" style="28" customWidth="1"/>
    <col min="3" max="3" width="7.5703125" style="28" customWidth="1"/>
    <col min="4" max="4" width="12.140625" style="33" customWidth="1"/>
    <col min="5" max="5" width="8" style="28" customWidth="1"/>
    <col min="6" max="7" width="15.5703125" style="3" customWidth="1"/>
    <col min="8" max="8" width="10.7109375" style="1" customWidth="1"/>
    <col min="9" max="9" width="12.85546875" style="26" customWidth="1"/>
    <col min="10" max="16384" width="9.140625" style="30"/>
  </cols>
  <sheetData>
    <row r="1" spans="1:9" ht="63.75" hidden="1" customHeight="1" x14ac:dyDescent="0.2">
      <c r="B1" s="27"/>
      <c r="C1" s="27"/>
      <c r="D1" s="28"/>
      <c r="E1" s="29"/>
      <c r="F1" s="107"/>
      <c r="G1" s="107"/>
      <c r="H1" s="107"/>
      <c r="I1" s="107"/>
    </row>
    <row r="3" spans="1:9" ht="39" customHeight="1" x14ac:dyDescent="0.2">
      <c r="A3" s="108" t="s">
        <v>840</v>
      </c>
      <c r="B3" s="108"/>
      <c r="C3" s="108"/>
      <c r="D3" s="108"/>
      <c r="E3" s="108"/>
      <c r="F3" s="108"/>
      <c r="G3" s="108"/>
      <c r="H3" s="108"/>
      <c r="I3" s="109"/>
    </row>
    <row r="5" spans="1:9" ht="89.25" customHeight="1" x14ac:dyDescent="0.2">
      <c r="A5" s="110" t="s">
        <v>69</v>
      </c>
      <c r="B5" s="110" t="s">
        <v>81</v>
      </c>
      <c r="C5" s="110" t="s">
        <v>70</v>
      </c>
      <c r="D5" s="110" t="s">
        <v>68</v>
      </c>
      <c r="E5" s="110" t="s">
        <v>90</v>
      </c>
      <c r="F5" s="111" t="s">
        <v>726</v>
      </c>
      <c r="G5" s="111" t="s">
        <v>896</v>
      </c>
      <c r="H5" s="112" t="s">
        <v>71</v>
      </c>
      <c r="I5" s="112"/>
    </row>
    <row r="6" spans="1:9" ht="63.75" hidden="1" x14ac:dyDescent="0.2">
      <c r="A6" s="110"/>
      <c r="B6" s="110"/>
      <c r="C6" s="110"/>
      <c r="D6" s="110"/>
      <c r="E6" s="110"/>
      <c r="F6" s="111"/>
      <c r="G6" s="111"/>
      <c r="H6" s="91" t="s">
        <v>44</v>
      </c>
      <c r="I6" s="83" t="s">
        <v>360</v>
      </c>
    </row>
    <row r="7" spans="1:9" x14ac:dyDescent="0.2">
      <c r="A7" s="31">
        <v>1</v>
      </c>
      <c r="B7" s="31">
        <v>2</v>
      </c>
      <c r="C7" s="32" t="s">
        <v>72</v>
      </c>
      <c r="D7" s="32" t="s">
        <v>73</v>
      </c>
      <c r="E7" s="32" t="s">
        <v>74</v>
      </c>
      <c r="F7" s="92">
        <v>6</v>
      </c>
      <c r="G7" s="92"/>
      <c r="H7" s="93">
        <v>7</v>
      </c>
      <c r="I7" s="32">
        <v>8</v>
      </c>
    </row>
    <row r="8" spans="1:9" x14ac:dyDescent="0.2">
      <c r="A8" s="84">
        <v>1</v>
      </c>
      <c r="B8" s="85" t="s">
        <v>129</v>
      </c>
      <c r="C8" s="86" t="s">
        <v>96</v>
      </c>
      <c r="D8" s="86" t="s">
        <v>204</v>
      </c>
      <c r="E8" s="86" t="s">
        <v>95</v>
      </c>
      <c r="F8" s="94">
        <v>92895154.290000007</v>
      </c>
      <c r="G8" s="94">
        <v>92895154.290000007</v>
      </c>
      <c r="H8" s="94">
        <v>60110461.259999998</v>
      </c>
      <c r="I8" s="87">
        <f>H8/G8</f>
        <v>0.64707854483288996</v>
      </c>
    </row>
    <row r="9" spans="1:9" ht="25.5" x14ac:dyDescent="0.2">
      <c r="A9" s="84">
        <f>A8+1</f>
        <v>2</v>
      </c>
      <c r="B9" s="85" t="s">
        <v>130</v>
      </c>
      <c r="C9" s="86" t="s">
        <v>97</v>
      </c>
      <c r="D9" s="86" t="s">
        <v>204</v>
      </c>
      <c r="E9" s="86" t="s">
        <v>95</v>
      </c>
      <c r="F9" s="94">
        <v>2001781</v>
      </c>
      <c r="G9" s="94">
        <v>2001781</v>
      </c>
      <c r="H9" s="94">
        <v>1409094.41</v>
      </c>
      <c r="I9" s="87">
        <f t="shared" ref="I9:I72" si="0">H9/G9</f>
        <v>0.70392036391593282</v>
      </c>
    </row>
    <row r="10" spans="1:9" x14ac:dyDescent="0.2">
      <c r="A10" s="84">
        <f t="shared" ref="A10:A73" si="1">A9+1</f>
        <v>3</v>
      </c>
      <c r="B10" s="85" t="s">
        <v>203</v>
      </c>
      <c r="C10" s="86" t="s">
        <v>97</v>
      </c>
      <c r="D10" s="86" t="s">
        <v>205</v>
      </c>
      <c r="E10" s="86" t="s">
        <v>95</v>
      </c>
      <c r="F10" s="94">
        <v>2001781</v>
      </c>
      <c r="G10" s="94">
        <v>2001781</v>
      </c>
      <c r="H10" s="94">
        <v>1409094.41</v>
      </c>
      <c r="I10" s="87">
        <f t="shared" si="0"/>
        <v>0.70392036391593282</v>
      </c>
    </row>
    <row r="11" spans="1:9" x14ac:dyDescent="0.2">
      <c r="A11" s="84">
        <f t="shared" si="1"/>
        <v>4</v>
      </c>
      <c r="B11" s="85" t="s">
        <v>447</v>
      </c>
      <c r="C11" s="86" t="s">
        <v>97</v>
      </c>
      <c r="D11" s="86" t="s">
        <v>206</v>
      </c>
      <c r="E11" s="86" t="s">
        <v>95</v>
      </c>
      <c r="F11" s="94">
        <v>2001781</v>
      </c>
      <c r="G11" s="94">
        <v>2001781</v>
      </c>
      <c r="H11" s="94">
        <v>1409094.41</v>
      </c>
      <c r="I11" s="87">
        <f t="shared" si="0"/>
        <v>0.70392036391593282</v>
      </c>
    </row>
    <row r="12" spans="1:9" ht="25.5" x14ac:dyDescent="0.2">
      <c r="A12" s="84">
        <f t="shared" si="1"/>
        <v>5</v>
      </c>
      <c r="B12" s="85" t="s">
        <v>448</v>
      </c>
      <c r="C12" s="86" t="s">
        <v>97</v>
      </c>
      <c r="D12" s="86" t="s">
        <v>206</v>
      </c>
      <c r="E12" s="86" t="s">
        <v>159</v>
      </c>
      <c r="F12" s="94">
        <v>2001781</v>
      </c>
      <c r="G12" s="94">
        <v>2001781</v>
      </c>
      <c r="H12" s="94">
        <v>1409094.41</v>
      </c>
      <c r="I12" s="87">
        <f t="shared" si="0"/>
        <v>0.70392036391593282</v>
      </c>
    </row>
    <row r="13" spans="1:9" ht="25.5" x14ac:dyDescent="0.2">
      <c r="A13" s="84">
        <f t="shared" si="1"/>
        <v>6</v>
      </c>
      <c r="B13" s="85" t="s">
        <v>449</v>
      </c>
      <c r="C13" s="86" t="s">
        <v>97</v>
      </c>
      <c r="D13" s="86" t="s">
        <v>206</v>
      </c>
      <c r="E13" s="86" t="s">
        <v>428</v>
      </c>
      <c r="F13" s="94">
        <v>1537466</v>
      </c>
      <c r="G13" s="94">
        <v>1537466</v>
      </c>
      <c r="H13" s="94">
        <v>1092783.31</v>
      </c>
      <c r="I13" s="87">
        <f t="shared" si="0"/>
        <v>0.7107690901782544</v>
      </c>
    </row>
    <row r="14" spans="1:9" ht="38.25" x14ac:dyDescent="0.2">
      <c r="A14" s="84">
        <f t="shared" si="1"/>
        <v>7</v>
      </c>
      <c r="B14" s="85" t="s">
        <v>450</v>
      </c>
      <c r="C14" s="86" t="s">
        <v>97</v>
      </c>
      <c r="D14" s="86" t="s">
        <v>206</v>
      </c>
      <c r="E14" s="86" t="s">
        <v>429</v>
      </c>
      <c r="F14" s="94">
        <v>464315</v>
      </c>
      <c r="G14" s="94">
        <v>464315</v>
      </c>
      <c r="H14" s="94">
        <v>316311.09999999998</v>
      </c>
      <c r="I14" s="87">
        <f t="shared" si="0"/>
        <v>0.68124247547462391</v>
      </c>
    </row>
    <row r="15" spans="1:9" ht="38.25" x14ac:dyDescent="0.2">
      <c r="A15" s="84">
        <f t="shared" si="1"/>
        <v>8</v>
      </c>
      <c r="B15" s="85" t="s">
        <v>131</v>
      </c>
      <c r="C15" s="86" t="s">
        <v>98</v>
      </c>
      <c r="D15" s="86" t="s">
        <v>204</v>
      </c>
      <c r="E15" s="86" t="s">
        <v>95</v>
      </c>
      <c r="F15" s="94">
        <v>3838469</v>
      </c>
      <c r="G15" s="94">
        <v>3838469</v>
      </c>
      <c r="H15" s="94">
        <v>2930482.69</v>
      </c>
      <c r="I15" s="87">
        <f t="shared" si="0"/>
        <v>0.76345092014550586</v>
      </c>
    </row>
    <row r="16" spans="1:9" x14ac:dyDescent="0.2">
      <c r="A16" s="84">
        <f t="shared" si="1"/>
        <v>9</v>
      </c>
      <c r="B16" s="85" t="s">
        <v>203</v>
      </c>
      <c r="C16" s="86" t="s">
        <v>98</v>
      </c>
      <c r="D16" s="86" t="s">
        <v>205</v>
      </c>
      <c r="E16" s="86" t="s">
        <v>95</v>
      </c>
      <c r="F16" s="94">
        <v>3838469</v>
      </c>
      <c r="G16" s="94">
        <v>3838469</v>
      </c>
      <c r="H16" s="94">
        <v>2930482.69</v>
      </c>
      <c r="I16" s="87">
        <f t="shared" si="0"/>
        <v>0.76345092014550586</v>
      </c>
    </row>
    <row r="17" spans="1:9" ht="25.5" x14ac:dyDescent="0.2">
      <c r="A17" s="84">
        <f t="shared" si="1"/>
        <v>10</v>
      </c>
      <c r="B17" s="85" t="s">
        <v>451</v>
      </c>
      <c r="C17" s="86" t="s">
        <v>98</v>
      </c>
      <c r="D17" s="86" t="s">
        <v>207</v>
      </c>
      <c r="E17" s="86" t="s">
        <v>95</v>
      </c>
      <c r="F17" s="94">
        <v>1913237</v>
      </c>
      <c r="G17" s="94">
        <v>1913237</v>
      </c>
      <c r="H17" s="94">
        <v>1350865.72</v>
      </c>
      <c r="I17" s="87">
        <f t="shared" si="0"/>
        <v>0.70606292895234624</v>
      </c>
    </row>
    <row r="18" spans="1:9" ht="25.5" x14ac:dyDescent="0.2">
      <c r="A18" s="84">
        <f t="shared" si="1"/>
        <v>11</v>
      </c>
      <c r="B18" s="85" t="s">
        <v>448</v>
      </c>
      <c r="C18" s="86" t="s">
        <v>98</v>
      </c>
      <c r="D18" s="86" t="s">
        <v>207</v>
      </c>
      <c r="E18" s="86" t="s">
        <v>159</v>
      </c>
      <c r="F18" s="94">
        <v>1838858</v>
      </c>
      <c r="G18" s="94">
        <v>1838858</v>
      </c>
      <c r="H18" s="94">
        <v>1348465.72</v>
      </c>
      <c r="I18" s="87">
        <f t="shared" si="0"/>
        <v>0.73331693910024587</v>
      </c>
    </row>
    <row r="19" spans="1:9" ht="25.5" x14ac:dyDescent="0.2">
      <c r="A19" s="84">
        <f t="shared" si="1"/>
        <v>12</v>
      </c>
      <c r="B19" s="85" t="s">
        <v>449</v>
      </c>
      <c r="C19" s="86" t="s">
        <v>98</v>
      </c>
      <c r="D19" s="86" t="s">
        <v>207</v>
      </c>
      <c r="E19" s="86" t="s">
        <v>428</v>
      </c>
      <c r="F19" s="94">
        <v>1403117</v>
      </c>
      <c r="G19" s="94">
        <v>1403117</v>
      </c>
      <c r="H19" s="94">
        <v>1038493.39</v>
      </c>
      <c r="I19" s="87">
        <f t="shared" si="0"/>
        <v>0.74013313928916835</v>
      </c>
    </row>
    <row r="20" spans="1:9" ht="25.5" x14ac:dyDescent="0.2">
      <c r="A20" s="84">
        <f t="shared" si="1"/>
        <v>13</v>
      </c>
      <c r="B20" s="85" t="s">
        <v>452</v>
      </c>
      <c r="C20" s="86" t="s">
        <v>98</v>
      </c>
      <c r="D20" s="86" t="s">
        <v>207</v>
      </c>
      <c r="E20" s="86" t="s">
        <v>430</v>
      </c>
      <c r="F20" s="94">
        <v>12000</v>
      </c>
      <c r="G20" s="94">
        <v>12000</v>
      </c>
      <c r="H20" s="94">
        <v>0</v>
      </c>
      <c r="I20" s="87">
        <f t="shared" si="0"/>
        <v>0</v>
      </c>
    </row>
    <row r="21" spans="1:9" ht="38.25" x14ac:dyDescent="0.2">
      <c r="A21" s="84">
        <f t="shared" si="1"/>
        <v>14</v>
      </c>
      <c r="B21" s="85" t="s">
        <v>450</v>
      </c>
      <c r="C21" s="86" t="s">
        <v>98</v>
      </c>
      <c r="D21" s="86" t="s">
        <v>207</v>
      </c>
      <c r="E21" s="86" t="s">
        <v>429</v>
      </c>
      <c r="F21" s="94">
        <v>423741</v>
      </c>
      <c r="G21" s="94">
        <v>423741</v>
      </c>
      <c r="H21" s="94">
        <v>309972.33</v>
      </c>
      <c r="I21" s="87">
        <f t="shared" si="0"/>
        <v>0.73151366046712496</v>
      </c>
    </row>
    <row r="22" spans="1:9" ht="25.5" x14ac:dyDescent="0.2">
      <c r="A22" s="84">
        <f t="shared" si="1"/>
        <v>15</v>
      </c>
      <c r="B22" s="85" t="s">
        <v>453</v>
      </c>
      <c r="C22" s="86" t="s">
        <v>98</v>
      </c>
      <c r="D22" s="86" t="s">
        <v>207</v>
      </c>
      <c r="E22" s="86" t="s">
        <v>160</v>
      </c>
      <c r="F22" s="94">
        <v>74379</v>
      </c>
      <c r="G22" s="94">
        <v>74379</v>
      </c>
      <c r="H22" s="94">
        <v>2400</v>
      </c>
      <c r="I22" s="87">
        <f t="shared" si="0"/>
        <v>3.2267172185697579E-2</v>
      </c>
    </row>
    <row r="23" spans="1:9" x14ac:dyDescent="0.2">
      <c r="A23" s="84">
        <f t="shared" si="1"/>
        <v>16</v>
      </c>
      <c r="B23" s="85" t="s">
        <v>454</v>
      </c>
      <c r="C23" s="86" t="s">
        <v>98</v>
      </c>
      <c r="D23" s="86" t="s">
        <v>207</v>
      </c>
      <c r="E23" s="86" t="s">
        <v>392</v>
      </c>
      <c r="F23" s="94">
        <v>74379</v>
      </c>
      <c r="G23" s="94">
        <v>74379</v>
      </c>
      <c r="H23" s="94">
        <v>2400</v>
      </c>
      <c r="I23" s="87">
        <f t="shared" si="0"/>
        <v>3.2267172185697579E-2</v>
      </c>
    </row>
    <row r="24" spans="1:9" ht="25.5" x14ac:dyDescent="0.2">
      <c r="A24" s="84">
        <f t="shared" si="1"/>
        <v>17</v>
      </c>
      <c r="B24" s="85" t="s">
        <v>455</v>
      </c>
      <c r="C24" s="86" t="s">
        <v>98</v>
      </c>
      <c r="D24" s="86" t="s">
        <v>208</v>
      </c>
      <c r="E24" s="86" t="s">
        <v>95</v>
      </c>
      <c r="F24" s="94">
        <v>1745232</v>
      </c>
      <c r="G24" s="94">
        <v>1745232</v>
      </c>
      <c r="H24" s="94">
        <v>1474616.97</v>
      </c>
      <c r="I24" s="87">
        <f t="shared" si="0"/>
        <v>0.84494036895954228</v>
      </c>
    </row>
    <row r="25" spans="1:9" ht="25.5" x14ac:dyDescent="0.2">
      <c r="A25" s="84">
        <f t="shared" si="1"/>
        <v>18</v>
      </c>
      <c r="B25" s="85" t="s">
        <v>448</v>
      </c>
      <c r="C25" s="86" t="s">
        <v>98</v>
      </c>
      <c r="D25" s="86" t="s">
        <v>208</v>
      </c>
      <c r="E25" s="86" t="s">
        <v>159</v>
      </c>
      <c r="F25" s="94">
        <v>1745232</v>
      </c>
      <c r="G25" s="94">
        <v>1745232</v>
      </c>
      <c r="H25" s="94">
        <v>1474616.97</v>
      </c>
      <c r="I25" s="87">
        <f t="shared" si="0"/>
        <v>0.84494036895954228</v>
      </c>
    </row>
    <row r="26" spans="1:9" ht="25.5" x14ac:dyDescent="0.2">
      <c r="A26" s="84">
        <f t="shared" si="1"/>
        <v>19</v>
      </c>
      <c r="B26" s="85" t="s">
        <v>449</v>
      </c>
      <c r="C26" s="86" t="s">
        <v>98</v>
      </c>
      <c r="D26" s="86" t="s">
        <v>208</v>
      </c>
      <c r="E26" s="86" t="s">
        <v>428</v>
      </c>
      <c r="F26" s="94">
        <v>1340424</v>
      </c>
      <c r="G26" s="94">
        <v>1340424</v>
      </c>
      <c r="H26" s="94">
        <v>1137603.28</v>
      </c>
      <c r="I26" s="87">
        <f t="shared" si="0"/>
        <v>0.848689131200277</v>
      </c>
    </row>
    <row r="27" spans="1:9" ht="38.25" x14ac:dyDescent="0.2">
      <c r="A27" s="84">
        <f t="shared" si="1"/>
        <v>20</v>
      </c>
      <c r="B27" s="85" t="s">
        <v>450</v>
      </c>
      <c r="C27" s="86" t="s">
        <v>98</v>
      </c>
      <c r="D27" s="86" t="s">
        <v>208</v>
      </c>
      <c r="E27" s="86" t="s">
        <v>429</v>
      </c>
      <c r="F27" s="94">
        <v>404808</v>
      </c>
      <c r="G27" s="94">
        <v>404808</v>
      </c>
      <c r="H27" s="94">
        <v>337013.69</v>
      </c>
      <c r="I27" s="87">
        <f t="shared" si="0"/>
        <v>0.83252724748522755</v>
      </c>
    </row>
    <row r="28" spans="1:9" ht="25.5" x14ac:dyDescent="0.2">
      <c r="A28" s="84">
        <f t="shared" si="1"/>
        <v>21</v>
      </c>
      <c r="B28" s="85" t="s">
        <v>456</v>
      </c>
      <c r="C28" s="86" t="s">
        <v>98</v>
      </c>
      <c r="D28" s="86" t="s">
        <v>209</v>
      </c>
      <c r="E28" s="86" t="s">
        <v>95</v>
      </c>
      <c r="F28" s="94">
        <v>180000</v>
      </c>
      <c r="G28" s="94">
        <v>180000</v>
      </c>
      <c r="H28" s="94">
        <v>105000</v>
      </c>
      <c r="I28" s="87">
        <f t="shared" si="0"/>
        <v>0.58333333333333337</v>
      </c>
    </row>
    <row r="29" spans="1:9" ht="25.5" x14ac:dyDescent="0.2">
      <c r="A29" s="84">
        <f t="shared" si="1"/>
        <v>22</v>
      </c>
      <c r="B29" s="85" t="s">
        <v>448</v>
      </c>
      <c r="C29" s="86" t="s">
        <v>98</v>
      </c>
      <c r="D29" s="86" t="s">
        <v>209</v>
      </c>
      <c r="E29" s="86" t="s">
        <v>159</v>
      </c>
      <c r="F29" s="94">
        <v>180000</v>
      </c>
      <c r="G29" s="94">
        <v>180000</v>
      </c>
      <c r="H29" s="94">
        <v>105000</v>
      </c>
      <c r="I29" s="87">
        <f t="shared" si="0"/>
        <v>0.58333333333333337</v>
      </c>
    </row>
    <row r="30" spans="1:9" ht="25.5" x14ac:dyDescent="0.2">
      <c r="A30" s="84">
        <f t="shared" si="1"/>
        <v>23</v>
      </c>
      <c r="B30" s="85" t="s">
        <v>452</v>
      </c>
      <c r="C30" s="86" t="s">
        <v>98</v>
      </c>
      <c r="D30" s="86" t="s">
        <v>209</v>
      </c>
      <c r="E30" s="86" t="s">
        <v>430</v>
      </c>
      <c r="F30" s="94">
        <v>12000</v>
      </c>
      <c r="G30" s="94">
        <v>12000</v>
      </c>
      <c r="H30" s="94">
        <v>7000</v>
      </c>
      <c r="I30" s="87">
        <f t="shared" si="0"/>
        <v>0.58333333333333337</v>
      </c>
    </row>
    <row r="31" spans="1:9" ht="51" x14ac:dyDescent="0.2">
      <c r="A31" s="84">
        <f t="shared" si="1"/>
        <v>24</v>
      </c>
      <c r="B31" s="85" t="s">
        <v>457</v>
      </c>
      <c r="C31" s="86" t="s">
        <v>98</v>
      </c>
      <c r="D31" s="86" t="s">
        <v>209</v>
      </c>
      <c r="E31" s="86" t="s">
        <v>431</v>
      </c>
      <c r="F31" s="94">
        <v>168000</v>
      </c>
      <c r="G31" s="94">
        <v>168000</v>
      </c>
      <c r="H31" s="94">
        <v>98000</v>
      </c>
      <c r="I31" s="87">
        <f t="shared" si="0"/>
        <v>0.58333333333333337</v>
      </c>
    </row>
    <row r="32" spans="1:9" ht="38.25" x14ac:dyDescent="0.2">
      <c r="A32" s="84">
        <f t="shared" si="1"/>
        <v>25</v>
      </c>
      <c r="B32" s="85" t="s">
        <v>132</v>
      </c>
      <c r="C32" s="86" t="s">
        <v>99</v>
      </c>
      <c r="D32" s="86" t="s">
        <v>204</v>
      </c>
      <c r="E32" s="86" t="s">
        <v>95</v>
      </c>
      <c r="F32" s="94">
        <v>30394756</v>
      </c>
      <c r="G32" s="94">
        <v>30394756</v>
      </c>
      <c r="H32" s="94">
        <v>21528493.77</v>
      </c>
      <c r="I32" s="87">
        <f t="shared" si="0"/>
        <v>0.70829631828595696</v>
      </c>
    </row>
    <row r="33" spans="1:9" x14ac:dyDescent="0.2">
      <c r="A33" s="84">
        <f t="shared" si="1"/>
        <v>26</v>
      </c>
      <c r="B33" s="85" t="s">
        <v>203</v>
      </c>
      <c r="C33" s="86" t="s">
        <v>99</v>
      </c>
      <c r="D33" s="86" t="s">
        <v>205</v>
      </c>
      <c r="E33" s="86" t="s">
        <v>95</v>
      </c>
      <c r="F33" s="94">
        <v>30394756</v>
      </c>
      <c r="G33" s="94">
        <v>30394756</v>
      </c>
      <c r="H33" s="94">
        <v>21528493.77</v>
      </c>
      <c r="I33" s="87">
        <f t="shared" si="0"/>
        <v>0.70829631828595696</v>
      </c>
    </row>
    <row r="34" spans="1:9" ht="25.5" x14ac:dyDescent="0.2">
      <c r="A34" s="84">
        <f t="shared" si="1"/>
        <v>27</v>
      </c>
      <c r="B34" s="85" t="s">
        <v>451</v>
      </c>
      <c r="C34" s="86" t="s">
        <v>99</v>
      </c>
      <c r="D34" s="86" t="s">
        <v>207</v>
      </c>
      <c r="E34" s="86" t="s">
        <v>95</v>
      </c>
      <c r="F34" s="94">
        <v>30394756</v>
      </c>
      <c r="G34" s="94">
        <v>30394756</v>
      </c>
      <c r="H34" s="94">
        <v>21528493.77</v>
      </c>
      <c r="I34" s="87">
        <f t="shared" si="0"/>
        <v>0.70829631828595696</v>
      </c>
    </row>
    <row r="35" spans="1:9" ht="25.5" x14ac:dyDescent="0.2">
      <c r="A35" s="84">
        <f t="shared" si="1"/>
        <v>28</v>
      </c>
      <c r="B35" s="85" t="s">
        <v>448</v>
      </c>
      <c r="C35" s="86" t="s">
        <v>99</v>
      </c>
      <c r="D35" s="86" t="s">
        <v>207</v>
      </c>
      <c r="E35" s="86" t="s">
        <v>159</v>
      </c>
      <c r="F35" s="94">
        <v>30176756</v>
      </c>
      <c r="G35" s="94">
        <v>30176756</v>
      </c>
      <c r="H35" s="94">
        <v>21520129.73</v>
      </c>
      <c r="I35" s="87">
        <f t="shared" si="0"/>
        <v>0.71313595570047361</v>
      </c>
    </row>
    <row r="36" spans="1:9" ht="25.5" x14ac:dyDescent="0.2">
      <c r="A36" s="84">
        <f t="shared" si="1"/>
        <v>29</v>
      </c>
      <c r="B36" s="85" t="s">
        <v>449</v>
      </c>
      <c r="C36" s="86" t="s">
        <v>99</v>
      </c>
      <c r="D36" s="86" t="s">
        <v>207</v>
      </c>
      <c r="E36" s="86" t="s">
        <v>428</v>
      </c>
      <c r="F36" s="94">
        <v>23177236</v>
      </c>
      <c r="G36" s="94">
        <v>23177236</v>
      </c>
      <c r="H36" s="94">
        <v>16568892.369999999</v>
      </c>
      <c r="I36" s="87">
        <f t="shared" si="0"/>
        <v>0.71487783832377594</v>
      </c>
    </row>
    <row r="37" spans="1:9" ht="38.25" x14ac:dyDescent="0.2">
      <c r="A37" s="84">
        <f t="shared" si="1"/>
        <v>30</v>
      </c>
      <c r="B37" s="85" t="s">
        <v>450</v>
      </c>
      <c r="C37" s="86" t="s">
        <v>99</v>
      </c>
      <c r="D37" s="86" t="s">
        <v>207</v>
      </c>
      <c r="E37" s="86" t="s">
        <v>429</v>
      </c>
      <c r="F37" s="94">
        <v>6999520</v>
      </c>
      <c r="G37" s="94">
        <v>6999520</v>
      </c>
      <c r="H37" s="94">
        <v>4951237.3600000003</v>
      </c>
      <c r="I37" s="87">
        <f t="shared" si="0"/>
        <v>0.70736812810021266</v>
      </c>
    </row>
    <row r="38" spans="1:9" ht="25.5" x14ac:dyDescent="0.2">
      <c r="A38" s="84">
        <f t="shared" si="1"/>
        <v>31</v>
      </c>
      <c r="B38" s="85" t="s">
        <v>453</v>
      </c>
      <c r="C38" s="86" t="s">
        <v>99</v>
      </c>
      <c r="D38" s="86" t="s">
        <v>207</v>
      </c>
      <c r="E38" s="86" t="s">
        <v>160</v>
      </c>
      <c r="F38" s="94">
        <v>218000</v>
      </c>
      <c r="G38" s="94">
        <v>218000</v>
      </c>
      <c r="H38" s="94">
        <v>8364.0400000000009</v>
      </c>
      <c r="I38" s="87">
        <f t="shared" si="0"/>
        <v>3.8367155963302757E-2</v>
      </c>
    </row>
    <row r="39" spans="1:9" x14ac:dyDescent="0.2">
      <c r="A39" s="84">
        <f t="shared" si="1"/>
        <v>32</v>
      </c>
      <c r="B39" s="85" t="s">
        <v>454</v>
      </c>
      <c r="C39" s="86" t="s">
        <v>99</v>
      </c>
      <c r="D39" s="86" t="s">
        <v>207</v>
      </c>
      <c r="E39" s="86" t="s">
        <v>392</v>
      </c>
      <c r="F39" s="94">
        <v>218000</v>
      </c>
      <c r="G39" s="94">
        <v>218000</v>
      </c>
      <c r="H39" s="94">
        <v>8364.0400000000009</v>
      </c>
      <c r="I39" s="87">
        <f t="shared" si="0"/>
        <v>3.8367155963302757E-2</v>
      </c>
    </row>
    <row r="40" spans="1:9" x14ac:dyDescent="0.2">
      <c r="A40" s="84">
        <f t="shared" si="1"/>
        <v>33</v>
      </c>
      <c r="B40" s="85" t="s">
        <v>841</v>
      </c>
      <c r="C40" s="86" t="s">
        <v>842</v>
      </c>
      <c r="D40" s="86" t="s">
        <v>204</v>
      </c>
      <c r="E40" s="86" t="s">
        <v>95</v>
      </c>
      <c r="F40" s="94">
        <v>600</v>
      </c>
      <c r="G40" s="94">
        <v>600</v>
      </c>
      <c r="H40" s="94">
        <v>600</v>
      </c>
      <c r="I40" s="87">
        <f t="shared" si="0"/>
        <v>1</v>
      </c>
    </row>
    <row r="41" spans="1:9" x14ac:dyDescent="0.2">
      <c r="A41" s="84">
        <f t="shared" si="1"/>
        <v>34</v>
      </c>
      <c r="B41" s="85" t="s">
        <v>203</v>
      </c>
      <c r="C41" s="86" t="s">
        <v>842</v>
      </c>
      <c r="D41" s="86" t="s">
        <v>205</v>
      </c>
      <c r="E41" s="86" t="s">
        <v>95</v>
      </c>
      <c r="F41" s="94">
        <v>600</v>
      </c>
      <c r="G41" s="94">
        <v>600</v>
      </c>
      <c r="H41" s="94">
        <v>600</v>
      </c>
      <c r="I41" s="87">
        <f t="shared" si="0"/>
        <v>1</v>
      </c>
    </row>
    <row r="42" spans="1:9" ht="63.75" x14ac:dyDescent="0.2">
      <c r="A42" s="84">
        <f t="shared" si="1"/>
        <v>35</v>
      </c>
      <c r="B42" s="85" t="s">
        <v>801</v>
      </c>
      <c r="C42" s="86" t="s">
        <v>842</v>
      </c>
      <c r="D42" s="86" t="s">
        <v>421</v>
      </c>
      <c r="E42" s="86" t="s">
        <v>95</v>
      </c>
      <c r="F42" s="94">
        <v>600</v>
      </c>
      <c r="G42" s="94">
        <v>600</v>
      </c>
      <c r="H42" s="94">
        <v>600</v>
      </c>
      <c r="I42" s="87">
        <f t="shared" si="0"/>
        <v>1</v>
      </c>
    </row>
    <row r="43" spans="1:9" x14ac:dyDescent="0.2">
      <c r="A43" s="84">
        <f t="shared" si="1"/>
        <v>36</v>
      </c>
      <c r="B43" s="85" t="s">
        <v>843</v>
      </c>
      <c r="C43" s="86" t="s">
        <v>842</v>
      </c>
      <c r="D43" s="86" t="s">
        <v>421</v>
      </c>
      <c r="E43" s="86" t="s">
        <v>844</v>
      </c>
      <c r="F43" s="94">
        <v>600</v>
      </c>
      <c r="G43" s="94">
        <v>600</v>
      </c>
      <c r="H43" s="94">
        <v>600</v>
      </c>
      <c r="I43" s="87">
        <f t="shared" si="0"/>
        <v>1</v>
      </c>
    </row>
    <row r="44" spans="1:9" ht="38.25" x14ac:dyDescent="0.2">
      <c r="A44" s="84">
        <f t="shared" si="1"/>
        <v>37</v>
      </c>
      <c r="B44" s="85" t="s">
        <v>133</v>
      </c>
      <c r="C44" s="86" t="s">
        <v>100</v>
      </c>
      <c r="D44" s="86" t="s">
        <v>204</v>
      </c>
      <c r="E44" s="86" t="s">
        <v>95</v>
      </c>
      <c r="F44" s="94">
        <v>18485894</v>
      </c>
      <c r="G44" s="94">
        <v>18485894</v>
      </c>
      <c r="H44" s="94">
        <v>13575539.24</v>
      </c>
      <c r="I44" s="87">
        <f t="shared" si="0"/>
        <v>0.73437288128991762</v>
      </c>
    </row>
    <row r="45" spans="1:9" x14ac:dyDescent="0.2">
      <c r="A45" s="84">
        <f t="shared" si="1"/>
        <v>38</v>
      </c>
      <c r="B45" s="85" t="s">
        <v>203</v>
      </c>
      <c r="C45" s="86" t="s">
        <v>100</v>
      </c>
      <c r="D45" s="86" t="s">
        <v>205</v>
      </c>
      <c r="E45" s="86" t="s">
        <v>95</v>
      </c>
      <c r="F45" s="94">
        <v>18485894</v>
      </c>
      <c r="G45" s="94">
        <v>18485894</v>
      </c>
      <c r="H45" s="94">
        <v>13575539.24</v>
      </c>
      <c r="I45" s="87">
        <f t="shared" si="0"/>
        <v>0.73437288128991762</v>
      </c>
    </row>
    <row r="46" spans="1:9" ht="25.5" x14ac:dyDescent="0.2">
      <c r="A46" s="84">
        <f t="shared" si="1"/>
        <v>39</v>
      </c>
      <c r="B46" s="85" t="s">
        <v>451</v>
      </c>
      <c r="C46" s="86" t="s">
        <v>100</v>
      </c>
      <c r="D46" s="86" t="s">
        <v>207</v>
      </c>
      <c r="E46" s="86" t="s">
        <v>95</v>
      </c>
      <c r="F46" s="94">
        <v>17265520.789999999</v>
      </c>
      <c r="G46" s="94">
        <v>17265520.789999999</v>
      </c>
      <c r="H46" s="94">
        <v>12673488.960000001</v>
      </c>
      <c r="I46" s="87">
        <f t="shared" si="0"/>
        <v>0.73403456021670355</v>
      </c>
    </row>
    <row r="47" spans="1:9" ht="25.5" x14ac:dyDescent="0.2">
      <c r="A47" s="84">
        <f t="shared" si="1"/>
        <v>40</v>
      </c>
      <c r="B47" s="85" t="s">
        <v>448</v>
      </c>
      <c r="C47" s="86" t="s">
        <v>100</v>
      </c>
      <c r="D47" s="86" t="s">
        <v>207</v>
      </c>
      <c r="E47" s="86" t="s">
        <v>159</v>
      </c>
      <c r="F47" s="94">
        <v>15455520.789999999</v>
      </c>
      <c r="G47" s="94">
        <v>15455520.789999999</v>
      </c>
      <c r="H47" s="94">
        <v>11293411.140000001</v>
      </c>
      <c r="I47" s="87">
        <f t="shared" si="0"/>
        <v>0.73070401790064821</v>
      </c>
    </row>
    <row r="48" spans="1:9" ht="25.5" x14ac:dyDescent="0.2">
      <c r="A48" s="84">
        <f t="shared" si="1"/>
        <v>41</v>
      </c>
      <c r="B48" s="85" t="s">
        <v>449</v>
      </c>
      <c r="C48" s="86" t="s">
        <v>100</v>
      </c>
      <c r="D48" s="86" t="s">
        <v>207</v>
      </c>
      <c r="E48" s="86" t="s">
        <v>428</v>
      </c>
      <c r="F48" s="94">
        <v>11869932.18</v>
      </c>
      <c r="G48" s="94">
        <v>11869932.18</v>
      </c>
      <c r="H48" s="94">
        <v>8662511.3300000001</v>
      </c>
      <c r="I48" s="87">
        <f t="shared" si="0"/>
        <v>0.72978608459075456</v>
      </c>
    </row>
    <row r="49" spans="1:9" ht="25.5" x14ac:dyDescent="0.2">
      <c r="A49" s="84">
        <f t="shared" si="1"/>
        <v>42</v>
      </c>
      <c r="B49" s="85" t="s">
        <v>452</v>
      </c>
      <c r="C49" s="86" t="s">
        <v>100</v>
      </c>
      <c r="D49" s="86" t="s">
        <v>207</v>
      </c>
      <c r="E49" s="86" t="s">
        <v>430</v>
      </c>
      <c r="F49" s="94">
        <v>20291</v>
      </c>
      <c r="G49" s="94">
        <v>20291</v>
      </c>
      <c r="H49" s="94">
        <v>517.5</v>
      </c>
      <c r="I49" s="87">
        <f t="shared" si="0"/>
        <v>2.5503917993198955E-2</v>
      </c>
    </row>
    <row r="50" spans="1:9" ht="38.25" x14ac:dyDescent="0.2">
      <c r="A50" s="84">
        <f t="shared" si="1"/>
        <v>43</v>
      </c>
      <c r="B50" s="85" t="s">
        <v>450</v>
      </c>
      <c r="C50" s="86" t="s">
        <v>100</v>
      </c>
      <c r="D50" s="86" t="s">
        <v>207</v>
      </c>
      <c r="E50" s="86" t="s">
        <v>429</v>
      </c>
      <c r="F50" s="94">
        <v>3565297.61</v>
      </c>
      <c r="G50" s="94">
        <v>3565297.61</v>
      </c>
      <c r="H50" s="94">
        <v>2630382.31</v>
      </c>
      <c r="I50" s="87">
        <f t="shared" si="0"/>
        <v>0.73777355994693528</v>
      </c>
    </row>
    <row r="51" spans="1:9" ht="25.5" x14ac:dyDescent="0.2">
      <c r="A51" s="84">
        <f t="shared" si="1"/>
        <v>44</v>
      </c>
      <c r="B51" s="85" t="s">
        <v>453</v>
      </c>
      <c r="C51" s="86" t="s">
        <v>100</v>
      </c>
      <c r="D51" s="86" t="s">
        <v>207</v>
      </c>
      <c r="E51" s="86" t="s">
        <v>160</v>
      </c>
      <c r="F51" s="94">
        <v>1809000</v>
      </c>
      <c r="G51" s="94">
        <v>1809000</v>
      </c>
      <c r="H51" s="94">
        <v>1379077.82</v>
      </c>
      <c r="I51" s="87">
        <f t="shared" si="0"/>
        <v>0.7623426312880045</v>
      </c>
    </row>
    <row r="52" spans="1:9" x14ac:dyDescent="0.2">
      <c r="A52" s="84">
        <f t="shared" si="1"/>
        <v>45</v>
      </c>
      <c r="B52" s="85" t="s">
        <v>454</v>
      </c>
      <c r="C52" s="86" t="s">
        <v>100</v>
      </c>
      <c r="D52" s="86" t="s">
        <v>207</v>
      </c>
      <c r="E52" s="86" t="s">
        <v>392</v>
      </c>
      <c r="F52" s="94">
        <v>1809000</v>
      </c>
      <c r="G52" s="94">
        <v>1809000</v>
      </c>
      <c r="H52" s="94">
        <v>1379077.82</v>
      </c>
      <c r="I52" s="87">
        <f t="shared" si="0"/>
        <v>0.7623426312880045</v>
      </c>
    </row>
    <row r="53" spans="1:9" x14ac:dyDescent="0.2">
      <c r="A53" s="84">
        <f t="shared" si="1"/>
        <v>46</v>
      </c>
      <c r="B53" s="85" t="s">
        <v>458</v>
      </c>
      <c r="C53" s="86" t="s">
        <v>100</v>
      </c>
      <c r="D53" s="86" t="s">
        <v>207</v>
      </c>
      <c r="E53" s="86" t="s">
        <v>162</v>
      </c>
      <c r="F53" s="94">
        <v>1000</v>
      </c>
      <c r="G53" s="94">
        <v>1000</v>
      </c>
      <c r="H53" s="94">
        <v>1000</v>
      </c>
      <c r="I53" s="87">
        <f t="shared" si="0"/>
        <v>1</v>
      </c>
    </row>
    <row r="54" spans="1:9" x14ac:dyDescent="0.2">
      <c r="A54" s="84">
        <f t="shared" si="1"/>
        <v>47</v>
      </c>
      <c r="B54" s="85" t="s">
        <v>459</v>
      </c>
      <c r="C54" s="86" t="s">
        <v>100</v>
      </c>
      <c r="D54" s="86" t="s">
        <v>207</v>
      </c>
      <c r="E54" s="86" t="s">
        <v>390</v>
      </c>
      <c r="F54" s="94">
        <v>1000</v>
      </c>
      <c r="G54" s="94">
        <v>1000</v>
      </c>
      <c r="H54" s="94">
        <v>1000</v>
      </c>
      <c r="I54" s="87">
        <f t="shared" si="0"/>
        <v>1</v>
      </c>
    </row>
    <row r="55" spans="1:9" ht="25.5" x14ac:dyDescent="0.2">
      <c r="A55" s="84">
        <f t="shared" si="1"/>
        <v>48</v>
      </c>
      <c r="B55" s="85" t="s">
        <v>460</v>
      </c>
      <c r="C55" s="86" t="s">
        <v>100</v>
      </c>
      <c r="D55" s="86" t="s">
        <v>210</v>
      </c>
      <c r="E55" s="86" t="s">
        <v>95</v>
      </c>
      <c r="F55" s="94">
        <v>1220373.21</v>
      </c>
      <c r="G55" s="94">
        <v>1220373.21</v>
      </c>
      <c r="H55" s="94">
        <v>902050.28</v>
      </c>
      <c r="I55" s="87">
        <f t="shared" si="0"/>
        <v>0.73915935929140897</v>
      </c>
    </row>
    <row r="56" spans="1:9" ht="25.5" x14ac:dyDescent="0.2">
      <c r="A56" s="84">
        <f t="shared" si="1"/>
        <v>49</v>
      </c>
      <c r="B56" s="85" t="s">
        <v>448</v>
      </c>
      <c r="C56" s="86" t="s">
        <v>100</v>
      </c>
      <c r="D56" s="86" t="s">
        <v>210</v>
      </c>
      <c r="E56" s="86" t="s">
        <v>159</v>
      </c>
      <c r="F56" s="94">
        <v>1220373.21</v>
      </c>
      <c r="G56" s="94">
        <v>1220373.21</v>
      </c>
      <c r="H56" s="94">
        <v>902050.28</v>
      </c>
      <c r="I56" s="87">
        <f t="shared" si="0"/>
        <v>0.73915935929140897</v>
      </c>
    </row>
    <row r="57" spans="1:9" ht="25.5" x14ac:dyDescent="0.2">
      <c r="A57" s="84">
        <f t="shared" si="1"/>
        <v>50</v>
      </c>
      <c r="B57" s="85" t="s">
        <v>449</v>
      </c>
      <c r="C57" s="86" t="s">
        <v>100</v>
      </c>
      <c r="D57" s="86" t="s">
        <v>210</v>
      </c>
      <c r="E57" s="86" t="s">
        <v>428</v>
      </c>
      <c r="F57" s="94">
        <v>937313.68</v>
      </c>
      <c r="G57" s="94">
        <v>937313.68</v>
      </c>
      <c r="H57" s="94">
        <v>696198.15</v>
      </c>
      <c r="I57" s="87">
        <f t="shared" si="0"/>
        <v>0.74275897690941628</v>
      </c>
    </row>
    <row r="58" spans="1:9" ht="38.25" x14ac:dyDescent="0.2">
      <c r="A58" s="84">
        <f t="shared" si="1"/>
        <v>51</v>
      </c>
      <c r="B58" s="85" t="s">
        <v>450</v>
      </c>
      <c r="C58" s="86" t="s">
        <v>100</v>
      </c>
      <c r="D58" s="86" t="s">
        <v>210</v>
      </c>
      <c r="E58" s="86" t="s">
        <v>429</v>
      </c>
      <c r="F58" s="94">
        <v>283059.53000000003</v>
      </c>
      <c r="G58" s="94">
        <v>283059.53000000003</v>
      </c>
      <c r="H58" s="94">
        <v>205852.13</v>
      </c>
      <c r="I58" s="87">
        <f t="shared" si="0"/>
        <v>0.72723970819848383</v>
      </c>
    </row>
    <row r="59" spans="1:9" x14ac:dyDescent="0.2">
      <c r="A59" s="84">
        <f t="shared" si="1"/>
        <v>52</v>
      </c>
      <c r="B59" s="85" t="s">
        <v>178</v>
      </c>
      <c r="C59" s="86" t="s">
        <v>179</v>
      </c>
      <c r="D59" s="86" t="s">
        <v>204</v>
      </c>
      <c r="E59" s="86" t="s">
        <v>95</v>
      </c>
      <c r="F59" s="94">
        <v>862000</v>
      </c>
      <c r="G59" s="94">
        <v>862000</v>
      </c>
      <c r="H59" s="94">
        <v>0</v>
      </c>
      <c r="I59" s="87">
        <f t="shared" si="0"/>
        <v>0</v>
      </c>
    </row>
    <row r="60" spans="1:9" x14ac:dyDescent="0.2">
      <c r="A60" s="84">
        <f t="shared" si="1"/>
        <v>53</v>
      </c>
      <c r="B60" s="85" t="s">
        <v>203</v>
      </c>
      <c r="C60" s="86" t="s">
        <v>179</v>
      </c>
      <c r="D60" s="86" t="s">
        <v>205</v>
      </c>
      <c r="E60" s="86" t="s">
        <v>95</v>
      </c>
      <c r="F60" s="94">
        <v>862000</v>
      </c>
      <c r="G60" s="94">
        <v>862000</v>
      </c>
      <c r="H60" s="94">
        <v>0</v>
      </c>
      <c r="I60" s="87">
        <f t="shared" si="0"/>
        <v>0</v>
      </c>
    </row>
    <row r="61" spans="1:9" x14ac:dyDescent="0.2">
      <c r="A61" s="84">
        <f t="shared" si="1"/>
        <v>54</v>
      </c>
      <c r="B61" s="85" t="s">
        <v>461</v>
      </c>
      <c r="C61" s="86" t="s">
        <v>179</v>
      </c>
      <c r="D61" s="86" t="s">
        <v>211</v>
      </c>
      <c r="E61" s="86" t="s">
        <v>95</v>
      </c>
      <c r="F61" s="94">
        <v>862000</v>
      </c>
      <c r="G61" s="94">
        <v>862000</v>
      </c>
      <c r="H61" s="94">
        <v>0</v>
      </c>
      <c r="I61" s="87">
        <f t="shared" si="0"/>
        <v>0</v>
      </c>
    </row>
    <row r="62" spans="1:9" x14ac:dyDescent="0.2">
      <c r="A62" s="84">
        <f t="shared" si="1"/>
        <v>55</v>
      </c>
      <c r="B62" s="85" t="s">
        <v>462</v>
      </c>
      <c r="C62" s="86" t="s">
        <v>179</v>
      </c>
      <c r="D62" s="86" t="s">
        <v>211</v>
      </c>
      <c r="E62" s="86" t="s">
        <v>180</v>
      </c>
      <c r="F62" s="94">
        <v>862000</v>
      </c>
      <c r="G62" s="94">
        <v>862000</v>
      </c>
      <c r="H62" s="94">
        <v>0</v>
      </c>
      <c r="I62" s="87">
        <f t="shared" si="0"/>
        <v>0</v>
      </c>
    </row>
    <row r="63" spans="1:9" x14ac:dyDescent="0.2">
      <c r="A63" s="84">
        <f t="shared" si="1"/>
        <v>56</v>
      </c>
      <c r="B63" s="85" t="s">
        <v>134</v>
      </c>
      <c r="C63" s="86" t="s">
        <v>101</v>
      </c>
      <c r="D63" s="86" t="s">
        <v>204</v>
      </c>
      <c r="E63" s="86" t="s">
        <v>95</v>
      </c>
      <c r="F63" s="94">
        <v>37311654.289999999</v>
      </c>
      <c r="G63" s="94">
        <v>37311654.289999999</v>
      </c>
      <c r="H63" s="94">
        <v>20666251.149999999</v>
      </c>
      <c r="I63" s="87">
        <f t="shared" si="0"/>
        <v>0.55388193161777921</v>
      </c>
    </row>
    <row r="64" spans="1:9" ht="51" x14ac:dyDescent="0.2">
      <c r="A64" s="84">
        <f t="shared" si="1"/>
        <v>57</v>
      </c>
      <c r="B64" s="85" t="s">
        <v>463</v>
      </c>
      <c r="C64" s="86" t="s">
        <v>101</v>
      </c>
      <c r="D64" s="86" t="s">
        <v>212</v>
      </c>
      <c r="E64" s="86" t="s">
        <v>95</v>
      </c>
      <c r="F64" s="94">
        <v>29085700</v>
      </c>
      <c r="G64" s="94">
        <v>29085700</v>
      </c>
      <c r="H64" s="94">
        <v>18260237.030000001</v>
      </c>
      <c r="I64" s="87">
        <f t="shared" si="0"/>
        <v>0.62780806478785112</v>
      </c>
    </row>
    <row r="65" spans="1:9" ht="38.25" x14ac:dyDescent="0.2">
      <c r="A65" s="84">
        <f t="shared" si="1"/>
        <v>58</v>
      </c>
      <c r="B65" s="85" t="s">
        <v>464</v>
      </c>
      <c r="C65" s="86" t="s">
        <v>101</v>
      </c>
      <c r="D65" s="86" t="s">
        <v>213</v>
      </c>
      <c r="E65" s="86" t="s">
        <v>95</v>
      </c>
      <c r="F65" s="94">
        <v>23109217</v>
      </c>
      <c r="G65" s="94">
        <v>23109217</v>
      </c>
      <c r="H65" s="94">
        <v>16069741.9</v>
      </c>
      <c r="I65" s="87">
        <f t="shared" si="0"/>
        <v>0.69538236193809599</v>
      </c>
    </row>
    <row r="66" spans="1:9" x14ac:dyDescent="0.2">
      <c r="A66" s="84">
        <f t="shared" si="1"/>
        <v>59</v>
      </c>
      <c r="B66" s="85" t="s">
        <v>465</v>
      </c>
      <c r="C66" s="86" t="s">
        <v>101</v>
      </c>
      <c r="D66" s="86" t="s">
        <v>213</v>
      </c>
      <c r="E66" s="86" t="s">
        <v>161</v>
      </c>
      <c r="F66" s="94">
        <v>13010876</v>
      </c>
      <c r="G66" s="94">
        <v>13010876</v>
      </c>
      <c r="H66" s="94">
        <v>9288374.8300000001</v>
      </c>
      <c r="I66" s="87">
        <f t="shared" si="0"/>
        <v>0.71389311757332863</v>
      </c>
    </row>
    <row r="67" spans="1:9" x14ac:dyDescent="0.2">
      <c r="A67" s="84">
        <f t="shared" si="1"/>
        <v>60</v>
      </c>
      <c r="B67" s="85" t="s">
        <v>466</v>
      </c>
      <c r="C67" s="86" t="s">
        <v>101</v>
      </c>
      <c r="D67" s="86" t="s">
        <v>213</v>
      </c>
      <c r="E67" s="86" t="s">
        <v>432</v>
      </c>
      <c r="F67" s="94">
        <v>9984006</v>
      </c>
      <c r="G67" s="94">
        <v>9984006</v>
      </c>
      <c r="H67" s="94">
        <v>7159616.6900000004</v>
      </c>
      <c r="I67" s="87">
        <f t="shared" si="0"/>
        <v>0.71710861251485625</v>
      </c>
    </row>
    <row r="68" spans="1:9" ht="25.5" x14ac:dyDescent="0.2">
      <c r="A68" s="84">
        <f t="shared" si="1"/>
        <v>61</v>
      </c>
      <c r="B68" s="85" t="s">
        <v>467</v>
      </c>
      <c r="C68" s="86" t="s">
        <v>101</v>
      </c>
      <c r="D68" s="86" t="s">
        <v>213</v>
      </c>
      <c r="E68" s="86" t="s">
        <v>433</v>
      </c>
      <c r="F68" s="94">
        <v>11700</v>
      </c>
      <c r="G68" s="94">
        <v>11700</v>
      </c>
      <c r="H68" s="94">
        <v>900</v>
      </c>
      <c r="I68" s="87">
        <f t="shared" si="0"/>
        <v>7.6923076923076927E-2</v>
      </c>
    </row>
    <row r="69" spans="1:9" ht="38.25" x14ac:dyDescent="0.2">
      <c r="A69" s="84">
        <f t="shared" si="1"/>
        <v>62</v>
      </c>
      <c r="B69" s="85" t="s">
        <v>468</v>
      </c>
      <c r="C69" s="86" t="s">
        <v>101</v>
      </c>
      <c r="D69" s="86" t="s">
        <v>213</v>
      </c>
      <c r="E69" s="86" t="s">
        <v>434</v>
      </c>
      <c r="F69" s="94">
        <v>3015170</v>
      </c>
      <c r="G69" s="94">
        <v>3015170</v>
      </c>
      <c r="H69" s="94">
        <v>2127858.14</v>
      </c>
      <c r="I69" s="87">
        <f t="shared" si="0"/>
        <v>0.70571746866677509</v>
      </c>
    </row>
    <row r="70" spans="1:9" ht="25.5" x14ac:dyDescent="0.2">
      <c r="A70" s="84">
        <f t="shared" si="1"/>
        <v>63</v>
      </c>
      <c r="B70" s="85" t="s">
        <v>453</v>
      </c>
      <c r="C70" s="86" t="s">
        <v>101</v>
      </c>
      <c r="D70" s="86" t="s">
        <v>213</v>
      </c>
      <c r="E70" s="86" t="s">
        <v>160</v>
      </c>
      <c r="F70" s="94">
        <v>10054982</v>
      </c>
      <c r="G70" s="94">
        <v>10054982</v>
      </c>
      <c r="H70" s="94">
        <v>6777426.4699999997</v>
      </c>
      <c r="I70" s="87">
        <f t="shared" si="0"/>
        <v>0.67403665864344653</v>
      </c>
    </row>
    <row r="71" spans="1:9" x14ac:dyDescent="0.2">
      <c r="A71" s="84">
        <f t="shared" si="1"/>
        <v>64</v>
      </c>
      <c r="B71" s="85" t="s">
        <v>454</v>
      </c>
      <c r="C71" s="86" t="s">
        <v>101</v>
      </c>
      <c r="D71" s="86" t="s">
        <v>213</v>
      </c>
      <c r="E71" s="86" t="s">
        <v>392</v>
      </c>
      <c r="F71" s="94">
        <v>10054982</v>
      </c>
      <c r="G71" s="94">
        <v>10054982</v>
      </c>
      <c r="H71" s="94">
        <v>6777426.4699999997</v>
      </c>
      <c r="I71" s="87">
        <f t="shared" si="0"/>
        <v>0.67403665864344653</v>
      </c>
    </row>
    <row r="72" spans="1:9" x14ac:dyDescent="0.2">
      <c r="A72" s="84">
        <f t="shared" si="1"/>
        <v>65</v>
      </c>
      <c r="B72" s="85" t="s">
        <v>458</v>
      </c>
      <c r="C72" s="86" t="s">
        <v>101</v>
      </c>
      <c r="D72" s="86" t="s">
        <v>213</v>
      </c>
      <c r="E72" s="86" t="s">
        <v>162</v>
      </c>
      <c r="F72" s="94">
        <v>43359</v>
      </c>
      <c r="G72" s="94">
        <v>43359</v>
      </c>
      <c r="H72" s="94">
        <v>3940.6</v>
      </c>
      <c r="I72" s="87">
        <f t="shared" si="0"/>
        <v>9.08830923222399E-2</v>
      </c>
    </row>
    <row r="73" spans="1:9" ht="25.5" x14ac:dyDescent="0.2">
      <c r="A73" s="84">
        <f t="shared" si="1"/>
        <v>66</v>
      </c>
      <c r="B73" s="85" t="s">
        <v>469</v>
      </c>
      <c r="C73" s="86" t="s">
        <v>101</v>
      </c>
      <c r="D73" s="86" t="s">
        <v>213</v>
      </c>
      <c r="E73" s="86" t="s">
        <v>386</v>
      </c>
      <c r="F73" s="94">
        <v>43247</v>
      </c>
      <c r="G73" s="94">
        <v>43247</v>
      </c>
      <c r="H73" s="94">
        <v>3829</v>
      </c>
      <c r="I73" s="87">
        <f t="shared" ref="I73:I136" si="2">H73/G73</f>
        <v>8.8537933267047425E-2</v>
      </c>
    </row>
    <row r="74" spans="1:9" x14ac:dyDescent="0.2">
      <c r="A74" s="84">
        <f t="shared" ref="A74:A137" si="3">A73+1</f>
        <v>67</v>
      </c>
      <c r="B74" s="85" t="s">
        <v>459</v>
      </c>
      <c r="C74" s="86" t="s">
        <v>101</v>
      </c>
      <c r="D74" s="86" t="s">
        <v>213</v>
      </c>
      <c r="E74" s="86" t="s">
        <v>390</v>
      </c>
      <c r="F74" s="94">
        <v>112</v>
      </c>
      <c r="G74" s="94">
        <v>112</v>
      </c>
      <c r="H74" s="94">
        <v>111.6</v>
      </c>
      <c r="I74" s="87">
        <f t="shared" si="2"/>
        <v>0.99642857142857133</v>
      </c>
    </row>
    <row r="75" spans="1:9" ht="51" x14ac:dyDescent="0.2">
      <c r="A75" s="84">
        <f t="shared" si="3"/>
        <v>68</v>
      </c>
      <c r="B75" s="85" t="s">
        <v>470</v>
      </c>
      <c r="C75" s="86" t="s">
        <v>101</v>
      </c>
      <c r="D75" s="86" t="s">
        <v>214</v>
      </c>
      <c r="E75" s="86" t="s">
        <v>95</v>
      </c>
      <c r="F75" s="94">
        <v>50000</v>
      </c>
      <c r="G75" s="94">
        <v>50000</v>
      </c>
      <c r="H75" s="94">
        <v>0</v>
      </c>
      <c r="I75" s="87">
        <f t="shared" si="2"/>
        <v>0</v>
      </c>
    </row>
    <row r="76" spans="1:9" ht="25.5" x14ac:dyDescent="0.2">
      <c r="A76" s="84">
        <f t="shared" si="3"/>
        <v>69</v>
      </c>
      <c r="B76" s="85" t="s">
        <v>453</v>
      </c>
      <c r="C76" s="86" t="s">
        <v>101</v>
      </c>
      <c r="D76" s="86" t="s">
        <v>214</v>
      </c>
      <c r="E76" s="86" t="s">
        <v>160</v>
      </c>
      <c r="F76" s="94">
        <v>50000</v>
      </c>
      <c r="G76" s="94">
        <v>50000</v>
      </c>
      <c r="H76" s="94">
        <v>0</v>
      </c>
      <c r="I76" s="87">
        <f t="shared" si="2"/>
        <v>0</v>
      </c>
    </row>
    <row r="77" spans="1:9" x14ac:dyDescent="0.2">
      <c r="A77" s="84">
        <f t="shared" si="3"/>
        <v>70</v>
      </c>
      <c r="B77" s="85" t="s">
        <v>454</v>
      </c>
      <c r="C77" s="86" t="s">
        <v>101</v>
      </c>
      <c r="D77" s="86" t="s">
        <v>214</v>
      </c>
      <c r="E77" s="86" t="s">
        <v>392</v>
      </c>
      <c r="F77" s="94">
        <v>50000</v>
      </c>
      <c r="G77" s="94">
        <v>50000</v>
      </c>
      <c r="H77" s="94">
        <v>0</v>
      </c>
      <c r="I77" s="87">
        <f t="shared" si="2"/>
        <v>0</v>
      </c>
    </row>
    <row r="78" spans="1:9" ht="51" x14ac:dyDescent="0.2">
      <c r="A78" s="84">
        <f t="shared" si="3"/>
        <v>71</v>
      </c>
      <c r="B78" s="85" t="s">
        <v>727</v>
      </c>
      <c r="C78" s="86" t="s">
        <v>101</v>
      </c>
      <c r="D78" s="86" t="s">
        <v>215</v>
      </c>
      <c r="E78" s="86" t="s">
        <v>95</v>
      </c>
      <c r="F78" s="94">
        <v>100000</v>
      </c>
      <c r="G78" s="94">
        <v>100000</v>
      </c>
      <c r="H78" s="94">
        <v>85972</v>
      </c>
      <c r="I78" s="87">
        <f t="shared" si="2"/>
        <v>0.85972000000000004</v>
      </c>
    </row>
    <row r="79" spans="1:9" ht="25.5" x14ac:dyDescent="0.2">
      <c r="A79" s="84">
        <f t="shared" si="3"/>
        <v>72</v>
      </c>
      <c r="B79" s="85" t="s">
        <v>453</v>
      </c>
      <c r="C79" s="86" t="s">
        <v>101</v>
      </c>
      <c r="D79" s="86" t="s">
        <v>215</v>
      </c>
      <c r="E79" s="86" t="s">
        <v>160</v>
      </c>
      <c r="F79" s="94">
        <v>100000</v>
      </c>
      <c r="G79" s="94">
        <v>100000</v>
      </c>
      <c r="H79" s="94">
        <v>85972</v>
      </c>
      <c r="I79" s="87">
        <f t="shared" si="2"/>
        <v>0.85972000000000004</v>
      </c>
    </row>
    <row r="80" spans="1:9" x14ac:dyDescent="0.2">
      <c r="A80" s="84">
        <f t="shared" si="3"/>
        <v>73</v>
      </c>
      <c r="B80" s="85" t="s">
        <v>454</v>
      </c>
      <c r="C80" s="86" t="s">
        <v>101</v>
      </c>
      <c r="D80" s="86" t="s">
        <v>215</v>
      </c>
      <c r="E80" s="86" t="s">
        <v>392</v>
      </c>
      <c r="F80" s="94">
        <v>100000</v>
      </c>
      <c r="G80" s="94">
        <v>100000</v>
      </c>
      <c r="H80" s="94">
        <v>85972</v>
      </c>
      <c r="I80" s="87">
        <f t="shared" si="2"/>
        <v>0.85972000000000004</v>
      </c>
    </row>
    <row r="81" spans="1:9" x14ac:dyDescent="0.2">
      <c r="A81" s="84">
        <f t="shared" si="3"/>
        <v>74</v>
      </c>
      <c r="B81" s="85" t="s">
        <v>471</v>
      </c>
      <c r="C81" s="86" t="s">
        <v>101</v>
      </c>
      <c r="D81" s="86" t="s">
        <v>410</v>
      </c>
      <c r="E81" s="86" t="s">
        <v>95</v>
      </c>
      <c r="F81" s="94">
        <v>590000</v>
      </c>
      <c r="G81" s="94">
        <v>590000</v>
      </c>
      <c r="H81" s="94">
        <v>55150</v>
      </c>
      <c r="I81" s="87">
        <f t="shared" si="2"/>
        <v>9.3474576271186438E-2</v>
      </c>
    </row>
    <row r="82" spans="1:9" ht="25.5" x14ac:dyDescent="0.2">
      <c r="A82" s="84">
        <f t="shared" si="3"/>
        <v>75</v>
      </c>
      <c r="B82" s="85" t="s">
        <v>448</v>
      </c>
      <c r="C82" s="86" t="s">
        <v>101</v>
      </c>
      <c r="D82" s="86" t="s">
        <v>410</v>
      </c>
      <c r="E82" s="86" t="s">
        <v>159</v>
      </c>
      <c r="F82" s="94">
        <v>210000</v>
      </c>
      <c r="G82" s="94">
        <v>210000</v>
      </c>
      <c r="H82" s="94">
        <v>19650</v>
      </c>
      <c r="I82" s="87">
        <f t="shared" si="2"/>
        <v>9.3571428571428569E-2</v>
      </c>
    </row>
    <row r="83" spans="1:9" ht="25.5" x14ac:dyDescent="0.2">
      <c r="A83" s="84">
        <f t="shared" si="3"/>
        <v>76</v>
      </c>
      <c r="B83" s="85" t="s">
        <v>452</v>
      </c>
      <c r="C83" s="86" t="s">
        <v>101</v>
      </c>
      <c r="D83" s="86" t="s">
        <v>410</v>
      </c>
      <c r="E83" s="86" t="s">
        <v>430</v>
      </c>
      <c r="F83" s="94">
        <v>210000</v>
      </c>
      <c r="G83" s="94">
        <v>210000</v>
      </c>
      <c r="H83" s="94">
        <v>19650</v>
      </c>
      <c r="I83" s="87">
        <f t="shared" si="2"/>
        <v>9.3571428571428569E-2</v>
      </c>
    </row>
    <row r="84" spans="1:9" ht="25.5" x14ac:dyDescent="0.2">
      <c r="A84" s="84">
        <f t="shared" si="3"/>
        <v>77</v>
      </c>
      <c r="B84" s="85" t="s">
        <v>453</v>
      </c>
      <c r="C84" s="86" t="s">
        <v>101</v>
      </c>
      <c r="D84" s="86" t="s">
        <v>410</v>
      </c>
      <c r="E84" s="86" t="s">
        <v>160</v>
      </c>
      <c r="F84" s="94">
        <v>380000</v>
      </c>
      <c r="G84" s="94">
        <v>380000</v>
      </c>
      <c r="H84" s="94">
        <v>35500</v>
      </c>
      <c r="I84" s="87">
        <f t="shared" si="2"/>
        <v>9.3421052631578946E-2</v>
      </c>
    </row>
    <row r="85" spans="1:9" x14ac:dyDescent="0.2">
      <c r="A85" s="84">
        <f t="shared" si="3"/>
        <v>78</v>
      </c>
      <c r="B85" s="85" t="s">
        <v>454</v>
      </c>
      <c r="C85" s="86" t="s">
        <v>101</v>
      </c>
      <c r="D85" s="86" t="s">
        <v>410</v>
      </c>
      <c r="E85" s="86" t="s">
        <v>392</v>
      </c>
      <c r="F85" s="94">
        <v>380000</v>
      </c>
      <c r="G85" s="94">
        <v>380000</v>
      </c>
      <c r="H85" s="94">
        <v>35500</v>
      </c>
      <c r="I85" s="87">
        <f t="shared" si="2"/>
        <v>9.3421052631578946E-2</v>
      </c>
    </row>
    <row r="86" spans="1:9" x14ac:dyDescent="0.2">
      <c r="A86" s="84">
        <f t="shared" si="3"/>
        <v>79</v>
      </c>
      <c r="B86" s="85" t="s">
        <v>472</v>
      </c>
      <c r="C86" s="86" t="s">
        <v>101</v>
      </c>
      <c r="D86" s="86" t="s">
        <v>216</v>
      </c>
      <c r="E86" s="86" t="s">
        <v>95</v>
      </c>
      <c r="F86" s="94">
        <v>500000</v>
      </c>
      <c r="G86" s="94">
        <v>500000</v>
      </c>
      <c r="H86" s="94">
        <v>0</v>
      </c>
      <c r="I86" s="87">
        <f t="shared" si="2"/>
        <v>0</v>
      </c>
    </row>
    <row r="87" spans="1:9" ht="25.5" x14ac:dyDescent="0.2">
      <c r="A87" s="84">
        <f t="shared" si="3"/>
        <v>80</v>
      </c>
      <c r="B87" s="85" t="s">
        <v>453</v>
      </c>
      <c r="C87" s="86" t="s">
        <v>101</v>
      </c>
      <c r="D87" s="86" t="s">
        <v>216</v>
      </c>
      <c r="E87" s="86" t="s">
        <v>160</v>
      </c>
      <c r="F87" s="94">
        <v>344831</v>
      </c>
      <c r="G87" s="94">
        <v>344831</v>
      </c>
      <c r="H87" s="94">
        <v>0</v>
      </c>
      <c r="I87" s="87">
        <f t="shared" si="2"/>
        <v>0</v>
      </c>
    </row>
    <row r="88" spans="1:9" x14ac:dyDescent="0.2">
      <c r="A88" s="84">
        <f t="shared" si="3"/>
        <v>81</v>
      </c>
      <c r="B88" s="85" t="s">
        <v>454</v>
      </c>
      <c r="C88" s="86" t="s">
        <v>101</v>
      </c>
      <c r="D88" s="86" t="s">
        <v>216</v>
      </c>
      <c r="E88" s="86" t="s">
        <v>392</v>
      </c>
      <c r="F88" s="94">
        <v>344831</v>
      </c>
      <c r="G88" s="94">
        <v>344831</v>
      </c>
      <c r="H88" s="94">
        <v>0</v>
      </c>
      <c r="I88" s="87">
        <f t="shared" si="2"/>
        <v>0</v>
      </c>
    </row>
    <row r="89" spans="1:9" x14ac:dyDescent="0.2">
      <c r="A89" s="84">
        <f t="shared" si="3"/>
        <v>82</v>
      </c>
      <c r="B89" s="85" t="s">
        <v>473</v>
      </c>
      <c r="C89" s="86" t="s">
        <v>101</v>
      </c>
      <c r="D89" s="86" t="s">
        <v>216</v>
      </c>
      <c r="E89" s="86" t="s">
        <v>202</v>
      </c>
      <c r="F89" s="94">
        <v>155169</v>
      </c>
      <c r="G89" s="94">
        <v>155169</v>
      </c>
      <c r="H89" s="94">
        <v>0</v>
      </c>
      <c r="I89" s="87">
        <f t="shared" si="2"/>
        <v>0</v>
      </c>
    </row>
    <row r="90" spans="1:9" ht="25.5" x14ac:dyDescent="0.2">
      <c r="A90" s="84">
        <f t="shared" si="3"/>
        <v>83</v>
      </c>
      <c r="B90" s="85" t="s">
        <v>474</v>
      </c>
      <c r="C90" s="86" t="s">
        <v>101</v>
      </c>
      <c r="D90" s="86" t="s">
        <v>411</v>
      </c>
      <c r="E90" s="86" t="s">
        <v>95</v>
      </c>
      <c r="F90" s="94">
        <v>410000</v>
      </c>
      <c r="G90" s="94">
        <v>410000</v>
      </c>
      <c r="H90" s="94">
        <v>96300</v>
      </c>
      <c r="I90" s="87">
        <f t="shared" si="2"/>
        <v>0.23487804878048779</v>
      </c>
    </row>
    <row r="91" spans="1:9" ht="25.5" x14ac:dyDescent="0.2">
      <c r="A91" s="84">
        <f t="shared" si="3"/>
        <v>84</v>
      </c>
      <c r="B91" s="85" t="s">
        <v>453</v>
      </c>
      <c r="C91" s="86" t="s">
        <v>101</v>
      </c>
      <c r="D91" s="86" t="s">
        <v>411</v>
      </c>
      <c r="E91" s="86" t="s">
        <v>160</v>
      </c>
      <c r="F91" s="94">
        <v>410000</v>
      </c>
      <c r="G91" s="94">
        <v>410000</v>
      </c>
      <c r="H91" s="94">
        <v>96300</v>
      </c>
      <c r="I91" s="87">
        <f t="shared" si="2"/>
        <v>0.23487804878048779</v>
      </c>
    </row>
    <row r="92" spans="1:9" x14ac:dyDescent="0.2">
      <c r="A92" s="84">
        <f t="shared" si="3"/>
        <v>85</v>
      </c>
      <c r="B92" s="85" t="s">
        <v>454</v>
      </c>
      <c r="C92" s="86" t="s">
        <v>101</v>
      </c>
      <c r="D92" s="86" t="s">
        <v>411</v>
      </c>
      <c r="E92" s="86" t="s">
        <v>392</v>
      </c>
      <c r="F92" s="94">
        <v>410000</v>
      </c>
      <c r="G92" s="94">
        <v>410000</v>
      </c>
      <c r="H92" s="94">
        <v>96300</v>
      </c>
      <c r="I92" s="87">
        <f t="shared" si="2"/>
        <v>0.23487804878048779</v>
      </c>
    </row>
    <row r="93" spans="1:9" ht="25.5" x14ac:dyDescent="0.2">
      <c r="A93" s="84">
        <f t="shared" si="3"/>
        <v>86</v>
      </c>
      <c r="B93" s="85" t="s">
        <v>475</v>
      </c>
      <c r="C93" s="86" t="s">
        <v>101</v>
      </c>
      <c r="D93" s="86" t="s">
        <v>217</v>
      </c>
      <c r="E93" s="86" t="s">
        <v>95</v>
      </c>
      <c r="F93" s="94">
        <v>830000</v>
      </c>
      <c r="G93" s="94">
        <v>830000</v>
      </c>
      <c r="H93" s="94">
        <v>157182</v>
      </c>
      <c r="I93" s="87">
        <f t="shared" si="2"/>
        <v>0.18937590361445783</v>
      </c>
    </row>
    <row r="94" spans="1:9" ht="25.5" x14ac:dyDescent="0.2">
      <c r="A94" s="84">
        <f t="shared" si="3"/>
        <v>87</v>
      </c>
      <c r="B94" s="85" t="s">
        <v>453</v>
      </c>
      <c r="C94" s="86" t="s">
        <v>101</v>
      </c>
      <c r="D94" s="86" t="s">
        <v>217</v>
      </c>
      <c r="E94" s="86" t="s">
        <v>160</v>
      </c>
      <c r="F94" s="94">
        <v>830000</v>
      </c>
      <c r="G94" s="94">
        <v>830000</v>
      </c>
      <c r="H94" s="94">
        <v>157182</v>
      </c>
      <c r="I94" s="87">
        <f t="shared" si="2"/>
        <v>0.18937590361445783</v>
      </c>
    </row>
    <row r="95" spans="1:9" x14ac:dyDescent="0.2">
      <c r="A95" s="84">
        <f t="shared" si="3"/>
        <v>88</v>
      </c>
      <c r="B95" s="85" t="s">
        <v>454</v>
      </c>
      <c r="C95" s="86" t="s">
        <v>101</v>
      </c>
      <c r="D95" s="86" t="s">
        <v>217</v>
      </c>
      <c r="E95" s="86" t="s">
        <v>392</v>
      </c>
      <c r="F95" s="94">
        <v>830000</v>
      </c>
      <c r="G95" s="94">
        <v>830000</v>
      </c>
      <c r="H95" s="94">
        <v>157182</v>
      </c>
      <c r="I95" s="87">
        <f t="shared" si="2"/>
        <v>0.18937590361445783</v>
      </c>
    </row>
    <row r="96" spans="1:9" ht="25.5" x14ac:dyDescent="0.2">
      <c r="A96" s="84">
        <f t="shared" si="3"/>
        <v>89</v>
      </c>
      <c r="B96" s="85" t="s">
        <v>476</v>
      </c>
      <c r="C96" s="86" t="s">
        <v>101</v>
      </c>
      <c r="D96" s="86" t="s">
        <v>412</v>
      </c>
      <c r="E96" s="86" t="s">
        <v>95</v>
      </c>
      <c r="F96" s="94">
        <v>100000</v>
      </c>
      <c r="G96" s="94">
        <v>100000</v>
      </c>
      <c r="H96" s="94">
        <v>24900</v>
      </c>
      <c r="I96" s="87">
        <f t="shared" si="2"/>
        <v>0.249</v>
      </c>
    </row>
    <row r="97" spans="1:9" ht="25.5" x14ac:dyDescent="0.2">
      <c r="A97" s="84">
        <f t="shared" si="3"/>
        <v>90</v>
      </c>
      <c r="B97" s="85" t="s">
        <v>453</v>
      </c>
      <c r="C97" s="86" t="s">
        <v>101</v>
      </c>
      <c r="D97" s="86" t="s">
        <v>412</v>
      </c>
      <c r="E97" s="86" t="s">
        <v>160</v>
      </c>
      <c r="F97" s="94">
        <v>100000</v>
      </c>
      <c r="G97" s="94">
        <v>100000</v>
      </c>
      <c r="H97" s="94">
        <v>24900</v>
      </c>
      <c r="I97" s="87">
        <f t="shared" si="2"/>
        <v>0.249</v>
      </c>
    </row>
    <row r="98" spans="1:9" x14ac:dyDescent="0.2">
      <c r="A98" s="84">
        <f t="shared" si="3"/>
        <v>91</v>
      </c>
      <c r="B98" s="85" t="s">
        <v>454</v>
      </c>
      <c r="C98" s="86" t="s">
        <v>101</v>
      </c>
      <c r="D98" s="86" t="s">
        <v>412</v>
      </c>
      <c r="E98" s="86" t="s">
        <v>392</v>
      </c>
      <c r="F98" s="94">
        <v>100000</v>
      </c>
      <c r="G98" s="94">
        <v>100000</v>
      </c>
      <c r="H98" s="94">
        <v>24900</v>
      </c>
      <c r="I98" s="87">
        <f t="shared" si="2"/>
        <v>0.249</v>
      </c>
    </row>
    <row r="99" spans="1:9" ht="25.5" x14ac:dyDescent="0.2">
      <c r="A99" s="84">
        <f t="shared" si="3"/>
        <v>92</v>
      </c>
      <c r="B99" s="85" t="s">
        <v>477</v>
      </c>
      <c r="C99" s="86" t="s">
        <v>101</v>
      </c>
      <c r="D99" s="86" t="s">
        <v>218</v>
      </c>
      <c r="E99" s="86" t="s">
        <v>95</v>
      </c>
      <c r="F99" s="94">
        <v>50000</v>
      </c>
      <c r="G99" s="94">
        <v>50000</v>
      </c>
      <c r="H99" s="94">
        <v>50000</v>
      </c>
      <c r="I99" s="87">
        <f t="shared" si="2"/>
        <v>1</v>
      </c>
    </row>
    <row r="100" spans="1:9" x14ac:dyDescent="0.2">
      <c r="A100" s="84">
        <f t="shared" si="3"/>
        <v>93</v>
      </c>
      <c r="B100" s="85" t="s">
        <v>458</v>
      </c>
      <c r="C100" s="86" t="s">
        <v>101</v>
      </c>
      <c r="D100" s="86" t="s">
        <v>218</v>
      </c>
      <c r="E100" s="86" t="s">
        <v>162</v>
      </c>
      <c r="F100" s="94">
        <v>50000</v>
      </c>
      <c r="G100" s="94">
        <v>50000</v>
      </c>
      <c r="H100" s="94">
        <v>50000</v>
      </c>
      <c r="I100" s="87">
        <f t="shared" si="2"/>
        <v>1</v>
      </c>
    </row>
    <row r="101" spans="1:9" x14ac:dyDescent="0.2">
      <c r="A101" s="84">
        <f t="shared" si="3"/>
        <v>94</v>
      </c>
      <c r="B101" s="85" t="s">
        <v>459</v>
      </c>
      <c r="C101" s="86" t="s">
        <v>101</v>
      </c>
      <c r="D101" s="86" t="s">
        <v>218</v>
      </c>
      <c r="E101" s="86" t="s">
        <v>390</v>
      </c>
      <c r="F101" s="94">
        <v>50000</v>
      </c>
      <c r="G101" s="94">
        <v>50000</v>
      </c>
      <c r="H101" s="94">
        <v>50000</v>
      </c>
      <c r="I101" s="87">
        <f t="shared" si="2"/>
        <v>1</v>
      </c>
    </row>
    <row r="102" spans="1:9" x14ac:dyDescent="0.2">
      <c r="A102" s="84">
        <f t="shared" si="3"/>
        <v>95</v>
      </c>
      <c r="B102" s="85" t="s">
        <v>478</v>
      </c>
      <c r="C102" s="86" t="s">
        <v>101</v>
      </c>
      <c r="D102" s="86" t="s">
        <v>479</v>
      </c>
      <c r="E102" s="86" t="s">
        <v>95</v>
      </c>
      <c r="F102" s="94">
        <v>155000</v>
      </c>
      <c r="G102" s="94">
        <v>155000</v>
      </c>
      <c r="H102" s="94">
        <v>55452.88</v>
      </c>
      <c r="I102" s="87">
        <f t="shared" si="2"/>
        <v>0.35776051612903226</v>
      </c>
    </row>
    <row r="103" spans="1:9" ht="25.5" x14ac:dyDescent="0.2">
      <c r="A103" s="84">
        <f t="shared" si="3"/>
        <v>96</v>
      </c>
      <c r="B103" s="85" t="s">
        <v>453</v>
      </c>
      <c r="C103" s="86" t="s">
        <v>101</v>
      </c>
      <c r="D103" s="86" t="s">
        <v>479</v>
      </c>
      <c r="E103" s="86" t="s">
        <v>160</v>
      </c>
      <c r="F103" s="94">
        <v>155000</v>
      </c>
      <c r="G103" s="94">
        <v>155000</v>
      </c>
      <c r="H103" s="94">
        <v>55452.88</v>
      </c>
      <c r="I103" s="87">
        <f t="shared" si="2"/>
        <v>0.35776051612903226</v>
      </c>
    </row>
    <row r="104" spans="1:9" x14ac:dyDescent="0.2">
      <c r="A104" s="84">
        <f t="shared" si="3"/>
        <v>97</v>
      </c>
      <c r="B104" s="85" t="s">
        <v>454</v>
      </c>
      <c r="C104" s="86" t="s">
        <v>101</v>
      </c>
      <c r="D104" s="86" t="s">
        <v>479</v>
      </c>
      <c r="E104" s="86" t="s">
        <v>392</v>
      </c>
      <c r="F104" s="94">
        <v>155000</v>
      </c>
      <c r="G104" s="94">
        <v>155000</v>
      </c>
      <c r="H104" s="94">
        <v>55452.88</v>
      </c>
      <c r="I104" s="87">
        <f t="shared" si="2"/>
        <v>0.35776051612903226</v>
      </c>
    </row>
    <row r="105" spans="1:9" ht="63.75" x14ac:dyDescent="0.2">
      <c r="A105" s="84">
        <f t="shared" si="3"/>
        <v>98</v>
      </c>
      <c r="B105" s="85" t="s">
        <v>728</v>
      </c>
      <c r="C105" s="86" t="s">
        <v>101</v>
      </c>
      <c r="D105" s="86" t="s">
        <v>413</v>
      </c>
      <c r="E105" s="86" t="s">
        <v>95</v>
      </c>
      <c r="F105" s="94">
        <v>342000</v>
      </c>
      <c r="G105" s="94">
        <v>342000</v>
      </c>
      <c r="H105" s="94">
        <v>234608</v>
      </c>
      <c r="I105" s="87">
        <f t="shared" si="2"/>
        <v>0.68598830409356726</v>
      </c>
    </row>
    <row r="106" spans="1:9" ht="25.5" x14ac:dyDescent="0.2">
      <c r="A106" s="84">
        <f t="shared" si="3"/>
        <v>99</v>
      </c>
      <c r="B106" s="85" t="s">
        <v>453</v>
      </c>
      <c r="C106" s="86" t="s">
        <v>101</v>
      </c>
      <c r="D106" s="86" t="s">
        <v>413</v>
      </c>
      <c r="E106" s="86" t="s">
        <v>160</v>
      </c>
      <c r="F106" s="94">
        <v>342000</v>
      </c>
      <c r="G106" s="94">
        <v>342000</v>
      </c>
      <c r="H106" s="94">
        <v>234608</v>
      </c>
      <c r="I106" s="87">
        <f t="shared" si="2"/>
        <v>0.68598830409356726</v>
      </c>
    </row>
    <row r="107" spans="1:9" x14ac:dyDescent="0.2">
      <c r="A107" s="84">
        <f t="shared" si="3"/>
        <v>100</v>
      </c>
      <c r="B107" s="85" t="s">
        <v>454</v>
      </c>
      <c r="C107" s="86" t="s">
        <v>101</v>
      </c>
      <c r="D107" s="86" t="s">
        <v>413</v>
      </c>
      <c r="E107" s="86" t="s">
        <v>392</v>
      </c>
      <c r="F107" s="94">
        <v>342000</v>
      </c>
      <c r="G107" s="94">
        <v>342000</v>
      </c>
      <c r="H107" s="94">
        <v>234608</v>
      </c>
      <c r="I107" s="87">
        <f t="shared" si="2"/>
        <v>0.68598830409356726</v>
      </c>
    </row>
    <row r="108" spans="1:9" ht="25.5" x14ac:dyDescent="0.2">
      <c r="A108" s="84">
        <f t="shared" si="3"/>
        <v>101</v>
      </c>
      <c r="B108" s="85" t="s">
        <v>480</v>
      </c>
      <c r="C108" s="86" t="s">
        <v>101</v>
      </c>
      <c r="D108" s="86" t="s">
        <v>220</v>
      </c>
      <c r="E108" s="86" t="s">
        <v>95</v>
      </c>
      <c r="F108" s="94">
        <v>570000</v>
      </c>
      <c r="G108" s="94">
        <v>570000</v>
      </c>
      <c r="H108" s="94">
        <v>444784.5</v>
      </c>
      <c r="I108" s="87">
        <f t="shared" si="2"/>
        <v>0.78032368421052634</v>
      </c>
    </row>
    <row r="109" spans="1:9" ht="25.5" x14ac:dyDescent="0.2">
      <c r="A109" s="84">
        <f t="shared" si="3"/>
        <v>102</v>
      </c>
      <c r="B109" s="85" t="s">
        <v>453</v>
      </c>
      <c r="C109" s="86" t="s">
        <v>101</v>
      </c>
      <c r="D109" s="86" t="s">
        <v>220</v>
      </c>
      <c r="E109" s="86" t="s">
        <v>160</v>
      </c>
      <c r="F109" s="94">
        <v>570000</v>
      </c>
      <c r="G109" s="94">
        <v>570000</v>
      </c>
      <c r="H109" s="94">
        <v>444784.5</v>
      </c>
      <c r="I109" s="87">
        <f t="shared" si="2"/>
        <v>0.78032368421052634</v>
      </c>
    </row>
    <row r="110" spans="1:9" x14ac:dyDescent="0.2">
      <c r="A110" s="84">
        <f t="shared" si="3"/>
        <v>103</v>
      </c>
      <c r="B110" s="85" t="s">
        <v>454</v>
      </c>
      <c r="C110" s="86" t="s">
        <v>101</v>
      </c>
      <c r="D110" s="86" t="s">
        <v>220</v>
      </c>
      <c r="E110" s="86" t="s">
        <v>392</v>
      </c>
      <c r="F110" s="94">
        <v>570000</v>
      </c>
      <c r="G110" s="94">
        <v>570000</v>
      </c>
      <c r="H110" s="94">
        <v>444784.5</v>
      </c>
      <c r="I110" s="87">
        <f t="shared" si="2"/>
        <v>0.78032368421052634</v>
      </c>
    </row>
    <row r="111" spans="1:9" ht="38.25" x14ac:dyDescent="0.2">
      <c r="A111" s="84">
        <f t="shared" si="3"/>
        <v>104</v>
      </c>
      <c r="B111" s="85" t="s">
        <v>481</v>
      </c>
      <c r="C111" s="86" t="s">
        <v>101</v>
      </c>
      <c r="D111" s="86" t="s">
        <v>221</v>
      </c>
      <c r="E111" s="86" t="s">
        <v>95</v>
      </c>
      <c r="F111" s="94">
        <v>2279483</v>
      </c>
      <c r="G111" s="94">
        <v>2279483</v>
      </c>
      <c r="H111" s="94">
        <v>986145.75</v>
      </c>
      <c r="I111" s="87">
        <f t="shared" si="2"/>
        <v>0.432618163855576</v>
      </c>
    </row>
    <row r="112" spans="1:9" x14ac:dyDescent="0.2">
      <c r="A112" s="84">
        <f t="shared" si="3"/>
        <v>105</v>
      </c>
      <c r="B112" s="85" t="s">
        <v>465</v>
      </c>
      <c r="C112" s="86" t="s">
        <v>101</v>
      </c>
      <c r="D112" s="86" t="s">
        <v>221</v>
      </c>
      <c r="E112" s="86" t="s">
        <v>161</v>
      </c>
      <c r="F112" s="94">
        <v>2027483</v>
      </c>
      <c r="G112" s="94">
        <v>2027483</v>
      </c>
      <c r="H112" s="94">
        <v>890413.75</v>
      </c>
      <c r="I112" s="87">
        <f t="shared" si="2"/>
        <v>0.43917199305740173</v>
      </c>
    </row>
    <row r="113" spans="1:9" x14ac:dyDescent="0.2">
      <c r="A113" s="84">
        <f t="shared" si="3"/>
        <v>106</v>
      </c>
      <c r="B113" s="85" t="s">
        <v>466</v>
      </c>
      <c r="C113" s="86" t="s">
        <v>101</v>
      </c>
      <c r="D113" s="86" t="s">
        <v>221</v>
      </c>
      <c r="E113" s="86" t="s">
        <v>432</v>
      </c>
      <c r="F113" s="94">
        <v>1535855</v>
      </c>
      <c r="G113" s="94">
        <v>1535855</v>
      </c>
      <c r="H113" s="94">
        <v>686716.49</v>
      </c>
      <c r="I113" s="87">
        <f t="shared" si="2"/>
        <v>0.44712325707830491</v>
      </c>
    </row>
    <row r="114" spans="1:9" ht="25.5" x14ac:dyDescent="0.2">
      <c r="A114" s="84">
        <f t="shared" si="3"/>
        <v>107</v>
      </c>
      <c r="B114" s="85" t="s">
        <v>467</v>
      </c>
      <c r="C114" s="86" t="s">
        <v>101</v>
      </c>
      <c r="D114" s="86" t="s">
        <v>221</v>
      </c>
      <c r="E114" s="86" t="s">
        <v>433</v>
      </c>
      <c r="F114" s="94">
        <v>27800</v>
      </c>
      <c r="G114" s="94">
        <v>27800</v>
      </c>
      <c r="H114" s="94">
        <v>0</v>
      </c>
      <c r="I114" s="87">
        <f t="shared" si="2"/>
        <v>0</v>
      </c>
    </row>
    <row r="115" spans="1:9" ht="38.25" x14ac:dyDescent="0.2">
      <c r="A115" s="84">
        <f t="shared" si="3"/>
        <v>108</v>
      </c>
      <c r="B115" s="85" t="s">
        <v>468</v>
      </c>
      <c r="C115" s="86" t="s">
        <v>101</v>
      </c>
      <c r="D115" s="86" t="s">
        <v>221</v>
      </c>
      <c r="E115" s="86" t="s">
        <v>434</v>
      </c>
      <c r="F115" s="94">
        <v>463828</v>
      </c>
      <c r="G115" s="94">
        <v>463828</v>
      </c>
      <c r="H115" s="94">
        <v>203697.26</v>
      </c>
      <c r="I115" s="87">
        <f t="shared" si="2"/>
        <v>0.43916550962856921</v>
      </c>
    </row>
    <row r="116" spans="1:9" ht="25.5" x14ac:dyDescent="0.2">
      <c r="A116" s="84">
        <f t="shared" si="3"/>
        <v>109</v>
      </c>
      <c r="B116" s="85" t="s">
        <v>453</v>
      </c>
      <c r="C116" s="86" t="s">
        <v>101</v>
      </c>
      <c r="D116" s="86" t="s">
        <v>221</v>
      </c>
      <c r="E116" s="86" t="s">
        <v>160</v>
      </c>
      <c r="F116" s="94">
        <v>252000</v>
      </c>
      <c r="G116" s="94">
        <v>252000</v>
      </c>
      <c r="H116" s="94">
        <v>95732</v>
      </c>
      <c r="I116" s="87">
        <f t="shared" si="2"/>
        <v>0.37988888888888889</v>
      </c>
    </row>
    <row r="117" spans="1:9" x14ac:dyDescent="0.2">
      <c r="A117" s="84">
        <f t="shared" si="3"/>
        <v>110</v>
      </c>
      <c r="B117" s="85" t="s">
        <v>454</v>
      </c>
      <c r="C117" s="86" t="s">
        <v>101</v>
      </c>
      <c r="D117" s="86" t="s">
        <v>221</v>
      </c>
      <c r="E117" s="86" t="s">
        <v>392</v>
      </c>
      <c r="F117" s="94">
        <v>252000</v>
      </c>
      <c r="G117" s="94">
        <v>252000</v>
      </c>
      <c r="H117" s="94">
        <v>95732</v>
      </c>
      <c r="I117" s="87">
        <f t="shared" si="2"/>
        <v>0.37988888888888889</v>
      </c>
    </row>
    <row r="118" spans="1:9" ht="51" x14ac:dyDescent="0.2">
      <c r="A118" s="84">
        <f t="shared" si="3"/>
        <v>111</v>
      </c>
      <c r="B118" s="85" t="s">
        <v>482</v>
      </c>
      <c r="C118" s="86" t="s">
        <v>101</v>
      </c>
      <c r="D118" s="86" t="s">
        <v>222</v>
      </c>
      <c r="E118" s="86" t="s">
        <v>95</v>
      </c>
      <c r="F118" s="94">
        <v>7653654.29</v>
      </c>
      <c r="G118" s="94">
        <v>7653654.29</v>
      </c>
      <c r="H118" s="94">
        <v>2368637.52</v>
      </c>
      <c r="I118" s="87">
        <f t="shared" si="2"/>
        <v>0.30947798662591541</v>
      </c>
    </row>
    <row r="119" spans="1:9" ht="38.25" x14ac:dyDescent="0.2">
      <c r="A119" s="84">
        <f t="shared" si="3"/>
        <v>112</v>
      </c>
      <c r="B119" s="85" t="s">
        <v>483</v>
      </c>
      <c r="C119" s="86" t="s">
        <v>101</v>
      </c>
      <c r="D119" s="86" t="s">
        <v>223</v>
      </c>
      <c r="E119" s="86" t="s">
        <v>95</v>
      </c>
      <c r="F119" s="94">
        <v>200000</v>
      </c>
      <c r="G119" s="94">
        <v>200000</v>
      </c>
      <c r="H119" s="94">
        <v>159432</v>
      </c>
      <c r="I119" s="87">
        <f t="shared" si="2"/>
        <v>0.79715999999999998</v>
      </c>
    </row>
    <row r="120" spans="1:9" ht="25.5" x14ac:dyDescent="0.2">
      <c r="A120" s="84">
        <f t="shared" si="3"/>
        <v>113</v>
      </c>
      <c r="B120" s="85" t="s">
        <v>453</v>
      </c>
      <c r="C120" s="86" t="s">
        <v>101</v>
      </c>
      <c r="D120" s="86" t="s">
        <v>223</v>
      </c>
      <c r="E120" s="86" t="s">
        <v>160</v>
      </c>
      <c r="F120" s="94">
        <v>200000</v>
      </c>
      <c r="G120" s="94">
        <v>200000</v>
      </c>
      <c r="H120" s="94">
        <v>159432</v>
      </c>
      <c r="I120" s="87">
        <f t="shared" si="2"/>
        <v>0.79715999999999998</v>
      </c>
    </row>
    <row r="121" spans="1:9" x14ac:dyDescent="0.2">
      <c r="A121" s="84">
        <f t="shared" si="3"/>
        <v>114</v>
      </c>
      <c r="B121" s="85" t="s">
        <v>454</v>
      </c>
      <c r="C121" s="86" t="s">
        <v>101</v>
      </c>
      <c r="D121" s="86" t="s">
        <v>223</v>
      </c>
      <c r="E121" s="86" t="s">
        <v>392</v>
      </c>
      <c r="F121" s="94">
        <v>200000</v>
      </c>
      <c r="G121" s="94">
        <v>200000</v>
      </c>
      <c r="H121" s="94">
        <v>159432</v>
      </c>
      <c r="I121" s="87">
        <f t="shared" si="2"/>
        <v>0.79715999999999998</v>
      </c>
    </row>
    <row r="122" spans="1:9" ht="102" x14ac:dyDescent="0.2">
      <c r="A122" s="84">
        <f t="shared" si="3"/>
        <v>115</v>
      </c>
      <c r="B122" s="85" t="s">
        <v>681</v>
      </c>
      <c r="C122" s="86" t="s">
        <v>101</v>
      </c>
      <c r="D122" s="86" t="s">
        <v>484</v>
      </c>
      <c r="E122" s="86" t="s">
        <v>95</v>
      </c>
      <c r="F122" s="94">
        <v>1000</v>
      </c>
      <c r="G122" s="94">
        <v>1000</v>
      </c>
      <c r="H122" s="94">
        <v>0</v>
      </c>
      <c r="I122" s="87">
        <f t="shared" si="2"/>
        <v>0</v>
      </c>
    </row>
    <row r="123" spans="1:9" ht="25.5" x14ac:dyDescent="0.2">
      <c r="A123" s="84">
        <f t="shared" si="3"/>
        <v>116</v>
      </c>
      <c r="B123" s="85" t="s">
        <v>453</v>
      </c>
      <c r="C123" s="86" t="s">
        <v>101</v>
      </c>
      <c r="D123" s="86" t="s">
        <v>484</v>
      </c>
      <c r="E123" s="86" t="s">
        <v>160</v>
      </c>
      <c r="F123" s="94">
        <v>1000</v>
      </c>
      <c r="G123" s="94">
        <v>1000</v>
      </c>
      <c r="H123" s="94">
        <v>0</v>
      </c>
      <c r="I123" s="87">
        <f t="shared" si="2"/>
        <v>0</v>
      </c>
    </row>
    <row r="124" spans="1:9" x14ac:dyDescent="0.2">
      <c r="A124" s="84">
        <f t="shared" si="3"/>
        <v>117</v>
      </c>
      <c r="B124" s="85" t="s">
        <v>454</v>
      </c>
      <c r="C124" s="86" t="s">
        <v>101</v>
      </c>
      <c r="D124" s="86" t="s">
        <v>484</v>
      </c>
      <c r="E124" s="86" t="s">
        <v>392</v>
      </c>
      <c r="F124" s="94">
        <v>1000</v>
      </c>
      <c r="G124" s="94">
        <v>1000</v>
      </c>
      <c r="H124" s="94">
        <v>0</v>
      </c>
      <c r="I124" s="87">
        <f t="shared" si="2"/>
        <v>0</v>
      </c>
    </row>
    <row r="125" spans="1:9" ht="25.5" x14ac:dyDescent="0.2">
      <c r="A125" s="84">
        <f t="shared" si="3"/>
        <v>118</v>
      </c>
      <c r="B125" s="85" t="s">
        <v>485</v>
      </c>
      <c r="C125" s="86" t="s">
        <v>101</v>
      </c>
      <c r="D125" s="86" t="s">
        <v>224</v>
      </c>
      <c r="E125" s="86" t="s">
        <v>95</v>
      </c>
      <c r="F125" s="94">
        <v>220000</v>
      </c>
      <c r="G125" s="94">
        <v>220000</v>
      </c>
      <c r="H125" s="94">
        <v>62000</v>
      </c>
      <c r="I125" s="87">
        <f t="shared" si="2"/>
        <v>0.2818181818181818</v>
      </c>
    </row>
    <row r="126" spans="1:9" ht="25.5" x14ac:dyDescent="0.2">
      <c r="A126" s="84">
        <f t="shared" si="3"/>
        <v>119</v>
      </c>
      <c r="B126" s="85" t="s">
        <v>453</v>
      </c>
      <c r="C126" s="86" t="s">
        <v>101</v>
      </c>
      <c r="D126" s="86" t="s">
        <v>224</v>
      </c>
      <c r="E126" s="86" t="s">
        <v>160</v>
      </c>
      <c r="F126" s="94">
        <v>220000</v>
      </c>
      <c r="G126" s="94">
        <v>220000</v>
      </c>
      <c r="H126" s="94">
        <v>62000</v>
      </c>
      <c r="I126" s="87">
        <f t="shared" si="2"/>
        <v>0.2818181818181818</v>
      </c>
    </row>
    <row r="127" spans="1:9" x14ac:dyDescent="0.2">
      <c r="A127" s="84">
        <f t="shared" si="3"/>
        <v>120</v>
      </c>
      <c r="B127" s="85" t="s">
        <v>454</v>
      </c>
      <c r="C127" s="86" t="s">
        <v>101</v>
      </c>
      <c r="D127" s="86" t="s">
        <v>224</v>
      </c>
      <c r="E127" s="86" t="s">
        <v>392</v>
      </c>
      <c r="F127" s="94">
        <v>220000</v>
      </c>
      <c r="G127" s="94">
        <v>220000</v>
      </c>
      <c r="H127" s="94">
        <v>62000</v>
      </c>
      <c r="I127" s="87">
        <f t="shared" si="2"/>
        <v>0.2818181818181818</v>
      </c>
    </row>
    <row r="128" spans="1:9" ht="38.25" x14ac:dyDescent="0.2">
      <c r="A128" s="84">
        <f t="shared" si="3"/>
        <v>121</v>
      </c>
      <c r="B128" s="85" t="s">
        <v>486</v>
      </c>
      <c r="C128" s="86" t="s">
        <v>101</v>
      </c>
      <c r="D128" s="86" t="s">
        <v>225</v>
      </c>
      <c r="E128" s="86" t="s">
        <v>95</v>
      </c>
      <c r="F128" s="94">
        <v>3777702</v>
      </c>
      <c r="G128" s="94">
        <v>3777702</v>
      </c>
      <c r="H128" s="94">
        <v>179916.63</v>
      </c>
      <c r="I128" s="87">
        <f t="shared" si="2"/>
        <v>4.7625945614556152E-2</v>
      </c>
    </row>
    <row r="129" spans="1:9" ht="25.5" x14ac:dyDescent="0.2">
      <c r="A129" s="84">
        <f t="shared" si="3"/>
        <v>122</v>
      </c>
      <c r="B129" s="85" t="s">
        <v>453</v>
      </c>
      <c r="C129" s="86" t="s">
        <v>101</v>
      </c>
      <c r="D129" s="86" t="s">
        <v>225</v>
      </c>
      <c r="E129" s="86" t="s">
        <v>160</v>
      </c>
      <c r="F129" s="94">
        <v>3777702</v>
      </c>
      <c r="G129" s="94">
        <v>3777702</v>
      </c>
      <c r="H129" s="94">
        <v>179916.63</v>
      </c>
      <c r="I129" s="87">
        <f t="shared" si="2"/>
        <v>4.7625945614556152E-2</v>
      </c>
    </row>
    <row r="130" spans="1:9" ht="25.5" x14ac:dyDescent="0.2">
      <c r="A130" s="84">
        <f t="shared" si="3"/>
        <v>123</v>
      </c>
      <c r="B130" s="85" t="s">
        <v>506</v>
      </c>
      <c r="C130" s="86" t="s">
        <v>101</v>
      </c>
      <c r="D130" s="86" t="s">
        <v>225</v>
      </c>
      <c r="E130" s="86" t="s">
        <v>391</v>
      </c>
      <c r="F130" s="94">
        <v>2798366</v>
      </c>
      <c r="G130" s="94">
        <v>2798366</v>
      </c>
      <c r="H130" s="94">
        <v>0</v>
      </c>
      <c r="I130" s="87">
        <f t="shared" si="2"/>
        <v>0</v>
      </c>
    </row>
    <row r="131" spans="1:9" x14ac:dyDescent="0.2">
      <c r="A131" s="84">
        <f t="shared" si="3"/>
        <v>124</v>
      </c>
      <c r="B131" s="85" t="s">
        <v>454</v>
      </c>
      <c r="C131" s="86" t="s">
        <v>101</v>
      </c>
      <c r="D131" s="86" t="s">
        <v>225</v>
      </c>
      <c r="E131" s="86" t="s">
        <v>392</v>
      </c>
      <c r="F131" s="94">
        <v>979336</v>
      </c>
      <c r="G131" s="94">
        <v>979336</v>
      </c>
      <c r="H131" s="94">
        <v>179916.63</v>
      </c>
      <c r="I131" s="87">
        <f t="shared" si="2"/>
        <v>0.18371287280361387</v>
      </c>
    </row>
    <row r="132" spans="1:9" ht="25.5" x14ac:dyDescent="0.2">
      <c r="A132" s="84">
        <f t="shared" si="3"/>
        <v>125</v>
      </c>
      <c r="B132" s="85" t="s">
        <v>489</v>
      </c>
      <c r="C132" s="86" t="s">
        <v>101</v>
      </c>
      <c r="D132" s="86" t="s">
        <v>226</v>
      </c>
      <c r="E132" s="86" t="s">
        <v>95</v>
      </c>
      <c r="F132" s="94">
        <v>100000</v>
      </c>
      <c r="G132" s="94">
        <v>100000</v>
      </c>
      <c r="H132" s="94">
        <v>32000</v>
      </c>
      <c r="I132" s="87">
        <f t="shared" si="2"/>
        <v>0.32</v>
      </c>
    </row>
    <row r="133" spans="1:9" ht="25.5" x14ac:dyDescent="0.2">
      <c r="A133" s="84">
        <f t="shared" si="3"/>
        <v>126</v>
      </c>
      <c r="B133" s="85" t="s">
        <v>453</v>
      </c>
      <c r="C133" s="86" t="s">
        <v>101</v>
      </c>
      <c r="D133" s="86" t="s">
        <v>226</v>
      </c>
      <c r="E133" s="86" t="s">
        <v>160</v>
      </c>
      <c r="F133" s="94">
        <v>100000</v>
      </c>
      <c r="G133" s="94">
        <v>100000</v>
      </c>
      <c r="H133" s="94">
        <v>32000</v>
      </c>
      <c r="I133" s="87">
        <f t="shared" si="2"/>
        <v>0.32</v>
      </c>
    </row>
    <row r="134" spans="1:9" x14ac:dyDescent="0.2">
      <c r="A134" s="84">
        <f t="shared" si="3"/>
        <v>127</v>
      </c>
      <c r="B134" s="85" t="s">
        <v>454</v>
      </c>
      <c r="C134" s="86" t="s">
        <v>101</v>
      </c>
      <c r="D134" s="86" t="s">
        <v>226</v>
      </c>
      <c r="E134" s="86" t="s">
        <v>392</v>
      </c>
      <c r="F134" s="94">
        <v>100000</v>
      </c>
      <c r="G134" s="94">
        <v>100000</v>
      </c>
      <c r="H134" s="94">
        <v>32000</v>
      </c>
      <c r="I134" s="87">
        <f t="shared" si="2"/>
        <v>0.32</v>
      </c>
    </row>
    <row r="135" spans="1:9" ht="25.5" x14ac:dyDescent="0.2">
      <c r="A135" s="84">
        <f t="shared" si="3"/>
        <v>128</v>
      </c>
      <c r="B135" s="85" t="s">
        <v>729</v>
      </c>
      <c r="C135" s="86" t="s">
        <v>101</v>
      </c>
      <c r="D135" s="86" t="s">
        <v>490</v>
      </c>
      <c r="E135" s="86" t="s">
        <v>95</v>
      </c>
      <c r="F135" s="94">
        <v>2815960.39</v>
      </c>
      <c r="G135" s="94">
        <v>2815960.39</v>
      </c>
      <c r="H135" s="94">
        <v>1736152.5</v>
      </c>
      <c r="I135" s="87">
        <f t="shared" si="2"/>
        <v>0.61654009984139013</v>
      </c>
    </row>
    <row r="136" spans="1:9" x14ac:dyDescent="0.2">
      <c r="A136" s="84">
        <f t="shared" si="3"/>
        <v>129</v>
      </c>
      <c r="B136" s="85" t="s">
        <v>465</v>
      </c>
      <c r="C136" s="86" t="s">
        <v>101</v>
      </c>
      <c r="D136" s="86" t="s">
        <v>490</v>
      </c>
      <c r="E136" s="86" t="s">
        <v>161</v>
      </c>
      <c r="F136" s="94">
        <v>2654230.39</v>
      </c>
      <c r="G136" s="94">
        <v>2654230.39</v>
      </c>
      <c r="H136" s="94">
        <v>1633282.5</v>
      </c>
      <c r="I136" s="87">
        <f t="shared" si="2"/>
        <v>0.61535068928210102</v>
      </c>
    </row>
    <row r="137" spans="1:9" x14ac:dyDescent="0.2">
      <c r="A137" s="84">
        <f t="shared" si="3"/>
        <v>130</v>
      </c>
      <c r="B137" s="85" t="s">
        <v>466</v>
      </c>
      <c r="C137" s="86" t="s">
        <v>101</v>
      </c>
      <c r="D137" s="86" t="s">
        <v>490</v>
      </c>
      <c r="E137" s="86" t="s">
        <v>432</v>
      </c>
      <c r="F137" s="94">
        <v>2038579.39</v>
      </c>
      <c r="G137" s="94">
        <v>2038579.39</v>
      </c>
      <c r="H137" s="94">
        <v>1258776.04</v>
      </c>
      <c r="I137" s="87">
        <f t="shared" ref="I137:I200" si="4">H137/G137</f>
        <v>0.61747707554327824</v>
      </c>
    </row>
    <row r="138" spans="1:9" ht="38.25" x14ac:dyDescent="0.2">
      <c r="A138" s="84">
        <f t="shared" ref="A138:A201" si="5">A137+1</f>
        <v>131</v>
      </c>
      <c r="B138" s="85" t="s">
        <v>468</v>
      </c>
      <c r="C138" s="86" t="s">
        <v>101</v>
      </c>
      <c r="D138" s="86" t="s">
        <v>490</v>
      </c>
      <c r="E138" s="86" t="s">
        <v>434</v>
      </c>
      <c r="F138" s="94">
        <v>615651</v>
      </c>
      <c r="G138" s="94">
        <v>615651</v>
      </c>
      <c r="H138" s="94">
        <v>374506.46</v>
      </c>
      <c r="I138" s="87">
        <f t="shared" si="4"/>
        <v>0.60830967544923997</v>
      </c>
    </row>
    <row r="139" spans="1:9" ht="25.5" x14ac:dyDescent="0.2">
      <c r="A139" s="84">
        <f t="shared" si="5"/>
        <v>132</v>
      </c>
      <c r="B139" s="85" t="s">
        <v>453</v>
      </c>
      <c r="C139" s="86" t="s">
        <v>101</v>
      </c>
      <c r="D139" s="86" t="s">
        <v>490</v>
      </c>
      <c r="E139" s="86" t="s">
        <v>160</v>
      </c>
      <c r="F139" s="94">
        <v>161730</v>
      </c>
      <c r="G139" s="94">
        <v>161730</v>
      </c>
      <c r="H139" s="94">
        <v>102870</v>
      </c>
      <c r="I139" s="87">
        <f t="shared" si="4"/>
        <v>0.63606010016694492</v>
      </c>
    </row>
    <row r="140" spans="1:9" x14ac:dyDescent="0.2">
      <c r="A140" s="84">
        <f t="shared" si="5"/>
        <v>133</v>
      </c>
      <c r="B140" s="85" t="s">
        <v>454</v>
      </c>
      <c r="C140" s="86" t="s">
        <v>101</v>
      </c>
      <c r="D140" s="86" t="s">
        <v>490</v>
      </c>
      <c r="E140" s="86" t="s">
        <v>392</v>
      </c>
      <c r="F140" s="94">
        <v>161730</v>
      </c>
      <c r="G140" s="94">
        <v>161730</v>
      </c>
      <c r="H140" s="94">
        <v>102870</v>
      </c>
      <c r="I140" s="87">
        <f t="shared" si="4"/>
        <v>0.63606010016694492</v>
      </c>
    </row>
    <row r="141" spans="1:9" x14ac:dyDescent="0.2">
      <c r="A141" s="84">
        <f t="shared" si="5"/>
        <v>134</v>
      </c>
      <c r="B141" s="85" t="s">
        <v>682</v>
      </c>
      <c r="C141" s="86" t="s">
        <v>101</v>
      </c>
      <c r="D141" s="86" t="s">
        <v>683</v>
      </c>
      <c r="E141" s="86" t="s">
        <v>95</v>
      </c>
      <c r="F141" s="94">
        <v>297591.90000000002</v>
      </c>
      <c r="G141" s="94">
        <v>297591.90000000002</v>
      </c>
      <c r="H141" s="94">
        <v>49236.39</v>
      </c>
      <c r="I141" s="87">
        <f t="shared" si="4"/>
        <v>0.16544936202900681</v>
      </c>
    </row>
    <row r="142" spans="1:9" ht="25.5" x14ac:dyDescent="0.2">
      <c r="A142" s="84">
        <f t="shared" si="5"/>
        <v>135</v>
      </c>
      <c r="B142" s="85" t="s">
        <v>453</v>
      </c>
      <c r="C142" s="86" t="s">
        <v>101</v>
      </c>
      <c r="D142" s="86" t="s">
        <v>683</v>
      </c>
      <c r="E142" s="86" t="s">
        <v>160</v>
      </c>
      <c r="F142" s="94">
        <v>297591.90000000002</v>
      </c>
      <c r="G142" s="94">
        <v>297591.90000000002</v>
      </c>
      <c r="H142" s="94">
        <v>49236.39</v>
      </c>
      <c r="I142" s="87">
        <f t="shared" si="4"/>
        <v>0.16544936202900681</v>
      </c>
    </row>
    <row r="143" spans="1:9" x14ac:dyDescent="0.2">
      <c r="A143" s="84">
        <f t="shared" si="5"/>
        <v>136</v>
      </c>
      <c r="B143" s="85" t="s">
        <v>454</v>
      </c>
      <c r="C143" s="86" t="s">
        <v>101</v>
      </c>
      <c r="D143" s="86" t="s">
        <v>683</v>
      </c>
      <c r="E143" s="86" t="s">
        <v>392</v>
      </c>
      <c r="F143" s="94">
        <v>297591.90000000002</v>
      </c>
      <c r="G143" s="94">
        <v>297591.90000000002</v>
      </c>
      <c r="H143" s="94">
        <v>49236.39</v>
      </c>
      <c r="I143" s="87">
        <f t="shared" si="4"/>
        <v>0.16544936202900681</v>
      </c>
    </row>
    <row r="144" spans="1:9" ht="25.5" x14ac:dyDescent="0.2">
      <c r="A144" s="84">
        <f t="shared" si="5"/>
        <v>137</v>
      </c>
      <c r="B144" s="85" t="s">
        <v>492</v>
      </c>
      <c r="C144" s="86" t="s">
        <v>101</v>
      </c>
      <c r="D144" s="86" t="s">
        <v>373</v>
      </c>
      <c r="E144" s="86" t="s">
        <v>95</v>
      </c>
      <c r="F144" s="94">
        <v>200000</v>
      </c>
      <c r="G144" s="94">
        <v>200000</v>
      </c>
      <c r="H144" s="94">
        <v>108500</v>
      </c>
      <c r="I144" s="87">
        <f t="shared" si="4"/>
        <v>0.54249999999999998</v>
      </c>
    </row>
    <row r="145" spans="1:9" ht="25.5" x14ac:dyDescent="0.2">
      <c r="A145" s="84">
        <f t="shared" si="5"/>
        <v>138</v>
      </c>
      <c r="B145" s="85" t="s">
        <v>453</v>
      </c>
      <c r="C145" s="86" t="s">
        <v>101</v>
      </c>
      <c r="D145" s="86" t="s">
        <v>373</v>
      </c>
      <c r="E145" s="86" t="s">
        <v>160</v>
      </c>
      <c r="F145" s="94">
        <v>200000</v>
      </c>
      <c r="G145" s="94">
        <v>200000</v>
      </c>
      <c r="H145" s="94">
        <v>108500</v>
      </c>
      <c r="I145" s="87">
        <f t="shared" si="4"/>
        <v>0.54249999999999998</v>
      </c>
    </row>
    <row r="146" spans="1:9" x14ac:dyDescent="0.2">
      <c r="A146" s="84">
        <f t="shared" si="5"/>
        <v>139</v>
      </c>
      <c r="B146" s="85" t="s">
        <v>454</v>
      </c>
      <c r="C146" s="86" t="s">
        <v>101</v>
      </c>
      <c r="D146" s="86" t="s">
        <v>373</v>
      </c>
      <c r="E146" s="86" t="s">
        <v>392</v>
      </c>
      <c r="F146" s="94">
        <v>200000</v>
      </c>
      <c r="G146" s="94">
        <v>200000</v>
      </c>
      <c r="H146" s="94">
        <v>108500</v>
      </c>
      <c r="I146" s="87">
        <f t="shared" si="4"/>
        <v>0.54249999999999998</v>
      </c>
    </row>
    <row r="147" spans="1:9" ht="51" x14ac:dyDescent="0.2">
      <c r="A147" s="84">
        <f t="shared" si="5"/>
        <v>140</v>
      </c>
      <c r="B147" s="85" t="s">
        <v>709</v>
      </c>
      <c r="C147" s="86" t="s">
        <v>101</v>
      </c>
      <c r="D147" s="86" t="s">
        <v>710</v>
      </c>
      <c r="E147" s="86" t="s">
        <v>95</v>
      </c>
      <c r="F147" s="94">
        <v>41400</v>
      </c>
      <c r="G147" s="94">
        <v>41400</v>
      </c>
      <c r="H147" s="94">
        <v>41400</v>
      </c>
      <c r="I147" s="87">
        <f t="shared" si="4"/>
        <v>1</v>
      </c>
    </row>
    <row r="148" spans="1:9" x14ac:dyDescent="0.2">
      <c r="A148" s="84">
        <f t="shared" si="5"/>
        <v>141</v>
      </c>
      <c r="B148" s="85" t="s">
        <v>491</v>
      </c>
      <c r="C148" s="86" t="s">
        <v>101</v>
      </c>
      <c r="D148" s="86" t="s">
        <v>710</v>
      </c>
      <c r="E148" s="86" t="s">
        <v>166</v>
      </c>
      <c r="F148" s="94">
        <v>41400</v>
      </c>
      <c r="G148" s="94">
        <v>41400</v>
      </c>
      <c r="H148" s="94">
        <v>41400</v>
      </c>
      <c r="I148" s="87">
        <f t="shared" si="4"/>
        <v>1</v>
      </c>
    </row>
    <row r="149" spans="1:9" ht="38.25" x14ac:dyDescent="0.2">
      <c r="A149" s="84">
        <f t="shared" si="5"/>
        <v>142</v>
      </c>
      <c r="B149" s="85" t="s">
        <v>493</v>
      </c>
      <c r="C149" s="86" t="s">
        <v>101</v>
      </c>
      <c r="D149" s="86" t="s">
        <v>227</v>
      </c>
      <c r="E149" s="86" t="s">
        <v>95</v>
      </c>
      <c r="F149" s="94">
        <v>116400</v>
      </c>
      <c r="G149" s="94">
        <v>116400</v>
      </c>
      <c r="H149" s="94">
        <v>37376.6</v>
      </c>
      <c r="I149" s="87">
        <f t="shared" si="4"/>
        <v>0.32110481099656357</v>
      </c>
    </row>
    <row r="150" spans="1:9" ht="38.25" x14ac:dyDescent="0.2">
      <c r="A150" s="84">
        <f t="shared" si="5"/>
        <v>143</v>
      </c>
      <c r="B150" s="85" t="s">
        <v>494</v>
      </c>
      <c r="C150" s="86" t="s">
        <v>101</v>
      </c>
      <c r="D150" s="86" t="s">
        <v>319</v>
      </c>
      <c r="E150" s="86" t="s">
        <v>95</v>
      </c>
      <c r="F150" s="94">
        <v>116400</v>
      </c>
      <c r="G150" s="94">
        <v>116400</v>
      </c>
      <c r="H150" s="94">
        <v>37376.6</v>
      </c>
      <c r="I150" s="87">
        <f t="shared" si="4"/>
        <v>0.32110481099656357</v>
      </c>
    </row>
    <row r="151" spans="1:9" ht="76.5" x14ac:dyDescent="0.2">
      <c r="A151" s="84">
        <f t="shared" si="5"/>
        <v>144</v>
      </c>
      <c r="B151" s="85" t="s">
        <v>730</v>
      </c>
      <c r="C151" s="86" t="s">
        <v>101</v>
      </c>
      <c r="D151" s="86" t="s">
        <v>228</v>
      </c>
      <c r="E151" s="86" t="s">
        <v>95</v>
      </c>
      <c r="F151" s="94">
        <v>1200</v>
      </c>
      <c r="G151" s="94">
        <v>1200</v>
      </c>
      <c r="H151" s="94">
        <v>1200</v>
      </c>
      <c r="I151" s="87">
        <f t="shared" si="4"/>
        <v>1</v>
      </c>
    </row>
    <row r="152" spans="1:9" ht="25.5" x14ac:dyDescent="0.2">
      <c r="A152" s="84">
        <f t="shared" si="5"/>
        <v>145</v>
      </c>
      <c r="B152" s="85" t="s">
        <v>453</v>
      </c>
      <c r="C152" s="86" t="s">
        <v>101</v>
      </c>
      <c r="D152" s="86" t="s">
        <v>228</v>
      </c>
      <c r="E152" s="86" t="s">
        <v>160</v>
      </c>
      <c r="F152" s="94">
        <v>200</v>
      </c>
      <c r="G152" s="94">
        <v>200</v>
      </c>
      <c r="H152" s="94">
        <v>200</v>
      </c>
      <c r="I152" s="87">
        <f t="shared" si="4"/>
        <v>1</v>
      </c>
    </row>
    <row r="153" spans="1:9" x14ac:dyDescent="0.2">
      <c r="A153" s="84">
        <f t="shared" si="5"/>
        <v>146</v>
      </c>
      <c r="B153" s="85" t="s">
        <v>454</v>
      </c>
      <c r="C153" s="86" t="s">
        <v>101</v>
      </c>
      <c r="D153" s="86" t="s">
        <v>228</v>
      </c>
      <c r="E153" s="86" t="s">
        <v>392</v>
      </c>
      <c r="F153" s="94">
        <v>200</v>
      </c>
      <c r="G153" s="94">
        <v>200</v>
      </c>
      <c r="H153" s="94">
        <v>200</v>
      </c>
      <c r="I153" s="87">
        <f t="shared" si="4"/>
        <v>1</v>
      </c>
    </row>
    <row r="154" spans="1:9" x14ac:dyDescent="0.2">
      <c r="A154" s="84">
        <f t="shared" si="5"/>
        <v>147</v>
      </c>
      <c r="B154" s="85" t="s">
        <v>843</v>
      </c>
      <c r="C154" s="86" t="s">
        <v>101</v>
      </c>
      <c r="D154" s="86" t="s">
        <v>228</v>
      </c>
      <c r="E154" s="86" t="s">
        <v>844</v>
      </c>
      <c r="F154" s="94">
        <v>1000</v>
      </c>
      <c r="G154" s="94">
        <v>1000</v>
      </c>
      <c r="H154" s="94">
        <v>1000</v>
      </c>
      <c r="I154" s="87">
        <f t="shared" si="4"/>
        <v>1</v>
      </c>
    </row>
    <row r="155" spans="1:9" ht="51" x14ac:dyDescent="0.2">
      <c r="A155" s="84">
        <f t="shared" si="5"/>
        <v>148</v>
      </c>
      <c r="B155" s="85" t="s">
        <v>731</v>
      </c>
      <c r="C155" s="86" t="s">
        <v>101</v>
      </c>
      <c r="D155" s="86" t="s">
        <v>229</v>
      </c>
      <c r="E155" s="86" t="s">
        <v>95</v>
      </c>
      <c r="F155" s="94">
        <v>115200</v>
      </c>
      <c r="G155" s="94">
        <v>115200</v>
      </c>
      <c r="H155" s="94">
        <v>36176.6</v>
      </c>
      <c r="I155" s="87">
        <f t="shared" si="4"/>
        <v>0.31403298611111108</v>
      </c>
    </row>
    <row r="156" spans="1:9" ht="25.5" x14ac:dyDescent="0.2">
      <c r="A156" s="84">
        <f t="shared" si="5"/>
        <v>149</v>
      </c>
      <c r="B156" s="85" t="s">
        <v>448</v>
      </c>
      <c r="C156" s="86" t="s">
        <v>101</v>
      </c>
      <c r="D156" s="86" t="s">
        <v>229</v>
      </c>
      <c r="E156" s="86" t="s">
        <v>159</v>
      </c>
      <c r="F156" s="94">
        <v>53903</v>
      </c>
      <c r="G156" s="94">
        <v>53903</v>
      </c>
      <c r="H156" s="94">
        <v>36176.6</v>
      </c>
      <c r="I156" s="87">
        <f t="shared" si="4"/>
        <v>0.67114260801810655</v>
      </c>
    </row>
    <row r="157" spans="1:9" ht="25.5" x14ac:dyDescent="0.2">
      <c r="A157" s="84">
        <f t="shared" si="5"/>
        <v>150</v>
      </c>
      <c r="B157" s="85" t="s">
        <v>449</v>
      </c>
      <c r="C157" s="86" t="s">
        <v>101</v>
      </c>
      <c r="D157" s="86" t="s">
        <v>229</v>
      </c>
      <c r="E157" s="86" t="s">
        <v>428</v>
      </c>
      <c r="F157" s="94">
        <v>41400</v>
      </c>
      <c r="G157" s="94">
        <v>41400</v>
      </c>
      <c r="H157" s="94">
        <v>28085.62</v>
      </c>
      <c r="I157" s="87">
        <f t="shared" si="4"/>
        <v>0.67839661835748788</v>
      </c>
    </row>
    <row r="158" spans="1:9" ht="38.25" x14ac:dyDescent="0.2">
      <c r="A158" s="84">
        <f t="shared" si="5"/>
        <v>151</v>
      </c>
      <c r="B158" s="85" t="s">
        <v>450</v>
      </c>
      <c r="C158" s="86" t="s">
        <v>101</v>
      </c>
      <c r="D158" s="86" t="s">
        <v>229</v>
      </c>
      <c r="E158" s="86" t="s">
        <v>429</v>
      </c>
      <c r="F158" s="94">
        <v>12503</v>
      </c>
      <c r="G158" s="94">
        <v>12503</v>
      </c>
      <c r="H158" s="94">
        <v>8090.98</v>
      </c>
      <c r="I158" s="87">
        <f t="shared" si="4"/>
        <v>0.64712309045828997</v>
      </c>
    </row>
    <row r="159" spans="1:9" ht="25.5" x14ac:dyDescent="0.2">
      <c r="A159" s="84">
        <f t="shared" si="5"/>
        <v>152</v>
      </c>
      <c r="B159" s="85" t="s">
        <v>453</v>
      </c>
      <c r="C159" s="86" t="s">
        <v>101</v>
      </c>
      <c r="D159" s="86" t="s">
        <v>229</v>
      </c>
      <c r="E159" s="86" t="s">
        <v>160</v>
      </c>
      <c r="F159" s="94">
        <v>61297</v>
      </c>
      <c r="G159" s="94">
        <v>61297</v>
      </c>
      <c r="H159" s="94">
        <v>0</v>
      </c>
      <c r="I159" s="87">
        <f t="shared" si="4"/>
        <v>0</v>
      </c>
    </row>
    <row r="160" spans="1:9" x14ac:dyDescent="0.2">
      <c r="A160" s="84">
        <f t="shared" si="5"/>
        <v>153</v>
      </c>
      <c r="B160" s="85" t="s">
        <v>454</v>
      </c>
      <c r="C160" s="86" t="s">
        <v>101</v>
      </c>
      <c r="D160" s="86" t="s">
        <v>229</v>
      </c>
      <c r="E160" s="86" t="s">
        <v>392</v>
      </c>
      <c r="F160" s="94">
        <v>61297</v>
      </c>
      <c r="G160" s="94">
        <v>61297</v>
      </c>
      <c r="H160" s="94">
        <v>0</v>
      </c>
      <c r="I160" s="87">
        <f t="shared" si="4"/>
        <v>0</v>
      </c>
    </row>
    <row r="161" spans="1:9" x14ac:dyDescent="0.2">
      <c r="A161" s="84">
        <f t="shared" si="5"/>
        <v>154</v>
      </c>
      <c r="B161" s="85" t="s">
        <v>203</v>
      </c>
      <c r="C161" s="86" t="s">
        <v>101</v>
      </c>
      <c r="D161" s="86" t="s">
        <v>205</v>
      </c>
      <c r="E161" s="86" t="s">
        <v>95</v>
      </c>
      <c r="F161" s="94">
        <v>455900</v>
      </c>
      <c r="G161" s="94">
        <v>455900</v>
      </c>
      <c r="H161" s="94">
        <v>0</v>
      </c>
      <c r="I161" s="87">
        <f t="shared" si="4"/>
        <v>0</v>
      </c>
    </row>
    <row r="162" spans="1:9" ht="63.75" x14ac:dyDescent="0.2">
      <c r="A162" s="84">
        <f t="shared" si="5"/>
        <v>155</v>
      </c>
      <c r="B162" s="85" t="s">
        <v>732</v>
      </c>
      <c r="C162" s="86" t="s">
        <v>101</v>
      </c>
      <c r="D162" s="86" t="s">
        <v>733</v>
      </c>
      <c r="E162" s="86" t="s">
        <v>95</v>
      </c>
      <c r="F162" s="94">
        <v>455900</v>
      </c>
      <c r="G162" s="94">
        <v>455900</v>
      </c>
      <c r="H162" s="94">
        <v>0</v>
      </c>
      <c r="I162" s="87">
        <f t="shared" si="4"/>
        <v>0</v>
      </c>
    </row>
    <row r="163" spans="1:9" ht="25.5" x14ac:dyDescent="0.2">
      <c r="A163" s="84">
        <f t="shared" si="5"/>
        <v>156</v>
      </c>
      <c r="B163" s="85" t="s">
        <v>453</v>
      </c>
      <c r="C163" s="86" t="s">
        <v>101</v>
      </c>
      <c r="D163" s="86" t="s">
        <v>733</v>
      </c>
      <c r="E163" s="86" t="s">
        <v>160</v>
      </c>
      <c r="F163" s="94">
        <v>455900</v>
      </c>
      <c r="G163" s="94">
        <v>455900</v>
      </c>
      <c r="H163" s="94">
        <v>0</v>
      </c>
      <c r="I163" s="87">
        <f t="shared" si="4"/>
        <v>0</v>
      </c>
    </row>
    <row r="164" spans="1:9" x14ac:dyDescent="0.2">
      <c r="A164" s="84">
        <f t="shared" si="5"/>
        <v>157</v>
      </c>
      <c r="B164" s="85" t="s">
        <v>454</v>
      </c>
      <c r="C164" s="86" t="s">
        <v>101</v>
      </c>
      <c r="D164" s="86" t="s">
        <v>733</v>
      </c>
      <c r="E164" s="86" t="s">
        <v>392</v>
      </c>
      <c r="F164" s="94">
        <v>455900</v>
      </c>
      <c r="G164" s="94">
        <v>455900</v>
      </c>
      <c r="H164" s="94">
        <v>0</v>
      </c>
      <c r="I164" s="87">
        <f t="shared" si="4"/>
        <v>0</v>
      </c>
    </row>
    <row r="165" spans="1:9" x14ac:dyDescent="0.2">
      <c r="A165" s="84">
        <f t="shared" si="5"/>
        <v>158</v>
      </c>
      <c r="B165" s="85" t="s">
        <v>845</v>
      </c>
      <c r="C165" s="86" t="s">
        <v>846</v>
      </c>
      <c r="D165" s="86" t="s">
        <v>204</v>
      </c>
      <c r="E165" s="86" t="s">
        <v>95</v>
      </c>
      <c r="F165" s="94">
        <v>1067800</v>
      </c>
      <c r="G165" s="94">
        <v>1209700</v>
      </c>
      <c r="H165" s="94">
        <v>874950</v>
      </c>
      <c r="I165" s="87">
        <f t="shared" si="4"/>
        <v>0.72327849880135575</v>
      </c>
    </row>
    <row r="166" spans="1:9" x14ac:dyDescent="0.2">
      <c r="A166" s="84">
        <f t="shared" si="5"/>
        <v>159</v>
      </c>
      <c r="B166" s="85" t="s">
        <v>847</v>
      </c>
      <c r="C166" s="86" t="s">
        <v>848</v>
      </c>
      <c r="D166" s="86" t="s">
        <v>204</v>
      </c>
      <c r="E166" s="86" t="s">
        <v>95</v>
      </c>
      <c r="F166" s="94">
        <v>1067800</v>
      </c>
      <c r="G166" s="94">
        <v>1209700</v>
      </c>
      <c r="H166" s="94">
        <v>874950</v>
      </c>
      <c r="I166" s="87">
        <f t="shared" si="4"/>
        <v>0.72327849880135575</v>
      </c>
    </row>
    <row r="167" spans="1:9" ht="38.25" x14ac:dyDescent="0.2">
      <c r="A167" s="84">
        <f t="shared" si="5"/>
        <v>160</v>
      </c>
      <c r="B167" s="85" t="s">
        <v>493</v>
      </c>
      <c r="C167" s="86" t="s">
        <v>848</v>
      </c>
      <c r="D167" s="86" t="s">
        <v>227</v>
      </c>
      <c r="E167" s="86" t="s">
        <v>95</v>
      </c>
      <c r="F167" s="94">
        <v>1067800</v>
      </c>
      <c r="G167" s="94">
        <v>1209700</v>
      </c>
      <c r="H167" s="94">
        <v>874950</v>
      </c>
      <c r="I167" s="87">
        <f t="shared" si="4"/>
        <v>0.72327849880135575</v>
      </c>
    </row>
    <row r="168" spans="1:9" ht="38.25" x14ac:dyDescent="0.2">
      <c r="A168" s="84">
        <f t="shared" si="5"/>
        <v>161</v>
      </c>
      <c r="B168" s="85" t="s">
        <v>494</v>
      </c>
      <c r="C168" s="86" t="s">
        <v>848</v>
      </c>
      <c r="D168" s="86" t="s">
        <v>319</v>
      </c>
      <c r="E168" s="86" t="s">
        <v>95</v>
      </c>
      <c r="F168" s="94">
        <v>1067800</v>
      </c>
      <c r="G168" s="94">
        <v>1209700</v>
      </c>
      <c r="H168" s="94">
        <v>874950</v>
      </c>
      <c r="I168" s="87">
        <f t="shared" si="4"/>
        <v>0.72327849880135575</v>
      </c>
    </row>
    <row r="169" spans="1:9" ht="63.75" x14ac:dyDescent="0.2">
      <c r="A169" s="84">
        <f t="shared" si="5"/>
        <v>162</v>
      </c>
      <c r="B169" s="85" t="s">
        <v>800</v>
      </c>
      <c r="C169" s="86" t="s">
        <v>848</v>
      </c>
      <c r="D169" s="86" t="s">
        <v>317</v>
      </c>
      <c r="E169" s="86" t="s">
        <v>95</v>
      </c>
      <c r="F169" s="94">
        <v>1067800</v>
      </c>
      <c r="G169" s="94">
        <v>1209700</v>
      </c>
      <c r="H169" s="94">
        <v>874950</v>
      </c>
      <c r="I169" s="87">
        <f t="shared" si="4"/>
        <v>0.72327849880135575</v>
      </c>
    </row>
    <row r="170" spans="1:9" x14ac:dyDescent="0.2">
      <c r="A170" s="84">
        <f t="shared" si="5"/>
        <v>163</v>
      </c>
      <c r="B170" s="85" t="s">
        <v>843</v>
      </c>
      <c r="C170" s="86" t="s">
        <v>848</v>
      </c>
      <c r="D170" s="86" t="s">
        <v>317</v>
      </c>
      <c r="E170" s="86" t="s">
        <v>844</v>
      </c>
      <c r="F170" s="94">
        <v>1067800</v>
      </c>
      <c r="G170" s="94">
        <v>1209700</v>
      </c>
      <c r="H170" s="94">
        <v>874950</v>
      </c>
      <c r="I170" s="87">
        <f t="shared" si="4"/>
        <v>0.72327849880135575</v>
      </c>
    </row>
    <row r="171" spans="1:9" ht="25.5" x14ac:dyDescent="0.2">
      <c r="A171" s="84">
        <f t="shared" si="5"/>
        <v>164</v>
      </c>
      <c r="B171" s="85" t="s">
        <v>135</v>
      </c>
      <c r="C171" s="86" t="s">
        <v>102</v>
      </c>
      <c r="D171" s="86" t="s">
        <v>204</v>
      </c>
      <c r="E171" s="86" t="s">
        <v>95</v>
      </c>
      <c r="F171" s="94">
        <v>18744047</v>
      </c>
      <c r="G171" s="94">
        <v>18744047</v>
      </c>
      <c r="H171" s="94">
        <v>11322047.880000001</v>
      </c>
      <c r="I171" s="87">
        <f t="shared" si="4"/>
        <v>0.60403433047302968</v>
      </c>
    </row>
    <row r="172" spans="1:9" ht="38.25" x14ac:dyDescent="0.2">
      <c r="A172" s="84">
        <f t="shared" si="5"/>
        <v>165</v>
      </c>
      <c r="B172" s="85" t="s">
        <v>136</v>
      </c>
      <c r="C172" s="86" t="s">
        <v>103</v>
      </c>
      <c r="D172" s="86" t="s">
        <v>204</v>
      </c>
      <c r="E172" s="86" t="s">
        <v>95</v>
      </c>
      <c r="F172" s="94">
        <v>12311886</v>
      </c>
      <c r="G172" s="94">
        <v>12311886</v>
      </c>
      <c r="H172" s="94">
        <v>7879800.2999999998</v>
      </c>
      <c r="I172" s="87">
        <f t="shared" si="4"/>
        <v>0.64001569702643446</v>
      </c>
    </row>
    <row r="173" spans="1:9" ht="38.25" x14ac:dyDescent="0.2">
      <c r="A173" s="84">
        <f t="shared" si="5"/>
        <v>166</v>
      </c>
      <c r="B173" s="85" t="s">
        <v>493</v>
      </c>
      <c r="C173" s="86" t="s">
        <v>103</v>
      </c>
      <c r="D173" s="86" t="s">
        <v>227</v>
      </c>
      <c r="E173" s="86" t="s">
        <v>95</v>
      </c>
      <c r="F173" s="94">
        <v>12173886</v>
      </c>
      <c r="G173" s="94">
        <v>12173886</v>
      </c>
      <c r="H173" s="94">
        <v>7741800.2999999998</v>
      </c>
      <c r="I173" s="87">
        <f t="shared" si="4"/>
        <v>0.63593500875562659</v>
      </c>
    </row>
    <row r="174" spans="1:9" ht="63.75" x14ac:dyDescent="0.2">
      <c r="A174" s="84">
        <f t="shared" si="5"/>
        <v>167</v>
      </c>
      <c r="B174" s="85" t="s">
        <v>734</v>
      </c>
      <c r="C174" s="86" t="s">
        <v>103</v>
      </c>
      <c r="D174" s="86" t="s">
        <v>320</v>
      </c>
      <c r="E174" s="86" t="s">
        <v>95</v>
      </c>
      <c r="F174" s="94">
        <v>12173886</v>
      </c>
      <c r="G174" s="94">
        <v>12173886</v>
      </c>
      <c r="H174" s="94">
        <v>7741800.2999999998</v>
      </c>
      <c r="I174" s="87">
        <f t="shared" si="4"/>
        <v>0.63593500875562659</v>
      </c>
    </row>
    <row r="175" spans="1:9" ht="63.75" x14ac:dyDescent="0.2">
      <c r="A175" s="84">
        <f t="shared" si="5"/>
        <v>168</v>
      </c>
      <c r="B175" s="85" t="s">
        <v>495</v>
      </c>
      <c r="C175" s="86" t="s">
        <v>103</v>
      </c>
      <c r="D175" s="86" t="s">
        <v>230</v>
      </c>
      <c r="E175" s="86" t="s">
        <v>95</v>
      </c>
      <c r="F175" s="94">
        <v>110000</v>
      </c>
      <c r="G175" s="94">
        <v>110000</v>
      </c>
      <c r="H175" s="94">
        <v>110000</v>
      </c>
      <c r="I175" s="87">
        <f t="shared" si="4"/>
        <v>1</v>
      </c>
    </row>
    <row r="176" spans="1:9" ht="25.5" x14ac:dyDescent="0.2">
      <c r="A176" s="84">
        <f t="shared" si="5"/>
        <v>169</v>
      </c>
      <c r="B176" s="85" t="s">
        <v>453</v>
      </c>
      <c r="C176" s="86" t="s">
        <v>103</v>
      </c>
      <c r="D176" s="86" t="s">
        <v>230</v>
      </c>
      <c r="E176" s="86" t="s">
        <v>160</v>
      </c>
      <c r="F176" s="94">
        <v>110000</v>
      </c>
      <c r="G176" s="94">
        <v>110000</v>
      </c>
      <c r="H176" s="94">
        <v>110000</v>
      </c>
      <c r="I176" s="87">
        <f t="shared" si="4"/>
        <v>1</v>
      </c>
    </row>
    <row r="177" spans="1:9" x14ac:dyDescent="0.2">
      <c r="A177" s="84">
        <f t="shared" si="5"/>
        <v>170</v>
      </c>
      <c r="B177" s="85" t="s">
        <v>454</v>
      </c>
      <c r="C177" s="86" t="s">
        <v>103</v>
      </c>
      <c r="D177" s="86" t="s">
        <v>230</v>
      </c>
      <c r="E177" s="86" t="s">
        <v>392</v>
      </c>
      <c r="F177" s="94">
        <v>110000</v>
      </c>
      <c r="G177" s="94">
        <v>110000</v>
      </c>
      <c r="H177" s="94">
        <v>110000</v>
      </c>
      <c r="I177" s="87">
        <f t="shared" si="4"/>
        <v>1</v>
      </c>
    </row>
    <row r="178" spans="1:9" ht="38.25" x14ac:dyDescent="0.2">
      <c r="A178" s="84">
        <f t="shared" si="5"/>
        <v>171</v>
      </c>
      <c r="B178" s="85" t="s">
        <v>496</v>
      </c>
      <c r="C178" s="86" t="s">
        <v>103</v>
      </c>
      <c r="D178" s="86" t="s">
        <v>231</v>
      </c>
      <c r="E178" s="86" t="s">
        <v>95</v>
      </c>
      <c r="F178" s="94">
        <v>50000</v>
      </c>
      <c r="G178" s="94">
        <v>50000</v>
      </c>
      <c r="H178" s="94">
        <v>0</v>
      </c>
      <c r="I178" s="87">
        <f t="shared" si="4"/>
        <v>0</v>
      </c>
    </row>
    <row r="179" spans="1:9" ht="25.5" x14ac:dyDescent="0.2">
      <c r="A179" s="84">
        <f t="shared" si="5"/>
        <v>172</v>
      </c>
      <c r="B179" s="85" t="s">
        <v>453</v>
      </c>
      <c r="C179" s="86" t="s">
        <v>103</v>
      </c>
      <c r="D179" s="86" t="s">
        <v>231</v>
      </c>
      <c r="E179" s="86" t="s">
        <v>160</v>
      </c>
      <c r="F179" s="94">
        <v>50000</v>
      </c>
      <c r="G179" s="94">
        <v>50000</v>
      </c>
      <c r="H179" s="94">
        <v>0</v>
      </c>
      <c r="I179" s="87">
        <f t="shared" si="4"/>
        <v>0</v>
      </c>
    </row>
    <row r="180" spans="1:9" x14ac:dyDescent="0.2">
      <c r="A180" s="84">
        <f t="shared" si="5"/>
        <v>173</v>
      </c>
      <c r="B180" s="85" t="s">
        <v>454</v>
      </c>
      <c r="C180" s="86" t="s">
        <v>103</v>
      </c>
      <c r="D180" s="86" t="s">
        <v>231</v>
      </c>
      <c r="E180" s="86" t="s">
        <v>392</v>
      </c>
      <c r="F180" s="94">
        <v>50000</v>
      </c>
      <c r="G180" s="94">
        <v>50000</v>
      </c>
      <c r="H180" s="94">
        <v>0</v>
      </c>
      <c r="I180" s="87">
        <f t="shared" si="4"/>
        <v>0</v>
      </c>
    </row>
    <row r="181" spans="1:9" ht="51" x14ac:dyDescent="0.2">
      <c r="A181" s="84">
        <f t="shared" si="5"/>
        <v>174</v>
      </c>
      <c r="B181" s="85" t="s">
        <v>735</v>
      </c>
      <c r="C181" s="86" t="s">
        <v>103</v>
      </c>
      <c r="D181" s="86" t="s">
        <v>736</v>
      </c>
      <c r="E181" s="86" t="s">
        <v>95</v>
      </c>
      <c r="F181" s="94">
        <v>50000</v>
      </c>
      <c r="G181" s="94">
        <v>50000</v>
      </c>
      <c r="H181" s="94">
        <v>0</v>
      </c>
      <c r="I181" s="87">
        <f t="shared" si="4"/>
        <v>0</v>
      </c>
    </row>
    <row r="182" spans="1:9" ht="25.5" x14ac:dyDescent="0.2">
      <c r="A182" s="84">
        <f t="shared" si="5"/>
        <v>175</v>
      </c>
      <c r="B182" s="85" t="s">
        <v>453</v>
      </c>
      <c r="C182" s="86" t="s">
        <v>103</v>
      </c>
      <c r="D182" s="86" t="s">
        <v>736</v>
      </c>
      <c r="E182" s="86" t="s">
        <v>160</v>
      </c>
      <c r="F182" s="94">
        <v>50000</v>
      </c>
      <c r="G182" s="94">
        <v>50000</v>
      </c>
      <c r="H182" s="94">
        <v>0</v>
      </c>
      <c r="I182" s="87">
        <f t="shared" si="4"/>
        <v>0</v>
      </c>
    </row>
    <row r="183" spans="1:9" x14ac:dyDescent="0.2">
      <c r="A183" s="84">
        <f t="shared" si="5"/>
        <v>176</v>
      </c>
      <c r="B183" s="85" t="s">
        <v>454</v>
      </c>
      <c r="C183" s="86" t="s">
        <v>103</v>
      </c>
      <c r="D183" s="86" t="s">
        <v>736</v>
      </c>
      <c r="E183" s="86" t="s">
        <v>392</v>
      </c>
      <c r="F183" s="94">
        <v>50000</v>
      </c>
      <c r="G183" s="94">
        <v>50000</v>
      </c>
      <c r="H183" s="94">
        <v>0</v>
      </c>
      <c r="I183" s="87">
        <f t="shared" si="4"/>
        <v>0</v>
      </c>
    </row>
    <row r="184" spans="1:9" ht="51" x14ac:dyDescent="0.2">
      <c r="A184" s="84">
        <f t="shared" si="5"/>
        <v>177</v>
      </c>
      <c r="B184" s="85" t="s">
        <v>497</v>
      </c>
      <c r="C184" s="86" t="s">
        <v>103</v>
      </c>
      <c r="D184" s="86" t="s">
        <v>232</v>
      </c>
      <c r="E184" s="86" t="s">
        <v>95</v>
      </c>
      <c r="F184" s="94">
        <v>80000</v>
      </c>
      <c r="G184" s="94">
        <v>80000</v>
      </c>
      <c r="H184" s="94">
        <v>0</v>
      </c>
      <c r="I184" s="87">
        <f t="shared" si="4"/>
        <v>0</v>
      </c>
    </row>
    <row r="185" spans="1:9" ht="25.5" x14ac:dyDescent="0.2">
      <c r="A185" s="84">
        <f t="shared" si="5"/>
        <v>178</v>
      </c>
      <c r="B185" s="85" t="s">
        <v>453</v>
      </c>
      <c r="C185" s="86" t="s">
        <v>103</v>
      </c>
      <c r="D185" s="86" t="s">
        <v>232</v>
      </c>
      <c r="E185" s="86" t="s">
        <v>160</v>
      </c>
      <c r="F185" s="94">
        <v>80000</v>
      </c>
      <c r="G185" s="94">
        <v>80000</v>
      </c>
      <c r="H185" s="94">
        <v>0</v>
      </c>
      <c r="I185" s="87">
        <f t="shared" si="4"/>
        <v>0</v>
      </c>
    </row>
    <row r="186" spans="1:9" x14ac:dyDescent="0.2">
      <c r="A186" s="84">
        <f t="shared" si="5"/>
        <v>179</v>
      </c>
      <c r="B186" s="85" t="s">
        <v>454</v>
      </c>
      <c r="C186" s="86" t="s">
        <v>103</v>
      </c>
      <c r="D186" s="86" t="s">
        <v>232</v>
      </c>
      <c r="E186" s="86" t="s">
        <v>392</v>
      </c>
      <c r="F186" s="94">
        <v>80000</v>
      </c>
      <c r="G186" s="94">
        <v>80000</v>
      </c>
      <c r="H186" s="94">
        <v>0</v>
      </c>
      <c r="I186" s="87">
        <f t="shared" si="4"/>
        <v>0</v>
      </c>
    </row>
    <row r="187" spans="1:9" ht="76.5" x14ac:dyDescent="0.2">
      <c r="A187" s="84">
        <f t="shared" si="5"/>
        <v>180</v>
      </c>
      <c r="B187" s="85" t="s">
        <v>498</v>
      </c>
      <c r="C187" s="86" t="s">
        <v>103</v>
      </c>
      <c r="D187" s="86" t="s">
        <v>233</v>
      </c>
      <c r="E187" s="86" t="s">
        <v>95</v>
      </c>
      <c r="F187" s="94">
        <v>20000</v>
      </c>
      <c r="G187" s="94">
        <v>20000</v>
      </c>
      <c r="H187" s="94">
        <v>0</v>
      </c>
      <c r="I187" s="87">
        <f t="shared" si="4"/>
        <v>0</v>
      </c>
    </row>
    <row r="188" spans="1:9" ht="25.5" x14ac:dyDescent="0.2">
      <c r="A188" s="84">
        <f t="shared" si="5"/>
        <v>181</v>
      </c>
      <c r="B188" s="85" t="s">
        <v>453</v>
      </c>
      <c r="C188" s="86" t="s">
        <v>103</v>
      </c>
      <c r="D188" s="86" t="s">
        <v>233</v>
      </c>
      <c r="E188" s="86" t="s">
        <v>160</v>
      </c>
      <c r="F188" s="94">
        <v>20000</v>
      </c>
      <c r="G188" s="94">
        <v>20000</v>
      </c>
      <c r="H188" s="94">
        <v>0</v>
      </c>
      <c r="I188" s="87">
        <f t="shared" si="4"/>
        <v>0</v>
      </c>
    </row>
    <row r="189" spans="1:9" x14ac:dyDescent="0.2">
      <c r="A189" s="84">
        <f t="shared" si="5"/>
        <v>182</v>
      </c>
      <c r="B189" s="85" t="s">
        <v>454</v>
      </c>
      <c r="C189" s="86" t="s">
        <v>103</v>
      </c>
      <c r="D189" s="86" t="s">
        <v>233</v>
      </c>
      <c r="E189" s="86" t="s">
        <v>392</v>
      </c>
      <c r="F189" s="94">
        <v>20000</v>
      </c>
      <c r="G189" s="94">
        <v>20000</v>
      </c>
      <c r="H189" s="94">
        <v>0</v>
      </c>
      <c r="I189" s="87">
        <f t="shared" si="4"/>
        <v>0</v>
      </c>
    </row>
    <row r="190" spans="1:9" x14ac:dyDescent="0.2">
      <c r="A190" s="84">
        <f t="shared" si="5"/>
        <v>183</v>
      </c>
      <c r="B190" s="85" t="s">
        <v>499</v>
      </c>
      <c r="C190" s="86" t="s">
        <v>103</v>
      </c>
      <c r="D190" s="86" t="s">
        <v>414</v>
      </c>
      <c r="E190" s="86" t="s">
        <v>95</v>
      </c>
      <c r="F190" s="94">
        <v>60000</v>
      </c>
      <c r="G190" s="94">
        <v>60000</v>
      </c>
      <c r="H190" s="94">
        <v>0</v>
      </c>
      <c r="I190" s="87">
        <f t="shared" si="4"/>
        <v>0</v>
      </c>
    </row>
    <row r="191" spans="1:9" ht="25.5" x14ac:dyDescent="0.2">
      <c r="A191" s="84">
        <f t="shared" si="5"/>
        <v>184</v>
      </c>
      <c r="B191" s="85" t="s">
        <v>453</v>
      </c>
      <c r="C191" s="86" t="s">
        <v>103</v>
      </c>
      <c r="D191" s="86" t="s">
        <v>414</v>
      </c>
      <c r="E191" s="86" t="s">
        <v>160</v>
      </c>
      <c r="F191" s="94">
        <v>60000</v>
      </c>
      <c r="G191" s="94">
        <v>60000</v>
      </c>
      <c r="H191" s="94">
        <v>0</v>
      </c>
      <c r="I191" s="87">
        <f t="shared" si="4"/>
        <v>0</v>
      </c>
    </row>
    <row r="192" spans="1:9" x14ac:dyDescent="0.2">
      <c r="A192" s="84">
        <f t="shared" si="5"/>
        <v>185</v>
      </c>
      <c r="B192" s="85" t="s">
        <v>454</v>
      </c>
      <c r="C192" s="86" t="s">
        <v>103</v>
      </c>
      <c r="D192" s="86" t="s">
        <v>414</v>
      </c>
      <c r="E192" s="86" t="s">
        <v>392</v>
      </c>
      <c r="F192" s="94">
        <v>60000</v>
      </c>
      <c r="G192" s="94">
        <v>60000</v>
      </c>
      <c r="H192" s="94">
        <v>0</v>
      </c>
      <c r="I192" s="87">
        <f t="shared" si="4"/>
        <v>0</v>
      </c>
    </row>
    <row r="193" spans="1:9" ht="25.5" x14ac:dyDescent="0.2">
      <c r="A193" s="84">
        <f t="shared" si="5"/>
        <v>186</v>
      </c>
      <c r="B193" s="85" t="s">
        <v>500</v>
      </c>
      <c r="C193" s="86" t="s">
        <v>103</v>
      </c>
      <c r="D193" s="86" t="s">
        <v>501</v>
      </c>
      <c r="E193" s="86" t="s">
        <v>95</v>
      </c>
      <c r="F193" s="94">
        <v>50000</v>
      </c>
      <c r="G193" s="94">
        <v>50000</v>
      </c>
      <c r="H193" s="94">
        <v>0</v>
      </c>
      <c r="I193" s="87">
        <f t="shared" si="4"/>
        <v>0</v>
      </c>
    </row>
    <row r="194" spans="1:9" ht="25.5" x14ac:dyDescent="0.2">
      <c r="A194" s="84">
        <f t="shared" si="5"/>
        <v>187</v>
      </c>
      <c r="B194" s="85" t="s">
        <v>453</v>
      </c>
      <c r="C194" s="86" t="s">
        <v>103</v>
      </c>
      <c r="D194" s="86" t="s">
        <v>501</v>
      </c>
      <c r="E194" s="86" t="s">
        <v>160</v>
      </c>
      <c r="F194" s="94">
        <v>50000</v>
      </c>
      <c r="G194" s="94">
        <v>50000</v>
      </c>
      <c r="H194" s="94">
        <v>0</v>
      </c>
      <c r="I194" s="87">
        <f t="shared" si="4"/>
        <v>0</v>
      </c>
    </row>
    <row r="195" spans="1:9" x14ac:dyDescent="0.2">
      <c r="A195" s="84">
        <f t="shared" si="5"/>
        <v>188</v>
      </c>
      <c r="B195" s="85" t="s">
        <v>454</v>
      </c>
      <c r="C195" s="86" t="s">
        <v>103</v>
      </c>
      <c r="D195" s="86" t="s">
        <v>501</v>
      </c>
      <c r="E195" s="86" t="s">
        <v>392</v>
      </c>
      <c r="F195" s="94">
        <v>50000</v>
      </c>
      <c r="G195" s="94">
        <v>50000</v>
      </c>
      <c r="H195" s="94">
        <v>0</v>
      </c>
      <c r="I195" s="87">
        <f t="shared" si="4"/>
        <v>0</v>
      </c>
    </row>
    <row r="196" spans="1:9" x14ac:dyDescent="0.2">
      <c r="A196" s="84">
        <f t="shared" si="5"/>
        <v>189</v>
      </c>
      <c r="B196" s="85" t="s">
        <v>502</v>
      </c>
      <c r="C196" s="86" t="s">
        <v>103</v>
      </c>
      <c r="D196" s="86" t="s">
        <v>503</v>
      </c>
      <c r="E196" s="86" t="s">
        <v>95</v>
      </c>
      <c r="F196" s="94">
        <v>30000</v>
      </c>
      <c r="G196" s="94">
        <v>30000</v>
      </c>
      <c r="H196" s="94">
        <v>0</v>
      </c>
      <c r="I196" s="87">
        <f t="shared" si="4"/>
        <v>0</v>
      </c>
    </row>
    <row r="197" spans="1:9" ht="25.5" x14ac:dyDescent="0.2">
      <c r="A197" s="84">
        <f t="shared" si="5"/>
        <v>190</v>
      </c>
      <c r="B197" s="85" t="s">
        <v>453</v>
      </c>
      <c r="C197" s="86" t="s">
        <v>103</v>
      </c>
      <c r="D197" s="86" t="s">
        <v>503</v>
      </c>
      <c r="E197" s="86" t="s">
        <v>160</v>
      </c>
      <c r="F197" s="94">
        <v>30000</v>
      </c>
      <c r="G197" s="94">
        <v>30000</v>
      </c>
      <c r="H197" s="94">
        <v>0</v>
      </c>
      <c r="I197" s="87">
        <f t="shared" si="4"/>
        <v>0</v>
      </c>
    </row>
    <row r="198" spans="1:9" x14ac:dyDescent="0.2">
      <c r="A198" s="84">
        <f t="shared" si="5"/>
        <v>191</v>
      </c>
      <c r="B198" s="85" t="s">
        <v>454</v>
      </c>
      <c r="C198" s="86" t="s">
        <v>103</v>
      </c>
      <c r="D198" s="86" t="s">
        <v>503</v>
      </c>
      <c r="E198" s="86" t="s">
        <v>392</v>
      </c>
      <c r="F198" s="94">
        <v>30000</v>
      </c>
      <c r="G198" s="94">
        <v>30000</v>
      </c>
      <c r="H198" s="94">
        <v>0</v>
      </c>
      <c r="I198" s="87">
        <f t="shared" si="4"/>
        <v>0</v>
      </c>
    </row>
    <row r="199" spans="1:9" ht="25.5" x14ac:dyDescent="0.2">
      <c r="A199" s="84">
        <f t="shared" si="5"/>
        <v>192</v>
      </c>
      <c r="B199" s="85" t="s">
        <v>504</v>
      </c>
      <c r="C199" s="86" t="s">
        <v>103</v>
      </c>
      <c r="D199" s="86" t="s">
        <v>234</v>
      </c>
      <c r="E199" s="86" t="s">
        <v>95</v>
      </c>
      <c r="F199" s="94">
        <v>279856</v>
      </c>
      <c r="G199" s="94">
        <v>279856</v>
      </c>
      <c r="H199" s="94">
        <v>227303.4</v>
      </c>
      <c r="I199" s="87">
        <f t="shared" si="4"/>
        <v>0.81221556800640327</v>
      </c>
    </row>
    <row r="200" spans="1:9" ht="25.5" x14ac:dyDescent="0.2">
      <c r="A200" s="84">
        <f t="shared" si="5"/>
        <v>193</v>
      </c>
      <c r="B200" s="85" t="s">
        <v>453</v>
      </c>
      <c r="C200" s="86" t="s">
        <v>103</v>
      </c>
      <c r="D200" s="86" t="s">
        <v>234</v>
      </c>
      <c r="E200" s="86" t="s">
        <v>160</v>
      </c>
      <c r="F200" s="94">
        <v>279856</v>
      </c>
      <c r="G200" s="94">
        <v>279856</v>
      </c>
      <c r="H200" s="94">
        <v>227303.4</v>
      </c>
      <c r="I200" s="87">
        <f t="shared" si="4"/>
        <v>0.81221556800640327</v>
      </c>
    </row>
    <row r="201" spans="1:9" x14ac:dyDescent="0.2">
      <c r="A201" s="84">
        <f t="shared" si="5"/>
        <v>194</v>
      </c>
      <c r="B201" s="85" t="s">
        <v>454</v>
      </c>
      <c r="C201" s="86" t="s">
        <v>103</v>
      </c>
      <c r="D201" s="86" t="s">
        <v>234</v>
      </c>
      <c r="E201" s="86" t="s">
        <v>392</v>
      </c>
      <c r="F201" s="94">
        <v>279856</v>
      </c>
      <c r="G201" s="94">
        <v>279856</v>
      </c>
      <c r="H201" s="94">
        <v>227303.4</v>
      </c>
      <c r="I201" s="87">
        <f t="shared" ref="I201:I264" si="6">H201/G201</f>
        <v>0.81221556800640327</v>
      </c>
    </row>
    <row r="202" spans="1:9" x14ac:dyDescent="0.2">
      <c r="A202" s="84">
        <f t="shared" ref="A202:A265" si="7">A201+1</f>
        <v>195</v>
      </c>
      <c r="B202" s="85" t="s">
        <v>505</v>
      </c>
      <c r="C202" s="86" t="s">
        <v>103</v>
      </c>
      <c r="D202" s="86" t="s">
        <v>235</v>
      </c>
      <c r="E202" s="86" t="s">
        <v>95</v>
      </c>
      <c r="F202" s="94">
        <v>11444030</v>
      </c>
      <c r="G202" s="94">
        <v>11444030</v>
      </c>
      <c r="H202" s="94">
        <v>7404496.9000000004</v>
      </c>
      <c r="I202" s="87">
        <f t="shared" si="6"/>
        <v>0.64701830561436835</v>
      </c>
    </row>
    <row r="203" spans="1:9" x14ac:dyDescent="0.2">
      <c r="A203" s="84">
        <f t="shared" si="7"/>
        <v>196</v>
      </c>
      <c r="B203" s="85" t="s">
        <v>465</v>
      </c>
      <c r="C203" s="86" t="s">
        <v>103</v>
      </c>
      <c r="D203" s="86" t="s">
        <v>235</v>
      </c>
      <c r="E203" s="86" t="s">
        <v>161</v>
      </c>
      <c r="F203" s="94">
        <v>9327173.2300000004</v>
      </c>
      <c r="G203" s="94">
        <v>9327173.2300000004</v>
      </c>
      <c r="H203" s="94">
        <v>6582687.21</v>
      </c>
      <c r="I203" s="87">
        <f t="shared" si="6"/>
        <v>0.70575372062645814</v>
      </c>
    </row>
    <row r="204" spans="1:9" x14ac:dyDescent="0.2">
      <c r="A204" s="84">
        <f t="shared" si="7"/>
        <v>197</v>
      </c>
      <c r="B204" s="85" t="s">
        <v>466</v>
      </c>
      <c r="C204" s="86" t="s">
        <v>103</v>
      </c>
      <c r="D204" s="86" t="s">
        <v>235</v>
      </c>
      <c r="E204" s="86" t="s">
        <v>432</v>
      </c>
      <c r="F204" s="94">
        <v>7126539</v>
      </c>
      <c r="G204" s="94">
        <v>7126539</v>
      </c>
      <c r="H204" s="94">
        <v>5068942.08</v>
      </c>
      <c r="I204" s="87">
        <f t="shared" si="6"/>
        <v>0.7112768315728013</v>
      </c>
    </row>
    <row r="205" spans="1:9" ht="25.5" x14ac:dyDescent="0.2">
      <c r="A205" s="84">
        <f t="shared" si="7"/>
        <v>198</v>
      </c>
      <c r="B205" s="85" t="s">
        <v>467</v>
      </c>
      <c r="C205" s="86" t="s">
        <v>103</v>
      </c>
      <c r="D205" s="86" t="s">
        <v>235</v>
      </c>
      <c r="E205" s="86" t="s">
        <v>433</v>
      </c>
      <c r="F205" s="94">
        <v>48420</v>
      </c>
      <c r="G205" s="94">
        <v>48420</v>
      </c>
      <c r="H205" s="94">
        <v>6300</v>
      </c>
      <c r="I205" s="87">
        <f t="shared" si="6"/>
        <v>0.13011152416356878</v>
      </c>
    </row>
    <row r="206" spans="1:9" ht="38.25" x14ac:dyDescent="0.2">
      <c r="A206" s="84">
        <f t="shared" si="7"/>
        <v>199</v>
      </c>
      <c r="B206" s="85" t="s">
        <v>468</v>
      </c>
      <c r="C206" s="86" t="s">
        <v>103</v>
      </c>
      <c r="D206" s="86" t="s">
        <v>235</v>
      </c>
      <c r="E206" s="86" t="s">
        <v>434</v>
      </c>
      <c r="F206" s="94">
        <v>2152214.23</v>
      </c>
      <c r="G206" s="94">
        <v>2152214.23</v>
      </c>
      <c r="H206" s="94">
        <v>1507445.13</v>
      </c>
      <c r="I206" s="87">
        <f t="shared" si="6"/>
        <v>0.70041592931945251</v>
      </c>
    </row>
    <row r="207" spans="1:9" ht="25.5" x14ac:dyDescent="0.2">
      <c r="A207" s="84">
        <f t="shared" si="7"/>
        <v>200</v>
      </c>
      <c r="B207" s="85" t="s">
        <v>453</v>
      </c>
      <c r="C207" s="86" t="s">
        <v>103</v>
      </c>
      <c r="D207" s="86" t="s">
        <v>235</v>
      </c>
      <c r="E207" s="86" t="s">
        <v>160</v>
      </c>
      <c r="F207" s="94">
        <v>1826231.77</v>
      </c>
      <c r="G207" s="94">
        <v>1826231.77</v>
      </c>
      <c r="H207" s="94">
        <v>607114.68999999994</v>
      </c>
      <c r="I207" s="87">
        <f t="shared" si="6"/>
        <v>0.33244120487510737</v>
      </c>
    </row>
    <row r="208" spans="1:9" x14ac:dyDescent="0.2">
      <c r="A208" s="84">
        <f t="shared" si="7"/>
        <v>201</v>
      </c>
      <c r="B208" s="85" t="s">
        <v>454</v>
      </c>
      <c r="C208" s="86" t="s">
        <v>103</v>
      </c>
      <c r="D208" s="86" t="s">
        <v>235</v>
      </c>
      <c r="E208" s="86" t="s">
        <v>392</v>
      </c>
      <c r="F208" s="94">
        <v>1826231.77</v>
      </c>
      <c r="G208" s="94">
        <v>1826231.77</v>
      </c>
      <c r="H208" s="94">
        <v>607114.68999999994</v>
      </c>
      <c r="I208" s="87">
        <f t="shared" si="6"/>
        <v>0.33244120487510737</v>
      </c>
    </row>
    <row r="209" spans="1:9" x14ac:dyDescent="0.2">
      <c r="A209" s="84">
        <f t="shared" si="7"/>
        <v>202</v>
      </c>
      <c r="B209" s="85" t="s">
        <v>458</v>
      </c>
      <c r="C209" s="86" t="s">
        <v>103</v>
      </c>
      <c r="D209" s="86" t="s">
        <v>235</v>
      </c>
      <c r="E209" s="86" t="s">
        <v>162</v>
      </c>
      <c r="F209" s="94">
        <v>290625</v>
      </c>
      <c r="G209" s="94">
        <v>290625</v>
      </c>
      <c r="H209" s="94">
        <v>214695</v>
      </c>
      <c r="I209" s="87">
        <f t="shared" si="6"/>
        <v>0.73873548387096777</v>
      </c>
    </row>
    <row r="210" spans="1:9" ht="25.5" x14ac:dyDescent="0.2">
      <c r="A210" s="84">
        <f t="shared" si="7"/>
        <v>203</v>
      </c>
      <c r="B210" s="85" t="s">
        <v>469</v>
      </c>
      <c r="C210" s="86" t="s">
        <v>103</v>
      </c>
      <c r="D210" s="86" t="s">
        <v>235</v>
      </c>
      <c r="E210" s="86" t="s">
        <v>386</v>
      </c>
      <c r="F210" s="94">
        <v>289325</v>
      </c>
      <c r="G210" s="94">
        <v>289325</v>
      </c>
      <c r="H210" s="94">
        <v>214695</v>
      </c>
      <c r="I210" s="87">
        <f t="shared" si="6"/>
        <v>0.74205478268383307</v>
      </c>
    </row>
    <row r="211" spans="1:9" x14ac:dyDescent="0.2">
      <c r="A211" s="84">
        <f t="shared" si="7"/>
        <v>204</v>
      </c>
      <c r="B211" s="85" t="s">
        <v>584</v>
      </c>
      <c r="C211" s="86" t="s">
        <v>103</v>
      </c>
      <c r="D211" s="86" t="s">
        <v>235</v>
      </c>
      <c r="E211" s="86" t="s">
        <v>389</v>
      </c>
      <c r="F211" s="94">
        <v>1300</v>
      </c>
      <c r="G211" s="94">
        <v>1300</v>
      </c>
      <c r="H211" s="94">
        <v>0</v>
      </c>
      <c r="I211" s="87">
        <f t="shared" si="6"/>
        <v>0</v>
      </c>
    </row>
    <row r="212" spans="1:9" x14ac:dyDescent="0.2">
      <c r="A212" s="84">
        <f t="shared" si="7"/>
        <v>205</v>
      </c>
      <c r="B212" s="85" t="s">
        <v>203</v>
      </c>
      <c r="C212" s="86" t="s">
        <v>103</v>
      </c>
      <c r="D212" s="86" t="s">
        <v>205</v>
      </c>
      <c r="E212" s="86" t="s">
        <v>95</v>
      </c>
      <c r="F212" s="94">
        <v>138000</v>
      </c>
      <c r="G212" s="94">
        <v>138000</v>
      </c>
      <c r="H212" s="94">
        <v>138000</v>
      </c>
      <c r="I212" s="87">
        <f t="shared" si="6"/>
        <v>1</v>
      </c>
    </row>
    <row r="213" spans="1:9" x14ac:dyDescent="0.2">
      <c r="A213" s="84">
        <f t="shared" si="7"/>
        <v>206</v>
      </c>
      <c r="B213" s="85" t="s">
        <v>461</v>
      </c>
      <c r="C213" s="86" t="s">
        <v>103</v>
      </c>
      <c r="D213" s="86" t="s">
        <v>211</v>
      </c>
      <c r="E213" s="86" t="s">
        <v>95</v>
      </c>
      <c r="F213" s="94">
        <v>138000</v>
      </c>
      <c r="G213" s="94">
        <v>138000</v>
      </c>
      <c r="H213" s="94">
        <v>138000</v>
      </c>
      <c r="I213" s="87">
        <f t="shared" si="6"/>
        <v>1</v>
      </c>
    </row>
    <row r="214" spans="1:9" ht="25.5" x14ac:dyDescent="0.2">
      <c r="A214" s="84">
        <f t="shared" si="7"/>
        <v>207</v>
      </c>
      <c r="B214" s="85" t="s">
        <v>453</v>
      </c>
      <c r="C214" s="86" t="s">
        <v>103</v>
      </c>
      <c r="D214" s="86" t="s">
        <v>211</v>
      </c>
      <c r="E214" s="86" t="s">
        <v>160</v>
      </c>
      <c r="F214" s="94">
        <v>138000</v>
      </c>
      <c r="G214" s="94">
        <v>138000</v>
      </c>
      <c r="H214" s="94">
        <v>138000</v>
      </c>
      <c r="I214" s="87">
        <f t="shared" si="6"/>
        <v>1</v>
      </c>
    </row>
    <row r="215" spans="1:9" x14ac:dyDescent="0.2">
      <c r="A215" s="84">
        <f t="shared" si="7"/>
        <v>208</v>
      </c>
      <c r="B215" s="85" t="s">
        <v>454</v>
      </c>
      <c r="C215" s="86" t="s">
        <v>103</v>
      </c>
      <c r="D215" s="86" t="s">
        <v>211</v>
      </c>
      <c r="E215" s="86" t="s">
        <v>392</v>
      </c>
      <c r="F215" s="94">
        <v>138000</v>
      </c>
      <c r="G215" s="94">
        <v>138000</v>
      </c>
      <c r="H215" s="94">
        <v>138000</v>
      </c>
      <c r="I215" s="87">
        <f t="shared" si="6"/>
        <v>1</v>
      </c>
    </row>
    <row r="216" spans="1:9" x14ac:dyDescent="0.2">
      <c r="A216" s="84">
        <f t="shared" si="7"/>
        <v>209</v>
      </c>
      <c r="B216" s="85" t="s">
        <v>507</v>
      </c>
      <c r="C216" s="86" t="s">
        <v>508</v>
      </c>
      <c r="D216" s="86" t="s">
        <v>204</v>
      </c>
      <c r="E216" s="86" t="s">
        <v>95</v>
      </c>
      <c r="F216" s="94">
        <v>4932550</v>
      </c>
      <c r="G216" s="94">
        <v>4932550</v>
      </c>
      <c r="H216" s="94">
        <v>2880263.82</v>
      </c>
      <c r="I216" s="87">
        <f t="shared" si="6"/>
        <v>0.58392997942240821</v>
      </c>
    </row>
    <row r="217" spans="1:9" ht="38.25" x14ac:dyDescent="0.2">
      <c r="A217" s="84">
        <f t="shared" si="7"/>
        <v>210</v>
      </c>
      <c r="B217" s="85" t="s">
        <v>493</v>
      </c>
      <c r="C217" s="86" t="s">
        <v>508</v>
      </c>
      <c r="D217" s="86" t="s">
        <v>227</v>
      </c>
      <c r="E217" s="86" t="s">
        <v>95</v>
      </c>
      <c r="F217" s="94">
        <v>4932550</v>
      </c>
      <c r="G217" s="94">
        <v>4932550</v>
      </c>
      <c r="H217" s="94">
        <v>2880263.82</v>
      </c>
      <c r="I217" s="87">
        <f t="shared" si="6"/>
        <v>0.58392997942240821</v>
      </c>
    </row>
    <row r="218" spans="1:9" ht="63.75" x14ac:dyDescent="0.2">
      <c r="A218" s="84">
        <f t="shared" si="7"/>
        <v>211</v>
      </c>
      <c r="B218" s="85" t="s">
        <v>734</v>
      </c>
      <c r="C218" s="86" t="s">
        <v>508</v>
      </c>
      <c r="D218" s="86" t="s">
        <v>320</v>
      </c>
      <c r="E218" s="86" t="s">
        <v>95</v>
      </c>
      <c r="F218" s="94">
        <v>4932550</v>
      </c>
      <c r="G218" s="94">
        <v>4932550</v>
      </c>
      <c r="H218" s="94">
        <v>2880263.82</v>
      </c>
      <c r="I218" s="87">
        <f t="shared" si="6"/>
        <v>0.58392997942240821</v>
      </c>
    </row>
    <row r="219" spans="1:9" ht="25.5" x14ac:dyDescent="0.2">
      <c r="A219" s="84">
        <f t="shared" si="7"/>
        <v>212</v>
      </c>
      <c r="B219" s="85" t="s">
        <v>509</v>
      </c>
      <c r="C219" s="86" t="s">
        <v>508</v>
      </c>
      <c r="D219" s="86" t="s">
        <v>510</v>
      </c>
      <c r="E219" s="86" t="s">
        <v>95</v>
      </c>
      <c r="F219" s="94">
        <v>4932550</v>
      </c>
      <c r="G219" s="94">
        <v>4932550</v>
      </c>
      <c r="H219" s="94">
        <v>2880263.82</v>
      </c>
      <c r="I219" s="87">
        <f t="shared" si="6"/>
        <v>0.58392997942240821</v>
      </c>
    </row>
    <row r="220" spans="1:9" x14ac:dyDescent="0.2">
      <c r="A220" s="84">
        <f t="shared" si="7"/>
        <v>213</v>
      </c>
      <c r="B220" s="85" t="s">
        <v>491</v>
      </c>
      <c r="C220" s="86" t="s">
        <v>508</v>
      </c>
      <c r="D220" s="86" t="s">
        <v>510</v>
      </c>
      <c r="E220" s="86" t="s">
        <v>166</v>
      </c>
      <c r="F220" s="94">
        <v>4932550</v>
      </c>
      <c r="G220" s="94">
        <v>4932550</v>
      </c>
      <c r="H220" s="94">
        <v>2880263.82</v>
      </c>
      <c r="I220" s="87">
        <f t="shared" si="6"/>
        <v>0.58392997942240821</v>
      </c>
    </row>
    <row r="221" spans="1:9" ht="25.5" x14ac:dyDescent="0.2">
      <c r="A221" s="84">
        <f t="shared" si="7"/>
        <v>214</v>
      </c>
      <c r="B221" s="85" t="s">
        <v>137</v>
      </c>
      <c r="C221" s="86" t="s">
        <v>104</v>
      </c>
      <c r="D221" s="86" t="s">
        <v>204</v>
      </c>
      <c r="E221" s="86" t="s">
        <v>95</v>
      </c>
      <c r="F221" s="94">
        <v>1499611</v>
      </c>
      <c r="G221" s="94">
        <v>1499611</v>
      </c>
      <c r="H221" s="94">
        <v>561983.76</v>
      </c>
      <c r="I221" s="87">
        <f t="shared" si="6"/>
        <v>0.37475302595139676</v>
      </c>
    </row>
    <row r="222" spans="1:9" ht="38.25" x14ac:dyDescent="0.2">
      <c r="A222" s="84">
        <f t="shared" si="7"/>
        <v>215</v>
      </c>
      <c r="B222" s="85" t="s">
        <v>493</v>
      </c>
      <c r="C222" s="86" t="s">
        <v>104</v>
      </c>
      <c r="D222" s="86" t="s">
        <v>227</v>
      </c>
      <c r="E222" s="86" t="s">
        <v>95</v>
      </c>
      <c r="F222" s="94">
        <v>1499611</v>
      </c>
      <c r="G222" s="94">
        <v>1499611</v>
      </c>
      <c r="H222" s="94">
        <v>561983.76</v>
      </c>
      <c r="I222" s="87">
        <f t="shared" si="6"/>
        <v>0.37475302595139676</v>
      </c>
    </row>
    <row r="223" spans="1:9" ht="76.5" x14ac:dyDescent="0.2">
      <c r="A223" s="84">
        <f t="shared" si="7"/>
        <v>216</v>
      </c>
      <c r="B223" s="85" t="s">
        <v>737</v>
      </c>
      <c r="C223" s="86" t="s">
        <v>104</v>
      </c>
      <c r="D223" s="86" t="s">
        <v>321</v>
      </c>
      <c r="E223" s="86" t="s">
        <v>95</v>
      </c>
      <c r="F223" s="94">
        <v>1188311</v>
      </c>
      <c r="G223" s="94">
        <v>1188311</v>
      </c>
      <c r="H223" s="94">
        <v>531983.76</v>
      </c>
      <c r="I223" s="87">
        <f t="shared" si="6"/>
        <v>0.44768058193520049</v>
      </c>
    </row>
    <row r="224" spans="1:9" ht="89.25" x14ac:dyDescent="0.2">
      <c r="A224" s="84">
        <f t="shared" si="7"/>
        <v>217</v>
      </c>
      <c r="B224" s="85" t="s">
        <v>511</v>
      </c>
      <c r="C224" s="86" t="s">
        <v>104</v>
      </c>
      <c r="D224" s="86" t="s">
        <v>236</v>
      </c>
      <c r="E224" s="86" t="s">
        <v>95</v>
      </c>
      <c r="F224" s="94">
        <v>1133311</v>
      </c>
      <c r="G224" s="94">
        <v>1133311</v>
      </c>
      <c r="H224" s="94">
        <v>531983.76</v>
      </c>
      <c r="I224" s="87">
        <f t="shared" si="6"/>
        <v>0.46940668536703517</v>
      </c>
    </row>
    <row r="225" spans="1:9" x14ac:dyDescent="0.2">
      <c r="A225" s="84">
        <f t="shared" si="7"/>
        <v>218</v>
      </c>
      <c r="B225" s="85" t="s">
        <v>465</v>
      </c>
      <c r="C225" s="86" t="s">
        <v>104</v>
      </c>
      <c r="D225" s="86" t="s">
        <v>236</v>
      </c>
      <c r="E225" s="86" t="s">
        <v>161</v>
      </c>
      <c r="F225" s="94">
        <v>1031611</v>
      </c>
      <c r="G225" s="94">
        <v>1031611</v>
      </c>
      <c r="H225" s="94">
        <v>501983.76</v>
      </c>
      <c r="I225" s="87">
        <f t="shared" si="6"/>
        <v>0.48660179079129634</v>
      </c>
    </row>
    <row r="226" spans="1:9" x14ac:dyDescent="0.2">
      <c r="A226" s="84">
        <f t="shared" si="7"/>
        <v>219</v>
      </c>
      <c r="B226" s="85" t="s">
        <v>466</v>
      </c>
      <c r="C226" s="86" t="s">
        <v>104</v>
      </c>
      <c r="D226" s="86" t="s">
        <v>236</v>
      </c>
      <c r="E226" s="86" t="s">
        <v>432</v>
      </c>
      <c r="F226" s="94">
        <v>791798</v>
      </c>
      <c r="G226" s="94">
        <v>791798</v>
      </c>
      <c r="H226" s="94">
        <v>388919.24</v>
      </c>
      <c r="I226" s="87">
        <f t="shared" si="6"/>
        <v>0.4911849234274398</v>
      </c>
    </row>
    <row r="227" spans="1:9" ht="25.5" x14ac:dyDescent="0.2">
      <c r="A227" s="84">
        <f t="shared" si="7"/>
        <v>220</v>
      </c>
      <c r="B227" s="85" t="s">
        <v>467</v>
      </c>
      <c r="C227" s="86" t="s">
        <v>104</v>
      </c>
      <c r="D227" s="86" t="s">
        <v>236</v>
      </c>
      <c r="E227" s="86" t="s">
        <v>433</v>
      </c>
      <c r="F227" s="94">
        <v>690</v>
      </c>
      <c r="G227" s="94">
        <v>690</v>
      </c>
      <c r="H227" s="94">
        <v>477.25</v>
      </c>
      <c r="I227" s="87">
        <f t="shared" si="6"/>
        <v>0.69166666666666665</v>
      </c>
    </row>
    <row r="228" spans="1:9" ht="38.25" x14ac:dyDescent="0.2">
      <c r="A228" s="84">
        <f t="shared" si="7"/>
        <v>221</v>
      </c>
      <c r="B228" s="85" t="s">
        <v>468</v>
      </c>
      <c r="C228" s="86" t="s">
        <v>104</v>
      </c>
      <c r="D228" s="86" t="s">
        <v>236</v>
      </c>
      <c r="E228" s="86" t="s">
        <v>434</v>
      </c>
      <c r="F228" s="94">
        <v>239123</v>
      </c>
      <c r="G228" s="94">
        <v>239123</v>
      </c>
      <c r="H228" s="94">
        <v>112587.27</v>
      </c>
      <c r="I228" s="87">
        <f t="shared" si="6"/>
        <v>0.47083413138844865</v>
      </c>
    </row>
    <row r="229" spans="1:9" ht="25.5" x14ac:dyDescent="0.2">
      <c r="A229" s="84">
        <f t="shared" si="7"/>
        <v>222</v>
      </c>
      <c r="B229" s="85" t="s">
        <v>453</v>
      </c>
      <c r="C229" s="86" t="s">
        <v>104</v>
      </c>
      <c r="D229" s="86" t="s">
        <v>236</v>
      </c>
      <c r="E229" s="86" t="s">
        <v>160</v>
      </c>
      <c r="F229" s="94">
        <v>101700</v>
      </c>
      <c r="G229" s="94">
        <v>101700</v>
      </c>
      <c r="H229" s="94">
        <v>30000</v>
      </c>
      <c r="I229" s="87">
        <f t="shared" si="6"/>
        <v>0.29498525073746312</v>
      </c>
    </row>
    <row r="230" spans="1:9" x14ac:dyDescent="0.2">
      <c r="A230" s="84">
        <f t="shared" si="7"/>
        <v>223</v>
      </c>
      <c r="B230" s="85" t="s">
        <v>454</v>
      </c>
      <c r="C230" s="86" t="s">
        <v>104</v>
      </c>
      <c r="D230" s="86" t="s">
        <v>236</v>
      </c>
      <c r="E230" s="86" t="s">
        <v>392</v>
      </c>
      <c r="F230" s="94">
        <v>101700</v>
      </c>
      <c r="G230" s="94">
        <v>101700</v>
      </c>
      <c r="H230" s="94">
        <v>30000</v>
      </c>
      <c r="I230" s="87">
        <f t="shared" si="6"/>
        <v>0.29498525073746312</v>
      </c>
    </row>
    <row r="231" spans="1:9" ht="89.25" x14ac:dyDescent="0.2">
      <c r="A231" s="84">
        <f t="shared" si="7"/>
        <v>224</v>
      </c>
      <c r="B231" s="85" t="s">
        <v>512</v>
      </c>
      <c r="C231" s="86" t="s">
        <v>104</v>
      </c>
      <c r="D231" s="86" t="s">
        <v>237</v>
      </c>
      <c r="E231" s="86" t="s">
        <v>95</v>
      </c>
      <c r="F231" s="94">
        <v>55000</v>
      </c>
      <c r="G231" s="94">
        <v>55000</v>
      </c>
      <c r="H231" s="94">
        <v>0</v>
      </c>
      <c r="I231" s="87">
        <f t="shared" si="6"/>
        <v>0</v>
      </c>
    </row>
    <row r="232" spans="1:9" ht="25.5" x14ac:dyDescent="0.2">
      <c r="A232" s="84">
        <f t="shared" si="7"/>
        <v>225</v>
      </c>
      <c r="B232" s="85" t="s">
        <v>453</v>
      </c>
      <c r="C232" s="86" t="s">
        <v>104</v>
      </c>
      <c r="D232" s="86" t="s">
        <v>237</v>
      </c>
      <c r="E232" s="86" t="s">
        <v>160</v>
      </c>
      <c r="F232" s="94">
        <v>55000</v>
      </c>
      <c r="G232" s="94">
        <v>55000</v>
      </c>
      <c r="H232" s="94">
        <v>0</v>
      </c>
      <c r="I232" s="87">
        <f t="shared" si="6"/>
        <v>0</v>
      </c>
    </row>
    <row r="233" spans="1:9" x14ac:dyDescent="0.2">
      <c r="A233" s="84">
        <f t="shared" si="7"/>
        <v>226</v>
      </c>
      <c r="B233" s="85" t="s">
        <v>454</v>
      </c>
      <c r="C233" s="86" t="s">
        <v>104</v>
      </c>
      <c r="D233" s="86" t="s">
        <v>237</v>
      </c>
      <c r="E233" s="86" t="s">
        <v>392</v>
      </c>
      <c r="F233" s="94">
        <v>55000</v>
      </c>
      <c r="G233" s="94">
        <v>55000</v>
      </c>
      <c r="H233" s="94">
        <v>0</v>
      </c>
      <c r="I233" s="87">
        <f t="shared" si="6"/>
        <v>0</v>
      </c>
    </row>
    <row r="234" spans="1:9" ht="38.25" x14ac:dyDescent="0.2">
      <c r="A234" s="84">
        <f t="shared" si="7"/>
        <v>227</v>
      </c>
      <c r="B234" s="85" t="s">
        <v>494</v>
      </c>
      <c r="C234" s="86" t="s">
        <v>104</v>
      </c>
      <c r="D234" s="86" t="s">
        <v>319</v>
      </c>
      <c r="E234" s="86" t="s">
        <v>95</v>
      </c>
      <c r="F234" s="94">
        <v>311300</v>
      </c>
      <c r="G234" s="94">
        <v>311300</v>
      </c>
      <c r="H234" s="94">
        <v>30000</v>
      </c>
      <c r="I234" s="87">
        <f t="shared" si="6"/>
        <v>9.6370061034371984E-2</v>
      </c>
    </row>
    <row r="235" spans="1:9" ht="102" x14ac:dyDescent="0.2">
      <c r="A235" s="84">
        <f t="shared" si="7"/>
        <v>228</v>
      </c>
      <c r="B235" s="85" t="s">
        <v>513</v>
      </c>
      <c r="C235" s="86" t="s">
        <v>104</v>
      </c>
      <c r="D235" s="86" t="s">
        <v>238</v>
      </c>
      <c r="E235" s="86" t="s">
        <v>95</v>
      </c>
      <c r="F235" s="94">
        <v>100300</v>
      </c>
      <c r="G235" s="94">
        <v>100300</v>
      </c>
      <c r="H235" s="94">
        <v>0</v>
      </c>
      <c r="I235" s="87">
        <f t="shared" si="6"/>
        <v>0</v>
      </c>
    </row>
    <row r="236" spans="1:9" ht="25.5" x14ac:dyDescent="0.2">
      <c r="A236" s="84">
        <f t="shared" si="7"/>
        <v>229</v>
      </c>
      <c r="B236" s="85" t="s">
        <v>453</v>
      </c>
      <c r="C236" s="86" t="s">
        <v>104</v>
      </c>
      <c r="D236" s="86" t="s">
        <v>238</v>
      </c>
      <c r="E236" s="86" t="s">
        <v>160</v>
      </c>
      <c r="F236" s="94">
        <v>100300</v>
      </c>
      <c r="G236" s="94">
        <v>100300</v>
      </c>
      <c r="H236" s="94">
        <v>0</v>
      </c>
      <c r="I236" s="87">
        <f t="shared" si="6"/>
        <v>0</v>
      </c>
    </row>
    <row r="237" spans="1:9" x14ac:dyDescent="0.2">
      <c r="A237" s="84">
        <f t="shared" si="7"/>
        <v>230</v>
      </c>
      <c r="B237" s="85" t="s">
        <v>454</v>
      </c>
      <c r="C237" s="86" t="s">
        <v>104</v>
      </c>
      <c r="D237" s="86" t="s">
        <v>238</v>
      </c>
      <c r="E237" s="86" t="s">
        <v>392</v>
      </c>
      <c r="F237" s="94">
        <v>100300</v>
      </c>
      <c r="G237" s="94">
        <v>100300</v>
      </c>
      <c r="H237" s="94">
        <v>0</v>
      </c>
      <c r="I237" s="87">
        <f t="shared" si="6"/>
        <v>0</v>
      </c>
    </row>
    <row r="238" spans="1:9" ht="63.75" x14ac:dyDescent="0.2">
      <c r="A238" s="84">
        <f t="shared" si="7"/>
        <v>231</v>
      </c>
      <c r="B238" s="85" t="s">
        <v>514</v>
      </c>
      <c r="C238" s="86" t="s">
        <v>104</v>
      </c>
      <c r="D238" s="86" t="s">
        <v>239</v>
      </c>
      <c r="E238" s="86" t="s">
        <v>95</v>
      </c>
      <c r="F238" s="94">
        <v>97000</v>
      </c>
      <c r="G238" s="94">
        <v>97000</v>
      </c>
      <c r="H238" s="94">
        <v>0</v>
      </c>
      <c r="I238" s="87">
        <f t="shared" si="6"/>
        <v>0</v>
      </c>
    </row>
    <row r="239" spans="1:9" ht="25.5" x14ac:dyDescent="0.2">
      <c r="A239" s="84">
        <f t="shared" si="7"/>
        <v>232</v>
      </c>
      <c r="B239" s="85" t="s">
        <v>453</v>
      </c>
      <c r="C239" s="86" t="s">
        <v>104</v>
      </c>
      <c r="D239" s="86" t="s">
        <v>239</v>
      </c>
      <c r="E239" s="86" t="s">
        <v>160</v>
      </c>
      <c r="F239" s="94">
        <v>97000</v>
      </c>
      <c r="G239" s="94">
        <v>97000</v>
      </c>
      <c r="H239" s="94">
        <v>0</v>
      </c>
      <c r="I239" s="87">
        <f t="shared" si="6"/>
        <v>0</v>
      </c>
    </row>
    <row r="240" spans="1:9" x14ac:dyDescent="0.2">
      <c r="A240" s="84">
        <f t="shared" si="7"/>
        <v>233</v>
      </c>
      <c r="B240" s="85" t="s">
        <v>454</v>
      </c>
      <c r="C240" s="86" t="s">
        <v>104</v>
      </c>
      <c r="D240" s="86" t="s">
        <v>239</v>
      </c>
      <c r="E240" s="86" t="s">
        <v>392</v>
      </c>
      <c r="F240" s="94">
        <v>97000</v>
      </c>
      <c r="G240" s="94">
        <v>97000</v>
      </c>
      <c r="H240" s="94">
        <v>0</v>
      </c>
      <c r="I240" s="87">
        <f t="shared" si="6"/>
        <v>0</v>
      </c>
    </row>
    <row r="241" spans="1:9" ht="102" x14ac:dyDescent="0.2">
      <c r="A241" s="84">
        <f t="shared" si="7"/>
        <v>234</v>
      </c>
      <c r="B241" s="85" t="s">
        <v>515</v>
      </c>
      <c r="C241" s="86" t="s">
        <v>104</v>
      </c>
      <c r="D241" s="86" t="s">
        <v>240</v>
      </c>
      <c r="E241" s="86" t="s">
        <v>95</v>
      </c>
      <c r="F241" s="94">
        <v>114000</v>
      </c>
      <c r="G241" s="94">
        <v>114000</v>
      </c>
      <c r="H241" s="94">
        <v>30000</v>
      </c>
      <c r="I241" s="87">
        <f t="shared" si="6"/>
        <v>0.26315789473684209</v>
      </c>
    </row>
    <row r="242" spans="1:9" ht="25.5" x14ac:dyDescent="0.2">
      <c r="A242" s="84">
        <f t="shared" si="7"/>
        <v>235</v>
      </c>
      <c r="B242" s="85" t="s">
        <v>453</v>
      </c>
      <c r="C242" s="86" t="s">
        <v>104</v>
      </c>
      <c r="D242" s="86" t="s">
        <v>240</v>
      </c>
      <c r="E242" s="86" t="s">
        <v>160</v>
      </c>
      <c r="F242" s="94">
        <v>114000</v>
      </c>
      <c r="G242" s="94">
        <v>114000</v>
      </c>
      <c r="H242" s="94">
        <v>30000</v>
      </c>
      <c r="I242" s="87">
        <f t="shared" si="6"/>
        <v>0.26315789473684209</v>
      </c>
    </row>
    <row r="243" spans="1:9" x14ac:dyDescent="0.2">
      <c r="A243" s="84">
        <f t="shared" si="7"/>
        <v>236</v>
      </c>
      <c r="B243" s="85" t="s">
        <v>454</v>
      </c>
      <c r="C243" s="86" t="s">
        <v>104</v>
      </c>
      <c r="D243" s="86" t="s">
        <v>240</v>
      </c>
      <c r="E243" s="86" t="s">
        <v>392</v>
      </c>
      <c r="F243" s="94">
        <v>114000</v>
      </c>
      <c r="G243" s="94">
        <v>114000</v>
      </c>
      <c r="H243" s="94">
        <v>30000</v>
      </c>
      <c r="I243" s="87">
        <f t="shared" si="6"/>
        <v>0.26315789473684209</v>
      </c>
    </row>
    <row r="244" spans="1:9" x14ac:dyDescent="0.2">
      <c r="A244" s="84">
        <f t="shared" si="7"/>
        <v>237</v>
      </c>
      <c r="B244" s="85" t="s">
        <v>138</v>
      </c>
      <c r="C244" s="86" t="s">
        <v>105</v>
      </c>
      <c r="D244" s="86" t="s">
        <v>204</v>
      </c>
      <c r="E244" s="86" t="s">
        <v>95</v>
      </c>
      <c r="F244" s="94">
        <v>35378385.609999999</v>
      </c>
      <c r="G244" s="94">
        <v>34901585.609999999</v>
      </c>
      <c r="H244" s="94">
        <v>12316492.869999999</v>
      </c>
      <c r="I244" s="87">
        <f t="shared" si="6"/>
        <v>0.35289207222926511</v>
      </c>
    </row>
    <row r="245" spans="1:9" x14ac:dyDescent="0.2">
      <c r="A245" s="84">
        <f t="shared" si="7"/>
        <v>238</v>
      </c>
      <c r="B245" s="85" t="s">
        <v>139</v>
      </c>
      <c r="C245" s="86" t="s">
        <v>106</v>
      </c>
      <c r="D245" s="86" t="s">
        <v>204</v>
      </c>
      <c r="E245" s="86" t="s">
        <v>95</v>
      </c>
      <c r="F245" s="94">
        <v>1846400</v>
      </c>
      <c r="G245" s="94">
        <v>1846400</v>
      </c>
      <c r="H245" s="94">
        <v>754783</v>
      </c>
      <c r="I245" s="87">
        <f t="shared" si="6"/>
        <v>0.40878628682842288</v>
      </c>
    </row>
    <row r="246" spans="1:9" ht="51" x14ac:dyDescent="0.2">
      <c r="A246" s="84">
        <f t="shared" si="7"/>
        <v>239</v>
      </c>
      <c r="B246" s="85" t="s">
        <v>738</v>
      </c>
      <c r="C246" s="86" t="s">
        <v>106</v>
      </c>
      <c r="D246" s="86" t="s">
        <v>241</v>
      </c>
      <c r="E246" s="86" t="s">
        <v>95</v>
      </c>
      <c r="F246" s="94">
        <v>1177000</v>
      </c>
      <c r="G246" s="94">
        <v>1177000</v>
      </c>
      <c r="H246" s="94">
        <v>568023</v>
      </c>
      <c r="I246" s="87">
        <f t="shared" si="6"/>
        <v>0.48260237892948171</v>
      </c>
    </row>
    <row r="247" spans="1:9" ht="51" x14ac:dyDescent="0.2">
      <c r="A247" s="84">
        <f t="shared" si="7"/>
        <v>240</v>
      </c>
      <c r="B247" s="85" t="s">
        <v>739</v>
      </c>
      <c r="C247" s="86" t="s">
        <v>106</v>
      </c>
      <c r="D247" s="86" t="s">
        <v>322</v>
      </c>
      <c r="E247" s="86" t="s">
        <v>95</v>
      </c>
      <c r="F247" s="94">
        <v>1177000</v>
      </c>
      <c r="G247" s="94">
        <v>1177000</v>
      </c>
      <c r="H247" s="94">
        <v>568023</v>
      </c>
      <c r="I247" s="87">
        <f t="shared" si="6"/>
        <v>0.48260237892948171</v>
      </c>
    </row>
    <row r="248" spans="1:9" ht="25.5" x14ac:dyDescent="0.2">
      <c r="A248" s="84">
        <f t="shared" si="7"/>
        <v>241</v>
      </c>
      <c r="B248" s="85" t="s">
        <v>740</v>
      </c>
      <c r="C248" s="86" t="s">
        <v>106</v>
      </c>
      <c r="D248" s="86" t="s">
        <v>242</v>
      </c>
      <c r="E248" s="86" t="s">
        <v>95</v>
      </c>
      <c r="F248" s="94">
        <v>215000</v>
      </c>
      <c r="G248" s="94">
        <v>215000</v>
      </c>
      <c r="H248" s="94">
        <v>0</v>
      </c>
      <c r="I248" s="87">
        <f t="shared" si="6"/>
        <v>0</v>
      </c>
    </row>
    <row r="249" spans="1:9" ht="38.25" x14ac:dyDescent="0.2">
      <c r="A249" s="84">
        <f t="shared" si="7"/>
        <v>242</v>
      </c>
      <c r="B249" s="85" t="s">
        <v>516</v>
      </c>
      <c r="C249" s="86" t="s">
        <v>106</v>
      </c>
      <c r="D249" s="86" t="s">
        <v>242</v>
      </c>
      <c r="E249" s="86" t="s">
        <v>165</v>
      </c>
      <c r="F249" s="94">
        <v>215000</v>
      </c>
      <c r="G249" s="94">
        <v>215000</v>
      </c>
      <c r="H249" s="94">
        <v>0</v>
      </c>
      <c r="I249" s="87">
        <f t="shared" si="6"/>
        <v>0</v>
      </c>
    </row>
    <row r="250" spans="1:9" ht="51" x14ac:dyDescent="0.2">
      <c r="A250" s="84">
        <f t="shared" si="7"/>
        <v>243</v>
      </c>
      <c r="B250" s="85" t="s">
        <v>517</v>
      </c>
      <c r="C250" s="86" t="s">
        <v>106</v>
      </c>
      <c r="D250" s="86" t="s">
        <v>242</v>
      </c>
      <c r="E250" s="86" t="s">
        <v>388</v>
      </c>
      <c r="F250" s="94">
        <v>215000</v>
      </c>
      <c r="G250" s="94">
        <v>215000</v>
      </c>
      <c r="H250" s="94">
        <v>0</v>
      </c>
      <c r="I250" s="87">
        <f t="shared" si="6"/>
        <v>0</v>
      </c>
    </row>
    <row r="251" spans="1:9" ht="38.25" x14ac:dyDescent="0.2">
      <c r="A251" s="84">
        <f t="shared" si="7"/>
        <v>244</v>
      </c>
      <c r="B251" s="85" t="s">
        <v>518</v>
      </c>
      <c r="C251" s="86" t="s">
        <v>106</v>
      </c>
      <c r="D251" s="86" t="s">
        <v>243</v>
      </c>
      <c r="E251" s="86" t="s">
        <v>95</v>
      </c>
      <c r="F251" s="94">
        <v>300000</v>
      </c>
      <c r="G251" s="94">
        <v>300000</v>
      </c>
      <c r="H251" s="94">
        <v>135723</v>
      </c>
      <c r="I251" s="87">
        <f t="shared" si="6"/>
        <v>0.45240999999999998</v>
      </c>
    </row>
    <row r="252" spans="1:9" ht="38.25" x14ac:dyDescent="0.2">
      <c r="A252" s="84">
        <f t="shared" si="7"/>
        <v>245</v>
      </c>
      <c r="B252" s="85" t="s">
        <v>516</v>
      </c>
      <c r="C252" s="86" t="s">
        <v>106</v>
      </c>
      <c r="D252" s="86" t="s">
        <v>243</v>
      </c>
      <c r="E252" s="86" t="s">
        <v>165</v>
      </c>
      <c r="F252" s="94">
        <v>300000</v>
      </c>
      <c r="G252" s="94">
        <v>300000</v>
      </c>
      <c r="H252" s="94">
        <v>135723</v>
      </c>
      <c r="I252" s="87">
        <f t="shared" si="6"/>
        <v>0.45240999999999998</v>
      </c>
    </row>
    <row r="253" spans="1:9" ht="51" x14ac:dyDescent="0.2">
      <c r="A253" s="84">
        <f t="shared" si="7"/>
        <v>246</v>
      </c>
      <c r="B253" s="85" t="s">
        <v>517</v>
      </c>
      <c r="C253" s="86" t="s">
        <v>106</v>
      </c>
      <c r="D253" s="86" t="s">
        <v>243</v>
      </c>
      <c r="E253" s="86" t="s">
        <v>388</v>
      </c>
      <c r="F253" s="94">
        <v>300000</v>
      </c>
      <c r="G253" s="94">
        <v>300000</v>
      </c>
      <c r="H253" s="94">
        <v>135723</v>
      </c>
      <c r="I253" s="87">
        <f t="shared" si="6"/>
        <v>0.45240999999999998</v>
      </c>
    </row>
    <row r="254" spans="1:9" ht="38.25" x14ac:dyDescent="0.2">
      <c r="A254" s="84">
        <f t="shared" si="7"/>
        <v>247</v>
      </c>
      <c r="B254" s="85" t="s">
        <v>519</v>
      </c>
      <c r="C254" s="86" t="s">
        <v>106</v>
      </c>
      <c r="D254" s="86" t="s">
        <v>244</v>
      </c>
      <c r="E254" s="86" t="s">
        <v>95</v>
      </c>
      <c r="F254" s="94">
        <v>130000</v>
      </c>
      <c r="G254" s="94">
        <v>130000</v>
      </c>
      <c r="H254" s="94">
        <v>0</v>
      </c>
      <c r="I254" s="87">
        <f t="shared" si="6"/>
        <v>0</v>
      </c>
    </row>
    <row r="255" spans="1:9" ht="25.5" x14ac:dyDescent="0.2">
      <c r="A255" s="84">
        <f t="shared" si="7"/>
        <v>248</v>
      </c>
      <c r="B255" s="85" t="s">
        <v>453</v>
      </c>
      <c r="C255" s="86" t="s">
        <v>106</v>
      </c>
      <c r="D255" s="86" t="s">
        <v>244</v>
      </c>
      <c r="E255" s="86" t="s">
        <v>160</v>
      </c>
      <c r="F255" s="94">
        <v>130000</v>
      </c>
      <c r="G255" s="94">
        <v>130000</v>
      </c>
      <c r="H255" s="94">
        <v>0</v>
      </c>
      <c r="I255" s="87">
        <f t="shared" si="6"/>
        <v>0</v>
      </c>
    </row>
    <row r="256" spans="1:9" x14ac:dyDescent="0.2">
      <c r="A256" s="84">
        <f t="shared" si="7"/>
        <v>249</v>
      </c>
      <c r="B256" s="85" t="s">
        <v>454</v>
      </c>
      <c r="C256" s="86" t="s">
        <v>106</v>
      </c>
      <c r="D256" s="86" t="s">
        <v>244</v>
      </c>
      <c r="E256" s="86" t="s">
        <v>392</v>
      </c>
      <c r="F256" s="94">
        <v>130000</v>
      </c>
      <c r="G256" s="94">
        <v>130000</v>
      </c>
      <c r="H256" s="94">
        <v>0</v>
      </c>
      <c r="I256" s="87">
        <f t="shared" si="6"/>
        <v>0</v>
      </c>
    </row>
    <row r="257" spans="1:9" ht="25.5" x14ac:dyDescent="0.2">
      <c r="A257" s="84">
        <f t="shared" si="7"/>
        <v>250</v>
      </c>
      <c r="B257" s="85" t="s">
        <v>520</v>
      </c>
      <c r="C257" s="86" t="s">
        <v>106</v>
      </c>
      <c r="D257" s="86" t="s">
        <v>245</v>
      </c>
      <c r="E257" s="86" t="s">
        <v>95</v>
      </c>
      <c r="F257" s="94">
        <v>92000</v>
      </c>
      <c r="G257" s="94">
        <v>92000</v>
      </c>
      <c r="H257" s="94">
        <v>0</v>
      </c>
      <c r="I257" s="87">
        <f t="shared" si="6"/>
        <v>0</v>
      </c>
    </row>
    <row r="258" spans="1:9" ht="25.5" x14ac:dyDescent="0.2">
      <c r="A258" s="84">
        <f t="shared" si="7"/>
        <v>251</v>
      </c>
      <c r="B258" s="85" t="s">
        <v>453</v>
      </c>
      <c r="C258" s="86" t="s">
        <v>106</v>
      </c>
      <c r="D258" s="86" t="s">
        <v>245</v>
      </c>
      <c r="E258" s="86" t="s">
        <v>160</v>
      </c>
      <c r="F258" s="94">
        <v>92000</v>
      </c>
      <c r="G258" s="94">
        <v>92000</v>
      </c>
      <c r="H258" s="94">
        <v>0</v>
      </c>
      <c r="I258" s="87">
        <f t="shared" si="6"/>
        <v>0</v>
      </c>
    </row>
    <row r="259" spans="1:9" x14ac:dyDescent="0.2">
      <c r="A259" s="84">
        <f t="shared" si="7"/>
        <v>252</v>
      </c>
      <c r="B259" s="85" t="s">
        <v>454</v>
      </c>
      <c r="C259" s="86" t="s">
        <v>106</v>
      </c>
      <c r="D259" s="86" t="s">
        <v>245</v>
      </c>
      <c r="E259" s="86" t="s">
        <v>392</v>
      </c>
      <c r="F259" s="94">
        <v>92000</v>
      </c>
      <c r="G259" s="94">
        <v>92000</v>
      </c>
      <c r="H259" s="94">
        <v>0</v>
      </c>
      <c r="I259" s="87">
        <f t="shared" si="6"/>
        <v>0</v>
      </c>
    </row>
    <row r="260" spans="1:9" ht="38.25" x14ac:dyDescent="0.2">
      <c r="A260" s="84">
        <f t="shared" si="7"/>
        <v>253</v>
      </c>
      <c r="B260" s="85" t="s">
        <v>521</v>
      </c>
      <c r="C260" s="86" t="s">
        <v>106</v>
      </c>
      <c r="D260" s="86" t="s">
        <v>246</v>
      </c>
      <c r="E260" s="86" t="s">
        <v>95</v>
      </c>
      <c r="F260" s="94">
        <v>440000</v>
      </c>
      <c r="G260" s="94">
        <v>440000</v>
      </c>
      <c r="H260" s="94">
        <v>432300</v>
      </c>
      <c r="I260" s="87">
        <f t="shared" si="6"/>
        <v>0.98250000000000004</v>
      </c>
    </row>
    <row r="261" spans="1:9" ht="38.25" x14ac:dyDescent="0.2">
      <c r="A261" s="84">
        <f t="shared" si="7"/>
        <v>254</v>
      </c>
      <c r="B261" s="85" t="s">
        <v>516</v>
      </c>
      <c r="C261" s="86" t="s">
        <v>106</v>
      </c>
      <c r="D261" s="86" t="s">
        <v>246</v>
      </c>
      <c r="E261" s="86" t="s">
        <v>165</v>
      </c>
      <c r="F261" s="94">
        <v>440000</v>
      </c>
      <c r="G261" s="94">
        <v>440000</v>
      </c>
      <c r="H261" s="94">
        <v>432300</v>
      </c>
      <c r="I261" s="87">
        <f t="shared" si="6"/>
        <v>0.98250000000000004</v>
      </c>
    </row>
    <row r="262" spans="1:9" ht="51" x14ac:dyDescent="0.2">
      <c r="A262" s="84">
        <f t="shared" si="7"/>
        <v>255</v>
      </c>
      <c r="B262" s="85" t="s">
        <v>517</v>
      </c>
      <c r="C262" s="86" t="s">
        <v>106</v>
      </c>
      <c r="D262" s="86" t="s">
        <v>246</v>
      </c>
      <c r="E262" s="86" t="s">
        <v>388</v>
      </c>
      <c r="F262" s="94">
        <v>440000</v>
      </c>
      <c r="G262" s="94">
        <v>440000</v>
      </c>
      <c r="H262" s="94">
        <v>432300</v>
      </c>
      <c r="I262" s="87">
        <f t="shared" si="6"/>
        <v>0.98250000000000004</v>
      </c>
    </row>
    <row r="263" spans="1:9" x14ac:dyDescent="0.2">
      <c r="A263" s="84">
        <f t="shared" si="7"/>
        <v>256</v>
      </c>
      <c r="B263" s="85" t="s">
        <v>203</v>
      </c>
      <c r="C263" s="86" t="s">
        <v>106</v>
      </c>
      <c r="D263" s="86" t="s">
        <v>205</v>
      </c>
      <c r="E263" s="86" t="s">
        <v>95</v>
      </c>
      <c r="F263" s="94">
        <v>669400</v>
      </c>
      <c r="G263" s="94">
        <v>669400</v>
      </c>
      <c r="H263" s="94">
        <v>186760</v>
      </c>
      <c r="I263" s="87">
        <f t="shared" si="6"/>
        <v>0.27899611592470869</v>
      </c>
    </row>
    <row r="264" spans="1:9" ht="63.75" x14ac:dyDescent="0.2">
      <c r="A264" s="84">
        <f t="shared" si="7"/>
        <v>257</v>
      </c>
      <c r="B264" s="85" t="s">
        <v>849</v>
      </c>
      <c r="C264" s="86" t="s">
        <v>106</v>
      </c>
      <c r="D264" s="86" t="s">
        <v>247</v>
      </c>
      <c r="E264" s="86" t="s">
        <v>95</v>
      </c>
      <c r="F264" s="94">
        <v>669400</v>
      </c>
      <c r="G264" s="94">
        <v>669400</v>
      </c>
      <c r="H264" s="94">
        <v>186760</v>
      </c>
      <c r="I264" s="87">
        <f t="shared" si="6"/>
        <v>0.27899611592470869</v>
      </c>
    </row>
    <row r="265" spans="1:9" ht="25.5" x14ac:dyDescent="0.2">
      <c r="A265" s="84">
        <f t="shared" si="7"/>
        <v>258</v>
      </c>
      <c r="B265" s="85" t="s">
        <v>453</v>
      </c>
      <c r="C265" s="86" t="s">
        <v>106</v>
      </c>
      <c r="D265" s="86" t="s">
        <v>247</v>
      </c>
      <c r="E265" s="86" t="s">
        <v>160</v>
      </c>
      <c r="F265" s="94">
        <v>669400</v>
      </c>
      <c r="G265" s="94">
        <v>669400</v>
      </c>
      <c r="H265" s="94">
        <v>186760</v>
      </c>
      <c r="I265" s="87">
        <f t="shared" ref="I265:I328" si="8">H265/G265</f>
        <v>0.27899611592470869</v>
      </c>
    </row>
    <row r="266" spans="1:9" x14ac:dyDescent="0.2">
      <c r="A266" s="84">
        <f t="shared" ref="A266:A329" si="9">A265+1</f>
        <v>259</v>
      </c>
      <c r="B266" s="85" t="s">
        <v>454</v>
      </c>
      <c r="C266" s="86" t="s">
        <v>106</v>
      </c>
      <c r="D266" s="86" t="s">
        <v>247</v>
      </c>
      <c r="E266" s="86" t="s">
        <v>392</v>
      </c>
      <c r="F266" s="94">
        <v>669400</v>
      </c>
      <c r="G266" s="94">
        <v>669400</v>
      </c>
      <c r="H266" s="94">
        <v>186760</v>
      </c>
      <c r="I266" s="87">
        <f t="shared" si="8"/>
        <v>0.27899611592470869</v>
      </c>
    </row>
    <row r="267" spans="1:9" x14ac:dyDescent="0.2">
      <c r="A267" s="84">
        <f t="shared" si="9"/>
        <v>260</v>
      </c>
      <c r="B267" s="85" t="s">
        <v>140</v>
      </c>
      <c r="C267" s="86" t="s">
        <v>107</v>
      </c>
      <c r="D267" s="86" t="s">
        <v>204</v>
      </c>
      <c r="E267" s="86" t="s">
        <v>95</v>
      </c>
      <c r="F267" s="94">
        <v>318221</v>
      </c>
      <c r="G267" s="94">
        <v>318221</v>
      </c>
      <c r="H267" s="94">
        <v>210843.29</v>
      </c>
      <c r="I267" s="87">
        <f t="shared" si="8"/>
        <v>0.66256874939114641</v>
      </c>
    </row>
    <row r="268" spans="1:9" ht="38.25" x14ac:dyDescent="0.2">
      <c r="A268" s="84">
        <f t="shared" si="9"/>
        <v>261</v>
      </c>
      <c r="B268" s="85" t="s">
        <v>493</v>
      </c>
      <c r="C268" s="86" t="s">
        <v>107</v>
      </c>
      <c r="D268" s="86" t="s">
        <v>227</v>
      </c>
      <c r="E268" s="86" t="s">
        <v>95</v>
      </c>
      <c r="F268" s="94">
        <v>318221</v>
      </c>
      <c r="G268" s="94">
        <v>318221</v>
      </c>
      <c r="H268" s="94">
        <v>210843.29</v>
      </c>
      <c r="I268" s="87">
        <f t="shared" si="8"/>
        <v>0.66256874939114641</v>
      </c>
    </row>
    <row r="269" spans="1:9" ht="63.75" x14ac:dyDescent="0.2">
      <c r="A269" s="84">
        <f t="shared" si="9"/>
        <v>262</v>
      </c>
      <c r="B269" s="85" t="s">
        <v>734</v>
      </c>
      <c r="C269" s="86" t="s">
        <v>107</v>
      </c>
      <c r="D269" s="86" t="s">
        <v>320</v>
      </c>
      <c r="E269" s="86" t="s">
        <v>95</v>
      </c>
      <c r="F269" s="94">
        <v>318221</v>
      </c>
      <c r="G269" s="94">
        <v>318221</v>
      </c>
      <c r="H269" s="94">
        <v>210843.29</v>
      </c>
      <c r="I269" s="87">
        <f t="shared" si="8"/>
        <v>0.66256874939114641</v>
      </c>
    </row>
    <row r="270" spans="1:9" ht="63.75" x14ac:dyDescent="0.2">
      <c r="A270" s="84">
        <f t="shared" si="9"/>
        <v>263</v>
      </c>
      <c r="B270" s="85" t="s">
        <v>522</v>
      </c>
      <c r="C270" s="86" t="s">
        <v>107</v>
      </c>
      <c r="D270" s="86" t="s">
        <v>248</v>
      </c>
      <c r="E270" s="86" t="s">
        <v>95</v>
      </c>
      <c r="F270" s="94">
        <v>318221</v>
      </c>
      <c r="G270" s="94">
        <v>318221</v>
      </c>
      <c r="H270" s="94">
        <v>210843.29</v>
      </c>
      <c r="I270" s="87">
        <f t="shared" si="8"/>
        <v>0.66256874939114641</v>
      </c>
    </row>
    <row r="271" spans="1:9" x14ac:dyDescent="0.2">
      <c r="A271" s="84">
        <f t="shared" si="9"/>
        <v>264</v>
      </c>
      <c r="B271" s="85" t="s">
        <v>465</v>
      </c>
      <c r="C271" s="86" t="s">
        <v>107</v>
      </c>
      <c r="D271" s="86" t="s">
        <v>248</v>
      </c>
      <c r="E271" s="86" t="s">
        <v>161</v>
      </c>
      <c r="F271" s="94">
        <v>254522</v>
      </c>
      <c r="G271" s="94">
        <v>254522</v>
      </c>
      <c r="H271" s="94">
        <v>177991.29</v>
      </c>
      <c r="I271" s="87">
        <f t="shared" si="8"/>
        <v>0.69931593339672016</v>
      </c>
    </row>
    <row r="272" spans="1:9" x14ac:dyDescent="0.2">
      <c r="A272" s="84">
        <f t="shared" si="9"/>
        <v>265</v>
      </c>
      <c r="B272" s="85" t="s">
        <v>466</v>
      </c>
      <c r="C272" s="86" t="s">
        <v>107</v>
      </c>
      <c r="D272" s="86" t="s">
        <v>248</v>
      </c>
      <c r="E272" s="86" t="s">
        <v>432</v>
      </c>
      <c r="F272" s="94">
        <v>195485</v>
      </c>
      <c r="G272" s="94">
        <v>195485</v>
      </c>
      <c r="H272" s="94">
        <v>139683.44</v>
      </c>
      <c r="I272" s="87">
        <f t="shared" si="8"/>
        <v>0.7145481238969742</v>
      </c>
    </row>
    <row r="273" spans="1:9" ht="38.25" x14ac:dyDescent="0.2">
      <c r="A273" s="84">
        <f t="shared" si="9"/>
        <v>266</v>
      </c>
      <c r="B273" s="85" t="s">
        <v>468</v>
      </c>
      <c r="C273" s="86" t="s">
        <v>107</v>
      </c>
      <c r="D273" s="86" t="s">
        <v>248</v>
      </c>
      <c r="E273" s="86" t="s">
        <v>434</v>
      </c>
      <c r="F273" s="94">
        <v>59037</v>
      </c>
      <c r="G273" s="94">
        <v>59037</v>
      </c>
      <c r="H273" s="94">
        <v>38307.85</v>
      </c>
      <c r="I273" s="87">
        <f t="shared" si="8"/>
        <v>0.64887866930907734</v>
      </c>
    </row>
    <row r="274" spans="1:9" ht="25.5" x14ac:dyDescent="0.2">
      <c r="A274" s="84">
        <f t="shared" si="9"/>
        <v>267</v>
      </c>
      <c r="B274" s="85" t="s">
        <v>453</v>
      </c>
      <c r="C274" s="86" t="s">
        <v>107</v>
      </c>
      <c r="D274" s="86" t="s">
        <v>248</v>
      </c>
      <c r="E274" s="86" t="s">
        <v>160</v>
      </c>
      <c r="F274" s="94">
        <v>48699</v>
      </c>
      <c r="G274" s="94">
        <v>48699</v>
      </c>
      <c r="H274" s="94">
        <v>21815</v>
      </c>
      <c r="I274" s="87">
        <f t="shared" si="8"/>
        <v>0.44795581018090719</v>
      </c>
    </row>
    <row r="275" spans="1:9" x14ac:dyDescent="0.2">
      <c r="A275" s="84">
        <f t="shared" si="9"/>
        <v>268</v>
      </c>
      <c r="B275" s="85" t="s">
        <v>454</v>
      </c>
      <c r="C275" s="86" t="s">
        <v>107</v>
      </c>
      <c r="D275" s="86" t="s">
        <v>248</v>
      </c>
      <c r="E275" s="86" t="s">
        <v>392</v>
      </c>
      <c r="F275" s="94">
        <v>48699</v>
      </c>
      <c r="G275" s="94">
        <v>48699</v>
      </c>
      <c r="H275" s="94">
        <v>21815</v>
      </c>
      <c r="I275" s="87">
        <f t="shared" si="8"/>
        <v>0.44795581018090719</v>
      </c>
    </row>
    <row r="276" spans="1:9" x14ac:dyDescent="0.2">
      <c r="A276" s="84">
        <f t="shared" si="9"/>
        <v>269</v>
      </c>
      <c r="B276" s="85" t="s">
        <v>458</v>
      </c>
      <c r="C276" s="86" t="s">
        <v>107</v>
      </c>
      <c r="D276" s="86" t="s">
        <v>248</v>
      </c>
      <c r="E276" s="86" t="s">
        <v>162</v>
      </c>
      <c r="F276" s="94">
        <v>15000</v>
      </c>
      <c r="G276" s="94">
        <v>15000</v>
      </c>
      <c r="H276" s="94">
        <v>11037</v>
      </c>
      <c r="I276" s="87">
        <f t="shared" si="8"/>
        <v>0.73580000000000001</v>
      </c>
    </row>
    <row r="277" spans="1:9" ht="25.5" x14ac:dyDescent="0.2">
      <c r="A277" s="84">
        <f t="shared" si="9"/>
        <v>270</v>
      </c>
      <c r="B277" s="85" t="s">
        <v>469</v>
      </c>
      <c r="C277" s="86" t="s">
        <v>107</v>
      </c>
      <c r="D277" s="86" t="s">
        <v>248</v>
      </c>
      <c r="E277" s="86" t="s">
        <v>386</v>
      </c>
      <c r="F277" s="94">
        <v>15000</v>
      </c>
      <c r="G277" s="94">
        <v>15000</v>
      </c>
      <c r="H277" s="94">
        <v>11037</v>
      </c>
      <c r="I277" s="87">
        <f t="shared" si="8"/>
        <v>0.73580000000000001</v>
      </c>
    </row>
    <row r="278" spans="1:9" x14ac:dyDescent="0.2">
      <c r="A278" s="84">
        <f t="shared" si="9"/>
        <v>271</v>
      </c>
      <c r="B278" s="85" t="s">
        <v>523</v>
      </c>
      <c r="C278" s="86" t="s">
        <v>524</v>
      </c>
      <c r="D278" s="86" t="s">
        <v>204</v>
      </c>
      <c r="E278" s="86" t="s">
        <v>95</v>
      </c>
      <c r="F278" s="94">
        <v>3071901</v>
      </c>
      <c r="G278" s="94">
        <v>3071901</v>
      </c>
      <c r="H278" s="94">
        <v>1082345.06</v>
      </c>
      <c r="I278" s="87">
        <f t="shared" si="8"/>
        <v>0.3523372205028743</v>
      </c>
    </row>
    <row r="279" spans="1:9" ht="51" x14ac:dyDescent="0.2">
      <c r="A279" s="84">
        <f t="shared" si="9"/>
        <v>272</v>
      </c>
      <c r="B279" s="85" t="s">
        <v>482</v>
      </c>
      <c r="C279" s="86" t="s">
        <v>524</v>
      </c>
      <c r="D279" s="86" t="s">
        <v>222</v>
      </c>
      <c r="E279" s="86" t="s">
        <v>95</v>
      </c>
      <c r="F279" s="94">
        <v>3071901</v>
      </c>
      <c r="G279" s="94">
        <v>3071901</v>
      </c>
      <c r="H279" s="94">
        <v>1082345.06</v>
      </c>
      <c r="I279" s="87">
        <f t="shared" si="8"/>
        <v>0.3523372205028743</v>
      </c>
    </row>
    <row r="280" spans="1:9" ht="38.25" x14ac:dyDescent="0.2">
      <c r="A280" s="84">
        <f t="shared" si="9"/>
        <v>273</v>
      </c>
      <c r="B280" s="85" t="s">
        <v>525</v>
      </c>
      <c r="C280" s="86" t="s">
        <v>524</v>
      </c>
      <c r="D280" s="86" t="s">
        <v>526</v>
      </c>
      <c r="E280" s="86" t="s">
        <v>95</v>
      </c>
      <c r="F280" s="94">
        <v>3071901</v>
      </c>
      <c r="G280" s="94">
        <v>3071901</v>
      </c>
      <c r="H280" s="94">
        <v>1082345.06</v>
      </c>
      <c r="I280" s="87">
        <f t="shared" si="8"/>
        <v>0.3523372205028743</v>
      </c>
    </row>
    <row r="281" spans="1:9" x14ac:dyDescent="0.2">
      <c r="A281" s="84">
        <f t="shared" si="9"/>
        <v>274</v>
      </c>
      <c r="B281" s="85" t="s">
        <v>465</v>
      </c>
      <c r="C281" s="86" t="s">
        <v>524</v>
      </c>
      <c r="D281" s="86" t="s">
        <v>526</v>
      </c>
      <c r="E281" s="86" t="s">
        <v>161</v>
      </c>
      <c r="F281" s="94">
        <v>1753320</v>
      </c>
      <c r="G281" s="94">
        <v>1753320</v>
      </c>
      <c r="H281" s="94">
        <v>679784.44</v>
      </c>
      <c r="I281" s="87">
        <f t="shared" si="8"/>
        <v>0.387712705039582</v>
      </c>
    </row>
    <row r="282" spans="1:9" x14ac:dyDescent="0.2">
      <c r="A282" s="84">
        <f t="shared" si="9"/>
        <v>275</v>
      </c>
      <c r="B282" s="85" t="s">
        <v>466</v>
      </c>
      <c r="C282" s="86" t="s">
        <v>524</v>
      </c>
      <c r="D282" s="86" t="s">
        <v>526</v>
      </c>
      <c r="E282" s="86" t="s">
        <v>432</v>
      </c>
      <c r="F282" s="94">
        <v>1328756</v>
      </c>
      <c r="G282" s="94">
        <v>1328756</v>
      </c>
      <c r="H282" s="94">
        <v>515623.12</v>
      </c>
      <c r="I282" s="87">
        <f t="shared" si="8"/>
        <v>0.38804951398149851</v>
      </c>
    </row>
    <row r="283" spans="1:9" ht="25.5" x14ac:dyDescent="0.2">
      <c r="A283" s="84">
        <f t="shared" si="9"/>
        <v>276</v>
      </c>
      <c r="B283" s="85" t="s">
        <v>467</v>
      </c>
      <c r="C283" s="86" t="s">
        <v>524</v>
      </c>
      <c r="D283" s="86" t="s">
        <v>526</v>
      </c>
      <c r="E283" s="86" t="s">
        <v>433</v>
      </c>
      <c r="F283" s="94">
        <v>23280</v>
      </c>
      <c r="G283" s="94">
        <v>23280</v>
      </c>
      <c r="H283" s="94">
        <v>0</v>
      </c>
      <c r="I283" s="87">
        <f t="shared" si="8"/>
        <v>0</v>
      </c>
    </row>
    <row r="284" spans="1:9" ht="38.25" x14ac:dyDescent="0.2">
      <c r="A284" s="84">
        <f t="shared" si="9"/>
        <v>277</v>
      </c>
      <c r="B284" s="85" t="s">
        <v>468</v>
      </c>
      <c r="C284" s="86" t="s">
        <v>524</v>
      </c>
      <c r="D284" s="86" t="s">
        <v>526</v>
      </c>
      <c r="E284" s="86" t="s">
        <v>434</v>
      </c>
      <c r="F284" s="94">
        <v>401284</v>
      </c>
      <c r="G284" s="94">
        <v>401284</v>
      </c>
      <c r="H284" s="94">
        <v>164161.32</v>
      </c>
      <c r="I284" s="87">
        <f t="shared" si="8"/>
        <v>0.40909012071251283</v>
      </c>
    </row>
    <row r="285" spans="1:9" ht="25.5" x14ac:dyDescent="0.2">
      <c r="A285" s="84">
        <f t="shared" si="9"/>
        <v>278</v>
      </c>
      <c r="B285" s="85" t="s">
        <v>453</v>
      </c>
      <c r="C285" s="86" t="s">
        <v>524</v>
      </c>
      <c r="D285" s="86" t="s">
        <v>526</v>
      </c>
      <c r="E285" s="86" t="s">
        <v>160</v>
      </c>
      <c r="F285" s="94">
        <v>1318581</v>
      </c>
      <c r="G285" s="94">
        <v>1318581</v>
      </c>
      <c r="H285" s="94">
        <v>402560.62</v>
      </c>
      <c r="I285" s="87">
        <f t="shared" si="8"/>
        <v>0.30529836240625341</v>
      </c>
    </row>
    <row r="286" spans="1:9" x14ac:dyDescent="0.2">
      <c r="A286" s="84">
        <f t="shared" si="9"/>
        <v>279</v>
      </c>
      <c r="B286" s="85" t="s">
        <v>454</v>
      </c>
      <c r="C286" s="86" t="s">
        <v>524</v>
      </c>
      <c r="D286" s="86" t="s">
        <v>526</v>
      </c>
      <c r="E286" s="86" t="s">
        <v>392</v>
      </c>
      <c r="F286" s="94">
        <v>1318581</v>
      </c>
      <c r="G286" s="94">
        <v>1318581</v>
      </c>
      <c r="H286" s="94">
        <v>402560.62</v>
      </c>
      <c r="I286" s="87">
        <f t="shared" si="8"/>
        <v>0.30529836240625341</v>
      </c>
    </row>
    <row r="287" spans="1:9" x14ac:dyDescent="0.2">
      <c r="A287" s="84">
        <f t="shared" si="9"/>
        <v>280</v>
      </c>
      <c r="B287" s="85" t="s">
        <v>141</v>
      </c>
      <c r="C287" s="86" t="s">
        <v>108</v>
      </c>
      <c r="D287" s="86" t="s">
        <v>204</v>
      </c>
      <c r="E287" s="86" t="s">
        <v>95</v>
      </c>
      <c r="F287" s="94">
        <v>19852793.489999998</v>
      </c>
      <c r="G287" s="94">
        <v>19852793.489999998</v>
      </c>
      <c r="H287" s="94">
        <v>7896433.3499999996</v>
      </c>
      <c r="I287" s="87">
        <f t="shared" si="8"/>
        <v>0.39774923130981504</v>
      </c>
    </row>
    <row r="288" spans="1:9" ht="51" x14ac:dyDescent="0.2">
      <c r="A288" s="84">
        <f t="shared" si="9"/>
        <v>281</v>
      </c>
      <c r="B288" s="85" t="s">
        <v>738</v>
      </c>
      <c r="C288" s="86" t="s">
        <v>108</v>
      </c>
      <c r="D288" s="86" t="s">
        <v>241</v>
      </c>
      <c r="E288" s="86" t="s">
        <v>95</v>
      </c>
      <c r="F288" s="94">
        <v>19852793.489999998</v>
      </c>
      <c r="G288" s="94">
        <v>19852793.489999998</v>
      </c>
      <c r="H288" s="94">
        <v>7896433.3499999996</v>
      </c>
      <c r="I288" s="87">
        <f t="shared" si="8"/>
        <v>0.39774923130981504</v>
      </c>
    </row>
    <row r="289" spans="1:9" x14ac:dyDescent="0.2">
      <c r="A289" s="84">
        <f t="shared" si="9"/>
        <v>282</v>
      </c>
      <c r="B289" s="85" t="s">
        <v>741</v>
      </c>
      <c r="C289" s="86" t="s">
        <v>108</v>
      </c>
      <c r="D289" s="86" t="s">
        <v>323</v>
      </c>
      <c r="E289" s="86" t="s">
        <v>95</v>
      </c>
      <c r="F289" s="94">
        <v>19852793.489999998</v>
      </c>
      <c r="G289" s="94">
        <v>19852793.489999998</v>
      </c>
      <c r="H289" s="94">
        <v>7896433.3499999996</v>
      </c>
      <c r="I289" s="87">
        <f t="shared" si="8"/>
        <v>0.39774923130981504</v>
      </c>
    </row>
    <row r="290" spans="1:9" ht="25.5" x14ac:dyDescent="0.2">
      <c r="A290" s="84">
        <f t="shared" si="9"/>
        <v>283</v>
      </c>
      <c r="B290" s="85" t="s">
        <v>527</v>
      </c>
      <c r="C290" s="86" t="s">
        <v>108</v>
      </c>
      <c r="D290" s="86" t="s">
        <v>249</v>
      </c>
      <c r="E290" s="86" t="s">
        <v>95</v>
      </c>
      <c r="F290" s="94">
        <v>2276795.4900000002</v>
      </c>
      <c r="G290" s="94">
        <v>2276795.4900000002</v>
      </c>
      <c r="H290" s="94">
        <v>88335.35</v>
      </c>
      <c r="I290" s="87">
        <f t="shared" si="8"/>
        <v>3.8798104787180508E-2</v>
      </c>
    </row>
    <row r="291" spans="1:9" ht="25.5" x14ac:dyDescent="0.2">
      <c r="A291" s="84">
        <f t="shared" si="9"/>
        <v>284</v>
      </c>
      <c r="B291" s="85" t="s">
        <v>453</v>
      </c>
      <c r="C291" s="86" t="s">
        <v>108</v>
      </c>
      <c r="D291" s="86" t="s">
        <v>249</v>
      </c>
      <c r="E291" s="86" t="s">
        <v>160</v>
      </c>
      <c r="F291" s="94">
        <v>2276795.4900000002</v>
      </c>
      <c r="G291" s="94">
        <v>2276795.4900000002</v>
      </c>
      <c r="H291" s="94">
        <v>88335.35</v>
      </c>
      <c r="I291" s="87">
        <f t="shared" si="8"/>
        <v>3.8798104787180508E-2</v>
      </c>
    </row>
    <row r="292" spans="1:9" x14ac:dyDescent="0.2">
      <c r="A292" s="84">
        <f t="shared" si="9"/>
        <v>285</v>
      </c>
      <c r="B292" s="85" t="s">
        <v>454</v>
      </c>
      <c r="C292" s="86" t="s">
        <v>108</v>
      </c>
      <c r="D292" s="86" t="s">
        <v>249</v>
      </c>
      <c r="E292" s="86" t="s">
        <v>392</v>
      </c>
      <c r="F292" s="94">
        <v>2276795.4900000002</v>
      </c>
      <c r="G292" s="94">
        <v>2276795.4900000002</v>
      </c>
      <c r="H292" s="94">
        <v>88335.35</v>
      </c>
      <c r="I292" s="87">
        <f t="shared" si="8"/>
        <v>3.8798104787180508E-2</v>
      </c>
    </row>
    <row r="293" spans="1:9" ht="51" x14ac:dyDescent="0.2">
      <c r="A293" s="84">
        <f t="shared" si="9"/>
        <v>286</v>
      </c>
      <c r="B293" s="85" t="s">
        <v>528</v>
      </c>
      <c r="C293" s="86" t="s">
        <v>108</v>
      </c>
      <c r="D293" s="86" t="s">
        <v>250</v>
      </c>
      <c r="E293" s="86" t="s">
        <v>95</v>
      </c>
      <c r="F293" s="94">
        <v>15811998</v>
      </c>
      <c r="G293" s="94">
        <v>15811998</v>
      </c>
      <c r="H293" s="94">
        <v>6718098</v>
      </c>
      <c r="I293" s="87">
        <f t="shared" si="8"/>
        <v>0.42487344104141678</v>
      </c>
    </row>
    <row r="294" spans="1:9" x14ac:dyDescent="0.2">
      <c r="A294" s="84">
        <f t="shared" si="9"/>
        <v>287</v>
      </c>
      <c r="B294" s="85" t="s">
        <v>491</v>
      </c>
      <c r="C294" s="86" t="s">
        <v>108</v>
      </c>
      <c r="D294" s="86" t="s">
        <v>250</v>
      </c>
      <c r="E294" s="86" t="s">
        <v>166</v>
      </c>
      <c r="F294" s="94">
        <v>15811998</v>
      </c>
      <c r="G294" s="94">
        <v>15811998</v>
      </c>
      <c r="H294" s="94">
        <v>6718098</v>
      </c>
      <c r="I294" s="87">
        <f t="shared" si="8"/>
        <v>0.42487344104141678</v>
      </c>
    </row>
    <row r="295" spans="1:9" ht="51" x14ac:dyDescent="0.2">
      <c r="A295" s="84">
        <f t="shared" si="9"/>
        <v>288</v>
      </c>
      <c r="B295" s="85" t="s">
        <v>742</v>
      </c>
      <c r="C295" s="86" t="s">
        <v>108</v>
      </c>
      <c r="D295" s="86" t="s">
        <v>684</v>
      </c>
      <c r="E295" s="86" t="s">
        <v>95</v>
      </c>
      <c r="F295" s="94">
        <v>1764000</v>
      </c>
      <c r="G295" s="94">
        <v>1764000</v>
      </c>
      <c r="H295" s="94">
        <v>1090000</v>
      </c>
      <c r="I295" s="87">
        <f t="shared" si="8"/>
        <v>0.61791383219954643</v>
      </c>
    </row>
    <row r="296" spans="1:9" x14ac:dyDescent="0.2">
      <c r="A296" s="84">
        <f t="shared" si="9"/>
        <v>289</v>
      </c>
      <c r="B296" s="85" t="s">
        <v>491</v>
      </c>
      <c r="C296" s="86" t="s">
        <v>108</v>
      </c>
      <c r="D296" s="86" t="s">
        <v>684</v>
      </c>
      <c r="E296" s="86" t="s">
        <v>166</v>
      </c>
      <c r="F296" s="94">
        <v>1764000</v>
      </c>
      <c r="G296" s="94">
        <v>1764000</v>
      </c>
      <c r="H296" s="94">
        <v>1090000</v>
      </c>
      <c r="I296" s="87">
        <f t="shared" si="8"/>
        <v>0.61791383219954643</v>
      </c>
    </row>
    <row r="297" spans="1:9" x14ac:dyDescent="0.2">
      <c r="A297" s="84">
        <f t="shared" si="9"/>
        <v>290</v>
      </c>
      <c r="B297" s="85" t="s">
        <v>142</v>
      </c>
      <c r="C297" s="86" t="s">
        <v>109</v>
      </c>
      <c r="D297" s="86" t="s">
        <v>204</v>
      </c>
      <c r="E297" s="86" t="s">
        <v>95</v>
      </c>
      <c r="F297" s="94">
        <v>10289070.119999999</v>
      </c>
      <c r="G297" s="94">
        <v>9812270.1199999992</v>
      </c>
      <c r="H297" s="94">
        <v>2372088.17</v>
      </c>
      <c r="I297" s="87">
        <f t="shared" si="8"/>
        <v>0.24174713302735698</v>
      </c>
    </row>
    <row r="298" spans="1:9" ht="51" x14ac:dyDescent="0.2">
      <c r="A298" s="84">
        <f t="shared" si="9"/>
        <v>291</v>
      </c>
      <c r="B298" s="85" t="s">
        <v>743</v>
      </c>
      <c r="C298" s="86" t="s">
        <v>109</v>
      </c>
      <c r="D298" s="86" t="s">
        <v>251</v>
      </c>
      <c r="E298" s="86" t="s">
        <v>95</v>
      </c>
      <c r="F298" s="94">
        <v>814000</v>
      </c>
      <c r="G298" s="94">
        <v>814000</v>
      </c>
      <c r="H298" s="94">
        <v>300000</v>
      </c>
      <c r="I298" s="87">
        <f t="shared" si="8"/>
        <v>0.36855036855036855</v>
      </c>
    </row>
    <row r="299" spans="1:9" ht="25.5" x14ac:dyDescent="0.2">
      <c r="A299" s="84">
        <f t="shared" si="9"/>
        <v>292</v>
      </c>
      <c r="B299" s="85" t="s">
        <v>529</v>
      </c>
      <c r="C299" s="86" t="s">
        <v>109</v>
      </c>
      <c r="D299" s="86" t="s">
        <v>324</v>
      </c>
      <c r="E299" s="86" t="s">
        <v>95</v>
      </c>
      <c r="F299" s="94">
        <v>90000</v>
      </c>
      <c r="G299" s="94">
        <v>90000</v>
      </c>
      <c r="H299" s="94">
        <v>0</v>
      </c>
      <c r="I299" s="87">
        <f t="shared" si="8"/>
        <v>0</v>
      </c>
    </row>
    <row r="300" spans="1:9" ht="38.25" x14ac:dyDescent="0.2">
      <c r="A300" s="84">
        <f t="shared" si="9"/>
        <v>293</v>
      </c>
      <c r="B300" s="85" t="s">
        <v>530</v>
      </c>
      <c r="C300" s="86" t="s">
        <v>109</v>
      </c>
      <c r="D300" s="86" t="s">
        <v>252</v>
      </c>
      <c r="E300" s="86" t="s">
        <v>95</v>
      </c>
      <c r="F300" s="94">
        <v>90000</v>
      </c>
      <c r="G300" s="94">
        <v>90000</v>
      </c>
      <c r="H300" s="94">
        <v>0</v>
      </c>
      <c r="I300" s="87">
        <f t="shared" si="8"/>
        <v>0</v>
      </c>
    </row>
    <row r="301" spans="1:9" ht="25.5" x14ac:dyDescent="0.2">
      <c r="A301" s="84">
        <f t="shared" si="9"/>
        <v>294</v>
      </c>
      <c r="B301" s="85" t="s">
        <v>453</v>
      </c>
      <c r="C301" s="86" t="s">
        <v>109</v>
      </c>
      <c r="D301" s="86" t="s">
        <v>252</v>
      </c>
      <c r="E301" s="86" t="s">
        <v>160</v>
      </c>
      <c r="F301" s="94">
        <v>90000</v>
      </c>
      <c r="G301" s="94">
        <v>90000</v>
      </c>
      <c r="H301" s="94">
        <v>0</v>
      </c>
      <c r="I301" s="87">
        <f t="shared" si="8"/>
        <v>0</v>
      </c>
    </row>
    <row r="302" spans="1:9" x14ac:dyDescent="0.2">
      <c r="A302" s="84">
        <f t="shared" si="9"/>
        <v>295</v>
      </c>
      <c r="B302" s="85" t="s">
        <v>454</v>
      </c>
      <c r="C302" s="86" t="s">
        <v>109</v>
      </c>
      <c r="D302" s="86" t="s">
        <v>252</v>
      </c>
      <c r="E302" s="86" t="s">
        <v>392</v>
      </c>
      <c r="F302" s="94">
        <v>90000</v>
      </c>
      <c r="G302" s="94">
        <v>90000</v>
      </c>
      <c r="H302" s="94">
        <v>0</v>
      </c>
      <c r="I302" s="87">
        <f t="shared" si="8"/>
        <v>0</v>
      </c>
    </row>
    <row r="303" spans="1:9" ht="25.5" x14ac:dyDescent="0.2">
      <c r="A303" s="84">
        <f t="shared" si="9"/>
        <v>296</v>
      </c>
      <c r="B303" s="85" t="s">
        <v>531</v>
      </c>
      <c r="C303" s="86" t="s">
        <v>109</v>
      </c>
      <c r="D303" s="86" t="s">
        <v>325</v>
      </c>
      <c r="E303" s="86" t="s">
        <v>95</v>
      </c>
      <c r="F303" s="94">
        <v>724000</v>
      </c>
      <c r="G303" s="94">
        <v>724000</v>
      </c>
      <c r="H303" s="94">
        <v>300000</v>
      </c>
      <c r="I303" s="87">
        <f t="shared" si="8"/>
        <v>0.4143646408839779</v>
      </c>
    </row>
    <row r="304" spans="1:9" ht="38.25" x14ac:dyDescent="0.2">
      <c r="A304" s="84">
        <f t="shared" si="9"/>
        <v>297</v>
      </c>
      <c r="B304" s="85" t="s">
        <v>532</v>
      </c>
      <c r="C304" s="86" t="s">
        <v>109</v>
      </c>
      <c r="D304" s="86" t="s">
        <v>253</v>
      </c>
      <c r="E304" s="86" t="s">
        <v>95</v>
      </c>
      <c r="F304" s="94">
        <v>300000</v>
      </c>
      <c r="G304" s="94">
        <v>300000</v>
      </c>
      <c r="H304" s="94">
        <v>300000</v>
      </c>
      <c r="I304" s="87">
        <f t="shared" si="8"/>
        <v>1</v>
      </c>
    </row>
    <row r="305" spans="1:9" ht="38.25" x14ac:dyDescent="0.2">
      <c r="A305" s="84">
        <f t="shared" si="9"/>
        <v>298</v>
      </c>
      <c r="B305" s="85" t="s">
        <v>516</v>
      </c>
      <c r="C305" s="86" t="s">
        <v>109</v>
      </c>
      <c r="D305" s="86" t="s">
        <v>253</v>
      </c>
      <c r="E305" s="86" t="s">
        <v>165</v>
      </c>
      <c r="F305" s="94">
        <v>300000</v>
      </c>
      <c r="G305" s="94">
        <v>300000</v>
      </c>
      <c r="H305" s="94">
        <v>300000</v>
      </c>
      <c r="I305" s="87">
        <f t="shared" si="8"/>
        <v>1</v>
      </c>
    </row>
    <row r="306" spans="1:9" ht="51" x14ac:dyDescent="0.2">
      <c r="A306" s="84">
        <f t="shared" si="9"/>
        <v>299</v>
      </c>
      <c r="B306" s="85" t="s">
        <v>517</v>
      </c>
      <c r="C306" s="86" t="s">
        <v>109</v>
      </c>
      <c r="D306" s="86" t="s">
        <v>253</v>
      </c>
      <c r="E306" s="86" t="s">
        <v>388</v>
      </c>
      <c r="F306" s="94">
        <v>300000</v>
      </c>
      <c r="G306" s="94">
        <v>300000</v>
      </c>
      <c r="H306" s="94">
        <v>300000</v>
      </c>
      <c r="I306" s="87">
        <f t="shared" si="8"/>
        <v>1</v>
      </c>
    </row>
    <row r="307" spans="1:9" ht="51" x14ac:dyDescent="0.2">
      <c r="A307" s="84">
        <f t="shared" si="9"/>
        <v>300</v>
      </c>
      <c r="B307" s="85" t="s">
        <v>744</v>
      </c>
      <c r="C307" s="86" t="s">
        <v>109</v>
      </c>
      <c r="D307" s="86" t="s">
        <v>745</v>
      </c>
      <c r="E307" s="86" t="s">
        <v>95</v>
      </c>
      <c r="F307" s="94">
        <v>10000</v>
      </c>
      <c r="G307" s="94">
        <v>10000</v>
      </c>
      <c r="H307" s="94">
        <v>0</v>
      </c>
      <c r="I307" s="87">
        <f t="shared" si="8"/>
        <v>0</v>
      </c>
    </row>
    <row r="308" spans="1:9" ht="38.25" x14ac:dyDescent="0.2">
      <c r="A308" s="84">
        <f t="shared" si="9"/>
        <v>301</v>
      </c>
      <c r="B308" s="85" t="s">
        <v>516</v>
      </c>
      <c r="C308" s="86" t="s">
        <v>109</v>
      </c>
      <c r="D308" s="86" t="s">
        <v>745</v>
      </c>
      <c r="E308" s="86" t="s">
        <v>165</v>
      </c>
      <c r="F308" s="94">
        <v>10000</v>
      </c>
      <c r="G308" s="94">
        <v>10000</v>
      </c>
      <c r="H308" s="94">
        <v>0</v>
      </c>
      <c r="I308" s="87">
        <f t="shared" si="8"/>
        <v>0</v>
      </c>
    </row>
    <row r="309" spans="1:9" ht="51" x14ac:dyDescent="0.2">
      <c r="A309" s="84">
        <f t="shared" si="9"/>
        <v>302</v>
      </c>
      <c r="B309" s="85" t="s">
        <v>517</v>
      </c>
      <c r="C309" s="86" t="s">
        <v>109</v>
      </c>
      <c r="D309" s="86" t="s">
        <v>745</v>
      </c>
      <c r="E309" s="86" t="s">
        <v>388</v>
      </c>
      <c r="F309" s="94">
        <v>10000</v>
      </c>
      <c r="G309" s="94">
        <v>10000</v>
      </c>
      <c r="H309" s="94">
        <v>0</v>
      </c>
      <c r="I309" s="87">
        <f t="shared" si="8"/>
        <v>0</v>
      </c>
    </row>
    <row r="310" spans="1:9" ht="25.5" x14ac:dyDescent="0.2">
      <c r="A310" s="84">
        <f t="shared" si="9"/>
        <v>303</v>
      </c>
      <c r="B310" s="85" t="s">
        <v>533</v>
      </c>
      <c r="C310" s="86" t="s">
        <v>109</v>
      </c>
      <c r="D310" s="86" t="s">
        <v>254</v>
      </c>
      <c r="E310" s="86" t="s">
        <v>95</v>
      </c>
      <c r="F310" s="94">
        <v>50000</v>
      </c>
      <c r="G310" s="94">
        <v>50000</v>
      </c>
      <c r="H310" s="94">
        <v>0</v>
      </c>
      <c r="I310" s="87">
        <f t="shared" si="8"/>
        <v>0</v>
      </c>
    </row>
    <row r="311" spans="1:9" ht="25.5" x14ac:dyDescent="0.2">
      <c r="A311" s="84">
        <f t="shared" si="9"/>
        <v>304</v>
      </c>
      <c r="B311" s="85" t="s">
        <v>453</v>
      </c>
      <c r="C311" s="86" t="s">
        <v>109</v>
      </c>
      <c r="D311" s="86" t="s">
        <v>254</v>
      </c>
      <c r="E311" s="86" t="s">
        <v>160</v>
      </c>
      <c r="F311" s="94">
        <v>50000</v>
      </c>
      <c r="G311" s="94">
        <v>50000</v>
      </c>
      <c r="H311" s="94">
        <v>0</v>
      </c>
      <c r="I311" s="87">
        <f t="shared" si="8"/>
        <v>0</v>
      </c>
    </row>
    <row r="312" spans="1:9" x14ac:dyDescent="0.2">
      <c r="A312" s="84">
        <f t="shared" si="9"/>
        <v>305</v>
      </c>
      <c r="B312" s="85" t="s">
        <v>454</v>
      </c>
      <c r="C312" s="86" t="s">
        <v>109</v>
      </c>
      <c r="D312" s="86" t="s">
        <v>254</v>
      </c>
      <c r="E312" s="86" t="s">
        <v>392</v>
      </c>
      <c r="F312" s="94">
        <v>50000</v>
      </c>
      <c r="G312" s="94">
        <v>50000</v>
      </c>
      <c r="H312" s="94">
        <v>0</v>
      </c>
      <c r="I312" s="87">
        <f t="shared" si="8"/>
        <v>0</v>
      </c>
    </row>
    <row r="313" spans="1:9" ht="63.75" x14ac:dyDescent="0.2">
      <c r="A313" s="84">
        <f t="shared" si="9"/>
        <v>306</v>
      </c>
      <c r="B313" s="85" t="s">
        <v>534</v>
      </c>
      <c r="C313" s="86" t="s">
        <v>109</v>
      </c>
      <c r="D313" s="86" t="s">
        <v>255</v>
      </c>
      <c r="E313" s="86" t="s">
        <v>95</v>
      </c>
      <c r="F313" s="94">
        <v>24000</v>
      </c>
      <c r="G313" s="94">
        <v>24000</v>
      </c>
      <c r="H313" s="94">
        <v>0</v>
      </c>
      <c r="I313" s="87">
        <f t="shared" si="8"/>
        <v>0</v>
      </c>
    </row>
    <row r="314" spans="1:9" ht="25.5" x14ac:dyDescent="0.2">
      <c r="A314" s="84">
        <f t="shared" si="9"/>
        <v>307</v>
      </c>
      <c r="B314" s="85" t="s">
        <v>453</v>
      </c>
      <c r="C314" s="86" t="s">
        <v>109</v>
      </c>
      <c r="D314" s="86" t="s">
        <v>255</v>
      </c>
      <c r="E314" s="86" t="s">
        <v>160</v>
      </c>
      <c r="F314" s="94">
        <v>24000</v>
      </c>
      <c r="G314" s="94">
        <v>24000</v>
      </c>
      <c r="H314" s="94">
        <v>0</v>
      </c>
      <c r="I314" s="87">
        <f t="shared" si="8"/>
        <v>0</v>
      </c>
    </row>
    <row r="315" spans="1:9" x14ac:dyDescent="0.2">
      <c r="A315" s="84">
        <f t="shared" si="9"/>
        <v>308</v>
      </c>
      <c r="B315" s="85" t="s">
        <v>454</v>
      </c>
      <c r="C315" s="86" t="s">
        <v>109</v>
      </c>
      <c r="D315" s="86" t="s">
        <v>255</v>
      </c>
      <c r="E315" s="86" t="s">
        <v>392</v>
      </c>
      <c r="F315" s="94">
        <v>24000</v>
      </c>
      <c r="G315" s="94">
        <v>24000</v>
      </c>
      <c r="H315" s="94">
        <v>0</v>
      </c>
      <c r="I315" s="87">
        <f t="shared" si="8"/>
        <v>0</v>
      </c>
    </row>
    <row r="316" spans="1:9" ht="51" x14ac:dyDescent="0.2">
      <c r="A316" s="84">
        <f t="shared" si="9"/>
        <v>309</v>
      </c>
      <c r="B316" s="85" t="s">
        <v>535</v>
      </c>
      <c r="C316" s="86" t="s">
        <v>109</v>
      </c>
      <c r="D316" s="86" t="s">
        <v>256</v>
      </c>
      <c r="E316" s="86" t="s">
        <v>95</v>
      </c>
      <c r="F316" s="94">
        <v>300000</v>
      </c>
      <c r="G316" s="94">
        <v>300000</v>
      </c>
      <c r="H316" s="94">
        <v>0</v>
      </c>
      <c r="I316" s="87">
        <f t="shared" si="8"/>
        <v>0</v>
      </c>
    </row>
    <row r="317" spans="1:9" ht="38.25" x14ac:dyDescent="0.2">
      <c r="A317" s="84">
        <f t="shared" si="9"/>
        <v>310</v>
      </c>
      <c r="B317" s="85" t="s">
        <v>516</v>
      </c>
      <c r="C317" s="86" t="s">
        <v>109</v>
      </c>
      <c r="D317" s="86" t="s">
        <v>256</v>
      </c>
      <c r="E317" s="86" t="s">
        <v>165</v>
      </c>
      <c r="F317" s="94">
        <v>300000</v>
      </c>
      <c r="G317" s="94">
        <v>300000</v>
      </c>
      <c r="H317" s="94">
        <v>0</v>
      </c>
      <c r="I317" s="87">
        <f t="shared" si="8"/>
        <v>0</v>
      </c>
    </row>
    <row r="318" spans="1:9" ht="51" x14ac:dyDescent="0.2">
      <c r="A318" s="84">
        <f t="shared" si="9"/>
        <v>311</v>
      </c>
      <c r="B318" s="85" t="s">
        <v>517</v>
      </c>
      <c r="C318" s="86" t="s">
        <v>109</v>
      </c>
      <c r="D318" s="86" t="s">
        <v>256</v>
      </c>
      <c r="E318" s="86" t="s">
        <v>388</v>
      </c>
      <c r="F318" s="94">
        <v>300000</v>
      </c>
      <c r="G318" s="94">
        <v>300000</v>
      </c>
      <c r="H318" s="94">
        <v>0</v>
      </c>
      <c r="I318" s="87">
        <f t="shared" si="8"/>
        <v>0</v>
      </c>
    </row>
    <row r="319" spans="1:9" ht="38.25" x14ac:dyDescent="0.2">
      <c r="A319" s="84">
        <f t="shared" si="9"/>
        <v>312</v>
      </c>
      <c r="B319" s="85" t="s">
        <v>536</v>
      </c>
      <c r="C319" s="86" t="s">
        <v>109</v>
      </c>
      <c r="D319" s="86" t="s">
        <v>374</v>
      </c>
      <c r="E319" s="86" t="s">
        <v>95</v>
      </c>
      <c r="F319" s="94">
        <v>40000</v>
      </c>
      <c r="G319" s="94">
        <v>40000</v>
      </c>
      <c r="H319" s="94">
        <v>0</v>
      </c>
      <c r="I319" s="87">
        <f t="shared" si="8"/>
        <v>0</v>
      </c>
    </row>
    <row r="320" spans="1:9" ht="25.5" x14ac:dyDescent="0.2">
      <c r="A320" s="84">
        <f t="shared" si="9"/>
        <v>313</v>
      </c>
      <c r="B320" s="85" t="s">
        <v>453</v>
      </c>
      <c r="C320" s="86" t="s">
        <v>109</v>
      </c>
      <c r="D320" s="86" t="s">
        <v>374</v>
      </c>
      <c r="E320" s="86" t="s">
        <v>160</v>
      </c>
      <c r="F320" s="94">
        <v>40000</v>
      </c>
      <c r="G320" s="94">
        <v>40000</v>
      </c>
      <c r="H320" s="94">
        <v>0</v>
      </c>
      <c r="I320" s="87">
        <f t="shared" si="8"/>
        <v>0</v>
      </c>
    </row>
    <row r="321" spans="1:9" x14ac:dyDescent="0.2">
      <c r="A321" s="84">
        <f t="shared" si="9"/>
        <v>314</v>
      </c>
      <c r="B321" s="85" t="s">
        <v>454</v>
      </c>
      <c r="C321" s="86" t="s">
        <v>109</v>
      </c>
      <c r="D321" s="86" t="s">
        <v>374</v>
      </c>
      <c r="E321" s="86" t="s">
        <v>392</v>
      </c>
      <c r="F321" s="94">
        <v>40000</v>
      </c>
      <c r="G321" s="94">
        <v>40000</v>
      </c>
      <c r="H321" s="94">
        <v>0</v>
      </c>
      <c r="I321" s="87">
        <f t="shared" si="8"/>
        <v>0</v>
      </c>
    </row>
    <row r="322" spans="1:9" ht="51" x14ac:dyDescent="0.2">
      <c r="A322" s="84">
        <f t="shared" si="9"/>
        <v>315</v>
      </c>
      <c r="B322" s="85" t="s">
        <v>738</v>
      </c>
      <c r="C322" s="86" t="s">
        <v>109</v>
      </c>
      <c r="D322" s="86" t="s">
        <v>241</v>
      </c>
      <c r="E322" s="86" t="s">
        <v>95</v>
      </c>
      <c r="F322" s="94">
        <v>50000</v>
      </c>
      <c r="G322" s="94">
        <v>50000</v>
      </c>
      <c r="H322" s="94">
        <v>0</v>
      </c>
      <c r="I322" s="87">
        <f t="shared" si="8"/>
        <v>0</v>
      </c>
    </row>
    <row r="323" spans="1:9" ht="51" x14ac:dyDescent="0.2">
      <c r="A323" s="84">
        <f t="shared" si="9"/>
        <v>316</v>
      </c>
      <c r="B323" s="85" t="s">
        <v>746</v>
      </c>
      <c r="C323" s="86" t="s">
        <v>109</v>
      </c>
      <c r="D323" s="86" t="s">
        <v>326</v>
      </c>
      <c r="E323" s="86" t="s">
        <v>95</v>
      </c>
      <c r="F323" s="94">
        <v>50000</v>
      </c>
      <c r="G323" s="94">
        <v>50000</v>
      </c>
      <c r="H323" s="94">
        <v>0</v>
      </c>
      <c r="I323" s="87">
        <f t="shared" si="8"/>
        <v>0</v>
      </c>
    </row>
    <row r="324" spans="1:9" ht="25.5" x14ac:dyDescent="0.2">
      <c r="A324" s="84">
        <f t="shared" si="9"/>
        <v>317</v>
      </c>
      <c r="B324" s="85" t="s">
        <v>537</v>
      </c>
      <c r="C324" s="86" t="s">
        <v>109</v>
      </c>
      <c r="D324" s="86" t="s">
        <v>257</v>
      </c>
      <c r="E324" s="86" t="s">
        <v>95</v>
      </c>
      <c r="F324" s="94">
        <v>50000</v>
      </c>
      <c r="G324" s="94">
        <v>50000</v>
      </c>
      <c r="H324" s="94">
        <v>0</v>
      </c>
      <c r="I324" s="87">
        <f t="shared" si="8"/>
        <v>0</v>
      </c>
    </row>
    <row r="325" spans="1:9" ht="25.5" x14ac:dyDescent="0.2">
      <c r="A325" s="84">
        <f t="shared" si="9"/>
        <v>318</v>
      </c>
      <c r="B325" s="85" t="s">
        <v>453</v>
      </c>
      <c r="C325" s="86" t="s">
        <v>109</v>
      </c>
      <c r="D325" s="86" t="s">
        <v>257</v>
      </c>
      <c r="E325" s="86" t="s">
        <v>160</v>
      </c>
      <c r="F325" s="94">
        <v>50000</v>
      </c>
      <c r="G325" s="94">
        <v>50000</v>
      </c>
      <c r="H325" s="94">
        <v>0</v>
      </c>
      <c r="I325" s="87">
        <f t="shared" si="8"/>
        <v>0</v>
      </c>
    </row>
    <row r="326" spans="1:9" x14ac:dyDescent="0.2">
      <c r="A326" s="84">
        <f t="shared" si="9"/>
        <v>319</v>
      </c>
      <c r="B326" s="85" t="s">
        <v>454</v>
      </c>
      <c r="C326" s="86" t="s">
        <v>109</v>
      </c>
      <c r="D326" s="86" t="s">
        <v>257</v>
      </c>
      <c r="E326" s="86" t="s">
        <v>392</v>
      </c>
      <c r="F326" s="94">
        <v>50000</v>
      </c>
      <c r="G326" s="94">
        <v>50000</v>
      </c>
      <c r="H326" s="94">
        <v>0</v>
      </c>
      <c r="I326" s="87">
        <f t="shared" si="8"/>
        <v>0</v>
      </c>
    </row>
    <row r="327" spans="1:9" ht="51" x14ac:dyDescent="0.2">
      <c r="A327" s="84">
        <f t="shared" si="9"/>
        <v>320</v>
      </c>
      <c r="B327" s="85" t="s">
        <v>482</v>
      </c>
      <c r="C327" s="86" t="s">
        <v>109</v>
      </c>
      <c r="D327" s="86" t="s">
        <v>222</v>
      </c>
      <c r="E327" s="86" t="s">
        <v>95</v>
      </c>
      <c r="F327" s="94">
        <v>9425070.1199999992</v>
      </c>
      <c r="G327" s="94">
        <v>8948270.1199999992</v>
      </c>
      <c r="H327" s="94">
        <v>2072088.17</v>
      </c>
      <c r="I327" s="87">
        <f t="shared" si="8"/>
        <v>0.23156298840026524</v>
      </c>
    </row>
    <row r="328" spans="1:9" ht="38.25" x14ac:dyDescent="0.2">
      <c r="A328" s="84">
        <f t="shared" si="9"/>
        <v>321</v>
      </c>
      <c r="B328" s="85" t="s">
        <v>911</v>
      </c>
      <c r="C328" s="86" t="s">
        <v>109</v>
      </c>
      <c r="D328" s="86" t="s">
        <v>912</v>
      </c>
      <c r="E328" s="86" t="s">
        <v>95</v>
      </c>
      <c r="F328" s="94">
        <v>266000</v>
      </c>
      <c r="G328" s="94">
        <v>266000</v>
      </c>
      <c r="H328" s="94">
        <v>0</v>
      </c>
      <c r="I328" s="87">
        <f t="shared" si="8"/>
        <v>0</v>
      </c>
    </row>
    <row r="329" spans="1:9" x14ac:dyDescent="0.2">
      <c r="A329" s="84">
        <f t="shared" si="9"/>
        <v>322</v>
      </c>
      <c r="B329" s="85" t="s">
        <v>491</v>
      </c>
      <c r="C329" s="86" t="s">
        <v>109</v>
      </c>
      <c r="D329" s="86" t="s">
        <v>912</v>
      </c>
      <c r="E329" s="86" t="s">
        <v>166</v>
      </c>
      <c r="F329" s="94">
        <v>266000</v>
      </c>
      <c r="G329" s="94">
        <v>266000</v>
      </c>
      <c r="H329" s="94">
        <v>0</v>
      </c>
      <c r="I329" s="87">
        <f t="shared" ref="I329:I392" si="10">H329/G329</f>
        <v>0</v>
      </c>
    </row>
    <row r="330" spans="1:9" x14ac:dyDescent="0.2">
      <c r="A330" s="84">
        <f t="shared" ref="A330:A393" si="11">A329+1</f>
        <v>323</v>
      </c>
      <c r="B330" s="85" t="s">
        <v>747</v>
      </c>
      <c r="C330" s="86" t="s">
        <v>109</v>
      </c>
      <c r="D330" s="86" t="s">
        <v>748</v>
      </c>
      <c r="E330" s="86" t="s">
        <v>95</v>
      </c>
      <c r="F330" s="94">
        <v>852000</v>
      </c>
      <c r="G330" s="94">
        <v>852000</v>
      </c>
      <c r="H330" s="94">
        <v>0</v>
      </c>
      <c r="I330" s="87">
        <f t="shared" si="10"/>
        <v>0</v>
      </c>
    </row>
    <row r="331" spans="1:9" ht="25.5" x14ac:dyDescent="0.2">
      <c r="A331" s="84">
        <f t="shared" si="11"/>
        <v>324</v>
      </c>
      <c r="B331" s="85" t="s">
        <v>453</v>
      </c>
      <c r="C331" s="86" t="s">
        <v>109</v>
      </c>
      <c r="D331" s="86" t="s">
        <v>748</v>
      </c>
      <c r="E331" s="86" t="s">
        <v>160</v>
      </c>
      <c r="F331" s="94">
        <v>852000</v>
      </c>
      <c r="G331" s="94">
        <v>852000</v>
      </c>
      <c r="H331" s="94">
        <v>0</v>
      </c>
      <c r="I331" s="87">
        <f t="shared" si="10"/>
        <v>0</v>
      </c>
    </row>
    <row r="332" spans="1:9" x14ac:dyDescent="0.2">
      <c r="A332" s="84">
        <f t="shared" si="11"/>
        <v>325</v>
      </c>
      <c r="B332" s="85" t="s">
        <v>454</v>
      </c>
      <c r="C332" s="86" t="s">
        <v>109</v>
      </c>
      <c r="D332" s="86" t="s">
        <v>748</v>
      </c>
      <c r="E332" s="86" t="s">
        <v>392</v>
      </c>
      <c r="F332" s="94">
        <v>852000</v>
      </c>
      <c r="G332" s="94">
        <v>852000</v>
      </c>
      <c r="H332" s="94">
        <v>0</v>
      </c>
      <c r="I332" s="87">
        <f t="shared" si="10"/>
        <v>0</v>
      </c>
    </row>
    <row r="333" spans="1:9" x14ac:dyDescent="0.2">
      <c r="A333" s="84">
        <f t="shared" si="11"/>
        <v>326</v>
      </c>
      <c r="B333" s="85" t="s">
        <v>747</v>
      </c>
      <c r="C333" s="86" t="s">
        <v>109</v>
      </c>
      <c r="D333" s="86" t="s">
        <v>749</v>
      </c>
      <c r="E333" s="86" t="s">
        <v>95</v>
      </c>
      <c r="F333" s="94">
        <v>365147</v>
      </c>
      <c r="G333" s="94">
        <v>365147</v>
      </c>
      <c r="H333" s="94">
        <v>0</v>
      </c>
      <c r="I333" s="87">
        <f t="shared" si="10"/>
        <v>0</v>
      </c>
    </row>
    <row r="334" spans="1:9" ht="25.5" x14ac:dyDescent="0.2">
      <c r="A334" s="84">
        <f t="shared" si="11"/>
        <v>327</v>
      </c>
      <c r="B334" s="85" t="s">
        <v>453</v>
      </c>
      <c r="C334" s="86" t="s">
        <v>109</v>
      </c>
      <c r="D334" s="86" t="s">
        <v>749</v>
      </c>
      <c r="E334" s="86" t="s">
        <v>160</v>
      </c>
      <c r="F334" s="94">
        <v>365147</v>
      </c>
      <c r="G334" s="94">
        <v>365147</v>
      </c>
      <c r="H334" s="94">
        <v>0</v>
      </c>
      <c r="I334" s="87">
        <f t="shared" si="10"/>
        <v>0</v>
      </c>
    </row>
    <row r="335" spans="1:9" x14ac:dyDescent="0.2">
      <c r="A335" s="84">
        <f t="shared" si="11"/>
        <v>328</v>
      </c>
      <c r="B335" s="85" t="s">
        <v>454</v>
      </c>
      <c r="C335" s="86" t="s">
        <v>109</v>
      </c>
      <c r="D335" s="86" t="s">
        <v>749</v>
      </c>
      <c r="E335" s="86" t="s">
        <v>392</v>
      </c>
      <c r="F335" s="94">
        <v>365147</v>
      </c>
      <c r="G335" s="94">
        <v>365147</v>
      </c>
      <c r="H335" s="94">
        <v>0</v>
      </c>
      <c r="I335" s="87">
        <f t="shared" si="10"/>
        <v>0</v>
      </c>
    </row>
    <row r="336" spans="1:9" ht="102" x14ac:dyDescent="0.2">
      <c r="A336" s="84">
        <f t="shared" si="11"/>
        <v>329</v>
      </c>
      <c r="B336" s="85" t="s">
        <v>750</v>
      </c>
      <c r="C336" s="86" t="s">
        <v>109</v>
      </c>
      <c r="D336" s="86" t="s">
        <v>415</v>
      </c>
      <c r="E336" s="86" t="s">
        <v>95</v>
      </c>
      <c r="F336" s="94">
        <v>2086667.3</v>
      </c>
      <c r="G336" s="94">
        <v>2086667.3</v>
      </c>
      <c r="H336" s="94">
        <v>925145.27</v>
      </c>
      <c r="I336" s="87">
        <f t="shared" si="10"/>
        <v>0.4433602184689433</v>
      </c>
    </row>
    <row r="337" spans="1:9" x14ac:dyDescent="0.2">
      <c r="A337" s="84">
        <f t="shared" si="11"/>
        <v>330</v>
      </c>
      <c r="B337" s="85" t="s">
        <v>491</v>
      </c>
      <c r="C337" s="86" t="s">
        <v>109</v>
      </c>
      <c r="D337" s="86" t="s">
        <v>415</v>
      </c>
      <c r="E337" s="86" t="s">
        <v>166</v>
      </c>
      <c r="F337" s="94">
        <v>2086667.3</v>
      </c>
      <c r="G337" s="94">
        <v>2086667.3</v>
      </c>
      <c r="H337" s="94">
        <v>925145.27</v>
      </c>
      <c r="I337" s="87">
        <f t="shared" si="10"/>
        <v>0.4433602184689433</v>
      </c>
    </row>
    <row r="338" spans="1:9" ht="89.25" x14ac:dyDescent="0.2">
      <c r="A338" s="84">
        <f t="shared" si="11"/>
        <v>331</v>
      </c>
      <c r="B338" s="85" t="s">
        <v>751</v>
      </c>
      <c r="C338" s="86" t="s">
        <v>109</v>
      </c>
      <c r="D338" s="86" t="s">
        <v>711</v>
      </c>
      <c r="E338" s="86" t="s">
        <v>95</v>
      </c>
      <c r="F338" s="94">
        <v>3930255.82</v>
      </c>
      <c r="G338" s="94">
        <v>3453455.82</v>
      </c>
      <c r="H338" s="94">
        <v>1146942.8999999999</v>
      </c>
      <c r="I338" s="87">
        <f t="shared" si="10"/>
        <v>0.33211454258592482</v>
      </c>
    </row>
    <row r="339" spans="1:9" x14ac:dyDescent="0.2">
      <c r="A339" s="84">
        <f t="shared" si="11"/>
        <v>332</v>
      </c>
      <c r="B339" s="85" t="s">
        <v>850</v>
      </c>
      <c r="C339" s="86" t="s">
        <v>109</v>
      </c>
      <c r="D339" s="86" t="s">
        <v>711</v>
      </c>
      <c r="E339" s="86" t="s">
        <v>851</v>
      </c>
      <c r="F339" s="94">
        <v>3930255.82</v>
      </c>
      <c r="G339" s="94">
        <v>3453455.82</v>
      </c>
      <c r="H339" s="94">
        <v>1146942.8999999999</v>
      </c>
      <c r="I339" s="87">
        <f t="shared" si="10"/>
        <v>0.33211454258592482</v>
      </c>
    </row>
    <row r="340" spans="1:9" ht="38.25" x14ac:dyDescent="0.2">
      <c r="A340" s="84">
        <f t="shared" si="11"/>
        <v>333</v>
      </c>
      <c r="B340" s="85" t="s">
        <v>852</v>
      </c>
      <c r="C340" s="86" t="s">
        <v>109</v>
      </c>
      <c r="D340" s="86" t="s">
        <v>711</v>
      </c>
      <c r="E340" s="86" t="s">
        <v>853</v>
      </c>
      <c r="F340" s="94">
        <v>3930255.82</v>
      </c>
      <c r="G340" s="94">
        <v>3453455.82</v>
      </c>
      <c r="H340" s="94">
        <v>1146942.8999999999</v>
      </c>
      <c r="I340" s="87">
        <f t="shared" si="10"/>
        <v>0.33211454258592482</v>
      </c>
    </row>
    <row r="341" spans="1:9" x14ac:dyDescent="0.2">
      <c r="A341" s="84">
        <f t="shared" si="11"/>
        <v>334</v>
      </c>
      <c r="B341" s="85" t="s">
        <v>491</v>
      </c>
      <c r="C341" s="86" t="s">
        <v>109</v>
      </c>
      <c r="D341" s="86" t="s">
        <v>711</v>
      </c>
      <c r="E341" s="86" t="s">
        <v>166</v>
      </c>
      <c r="F341" s="94">
        <v>0</v>
      </c>
      <c r="G341" s="94">
        <v>0</v>
      </c>
      <c r="H341" s="94">
        <v>0</v>
      </c>
      <c r="I341" s="87" t="e">
        <f t="shared" si="10"/>
        <v>#DIV/0!</v>
      </c>
    </row>
    <row r="342" spans="1:9" ht="38.25" x14ac:dyDescent="0.2">
      <c r="A342" s="84">
        <f t="shared" si="11"/>
        <v>335</v>
      </c>
      <c r="B342" s="85" t="s">
        <v>752</v>
      </c>
      <c r="C342" s="86" t="s">
        <v>109</v>
      </c>
      <c r="D342" s="86" t="s">
        <v>435</v>
      </c>
      <c r="E342" s="86" t="s">
        <v>95</v>
      </c>
      <c r="F342" s="94">
        <v>1925000</v>
      </c>
      <c r="G342" s="94">
        <v>1925000</v>
      </c>
      <c r="H342" s="94">
        <v>0</v>
      </c>
      <c r="I342" s="87">
        <f t="shared" si="10"/>
        <v>0</v>
      </c>
    </row>
    <row r="343" spans="1:9" x14ac:dyDescent="0.2">
      <c r="A343" s="84">
        <f t="shared" si="11"/>
        <v>336</v>
      </c>
      <c r="B343" s="85" t="s">
        <v>491</v>
      </c>
      <c r="C343" s="86" t="s">
        <v>109</v>
      </c>
      <c r="D343" s="86" t="s">
        <v>435</v>
      </c>
      <c r="E343" s="86" t="s">
        <v>166</v>
      </c>
      <c r="F343" s="94">
        <v>1925000</v>
      </c>
      <c r="G343" s="94">
        <v>1925000</v>
      </c>
      <c r="H343" s="94">
        <v>0</v>
      </c>
      <c r="I343" s="87">
        <f t="shared" si="10"/>
        <v>0</v>
      </c>
    </row>
    <row r="344" spans="1:9" x14ac:dyDescent="0.2">
      <c r="A344" s="84">
        <f t="shared" si="11"/>
        <v>337</v>
      </c>
      <c r="B344" s="85" t="s">
        <v>143</v>
      </c>
      <c r="C344" s="86" t="s">
        <v>110</v>
      </c>
      <c r="D344" s="86" t="s">
        <v>204</v>
      </c>
      <c r="E344" s="86" t="s">
        <v>95</v>
      </c>
      <c r="F344" s="94">
        <v>39108803</v>
      </c>
      <c r="G344" s="94">
        <v>39108803</v>
      </c>
      <c r="H344" s="94">
        <v>15066240.289999999</v>
      </c>
      <c r="I344" s="87">
        <f t="shared" si="10"/>
        <v>0.38523910563051494</v>
      </c>
    </row>
    <row r="345" spans="1:9" x14ac:dyDescent="0.2">
      <c r="A345" s="84">
        <f t="shared" si="11"/>
        <v>338</v>
      </c>
      <c r="B345" s="85" t="s">
        <v>854</v>
      </c>
      <c r="C345" s="86" t="s">
        <v>855</v>
      </c>
      <c r="D345" s="86" t="s">
        <v>204</v>
      </c>
      <c r="E345" s="86" t="s">
        <v>95</v>
      </c>
      <c r="F345" s="94">
        <v>691274</v>
      </c>
      <c r="G345" s="94">
        <v>691274</v>
      </c>
      <c r="H345" s="94">
        <v>641296</v>
      </c>
      <c r="I345" s="87">
        <f t="shared" si="10"/>
        <v>0.92770160602018881</v>
      </c>
    </row>
    <row r="346" spans="1:9" x14ac:dyDescent="0.2">
      <c r="A346" s="84">
        <f t="shared" si="11"/>
        <v>339</v>
      </c>
      <c r="B346" s="85" t="s">
        <v>203</v>
      </c>
      <c r="C346" s="86" t="s">
        <v>855</v>
      </c>
      <c r="D346" s="86" t="s">
        <v>205</v>
      </c>
      <c r="E346" s="86" t="s">
        <v>95</v>
      </c>
      <c r="F346" s="94">
        <v>691274</v>
      </c>
      <c r="G346" s="94">
        <v>691274</v>
      </c>
      <c r="H346" s="94">
        <v>641296</v>
      </c>
      <c r="I346" s="87">
        <f t="shared" si="10"/>
        <v>0.92770160602018881</v>
      </c>
    </row>
    <row r="347" spans="1:9" ht="63.75" x14ac:dyDescent="0.2">
      <c r="A347" s="84">
        <f t="shared" si="11"/>
        <v>340</v>
      </c>
      <c r="B347" s="85" t="s">
        <v>856</v>
      </c>
      <c r="C347" s="86" t="s">
        <v>855</v>
      </c>
      <c r="D347" s="86" t="s">
        <v>857</v>
      </c>
      <c r="E347" s="86" t="s">
        <v>95</v>
      </c>
      <c r="F347" s="94">
        <v>645600</v>
      </c>
      <c r="G347" s="94">
        <v>645600</v>
      </c>
      <c r="H347" s="94">
        <v>595622</v>
      </c>
      <c r="I347" s="87">
        <f t="shared" si="10"/>
        <v>0.92258674101610905</v>
      </c>
    </row>
    <row r="348" spans="1:9" x14ac:dyDescent="0.2">
      <c r="A348" s="84">
        <f t="shared" si="11"/>
        <v>341</v>
      </c>
      <c r="B348" s="85" t="s">
        <v>491</v>
      </c>
      <c r="C348" s="86" t="s">
        <v>855</v>
      </c>
      <c r="D348" s="86" t="s">
        <v>857</v>
      </c>
      <c r="E348" s="86" t="s">
        <v>166</v>
      </c>
      <c r="F348" s="94">
        <v>645600</v>
      </c>
      <c r="G348" s="94">
        <v>645600</v>
      </c>
      <c r="H348" s="94">
        <v>595622</v>
      </c>
      <c r="I348" s="87">
        <f t="shared" si="10"/>
        <v>0.92258674101610905</v>
      </c>
    </row>
    <row r="349" spans="1:9" x14ac:dyDescent="0.2">
      <c r="A349" s="84">
        <f t="shared" si="11"/>
        <v>342</v>
      </c>
      <c r="B349" s="85" t="s">
        <v>716</v>
      </c>
      <c r="C349" s="86" t="s">
        <v>855</v>
      </c>
      <c r="D349" s="86" t="s">
        <v>717</v>
      </c>
      <c r="E349" s="86" t="s">
        <v>95</v>
      </c>
      <c r="F349" s="94">
        <v>45674</v>
      </c>
      <c r="G349" s="94">
        <v>45674</v>
      </c>
      <c r="H349" s="94">
        <v>45674</v>
      </c>
      <c r="I349" s="87">
        <f t="shared" si="10"/>
        <v>1</v>
      </c>
    </row>
    <row r="350" spans="1:9" x14ac:dyDescent="0.2">
      <c r="A350" s="84">
        <f t="shared" si="11"/>
        <v>343</v>
      </c>
      <c r="B350" s="85" t="s">
        <v>491</v>
      </c>
      <c r="C350" s="86" t="s">
        <v>855</v>
      </c>
      <c r="D350" s="86" t="s">
        <v>717</v>
      </c>
      <c r="E350" s="86" t="s">
        <v>166</v>
      </c>
      <c r="F350" s="94">
        <v>45674</v>
      </c>
      <c r="G350" s="94">
        <v>45674</v>
      </c>
      <c r="H350" s="94">
        <v>45674</v>
      </c>
      <c r="I350" s="87">
        <f t="shared" si="10"/>
        <v>1</v>
      </c>
    </row>
    <row r="351" spans="1:9" x14ac:dyDescent="0.2">
      <c r="A351" s="84">
        <f t="shared" si="11"/>
        <v>344</v>
      </c>
      <c r="B351" s="85" t="s">
        <v>144</v>
      </c>
      <c r="C351" s="86" t="s">
        <v>111</v>
      </c>
      <c r="D351" s="86" t="s">
        <v>204</v>
      </c>
      <c r="E351" s="86" t="s">
        <v>95</v>
      </c>
      <c r="F351" s="94">
        <v>30361417</v>
      </c>
      <c r="G351" s="94">
        <v>30361417</v>
      </c>
      <c r="H351" s="94">
        <v>13125469.18</v>
      </c>
      <c r="I351" s="87">
        <f t="shared" si="10"/>
        <v>0.43230752965186042</v>
      </c>
    </row>
    <row r="352" spans="1:9" ht="51" x14ac:dyDescent="0.2">
      <c r="A352" s="84">
        <f t="shared" si="11"/>
        <v>345</v>
      </c>
      <c r="B352" s="85" t="s">
        <v>738</v>
      </c>
      <c r="C352" s="86" t="s">
        <v>111</v>
      </c>
      <c r="D352" s="86" t="s">
        <v>241</v>
      </c>
      <c r="E352" s="86" t="s">
        <v>95</v>
      </c>
      <c r="F352" s="94">
        <v>30361417</v>
      </c>
      <c r="G352" s="94">
        <v>30361417</v>
      </c>
      <c r="H352" s="94">
        <v>13125469.18</v>
      </c>
      <c r="I352" s="87">
        <f t="shared" si="10"/>
        <v>0.43230752965186042</v>
      </c>
    </row>
    <row r="353" spans="1:9" ht="25.5" x14ac:dyDescent="0.2">
      <c r="A353" s="84">
        <f t="shared" si="11"/>
        <v>346</v>
      </c>
      <c r="B353" s="85" t="s">
        <v>538</v>
      </c>
      <c r="C353" s="86" t="s">
        <v>111</v>
      </c>
      <c r="D353" s="86" t="s">
        <v>327</v>
      </c>
      <c r="E353" s="86" t="s">
        <v>95</v>
      </c>
      <c r="F353" s="94">
        <v>30361417</v>
      </c>
      <c r="G353" s="94">
        <v>30361417</v>
      </c>
      <c r="H353" s="94">
        <v>13125469.18</v>
      </c>
      <c r="I353" s="87">
        <f t="shared" si="10"/>
        <v>0.43230752965186042</v>
      </c>
    </row>
    <row r="354" spans="1:9" ht="38.25" x14ac:dyDescent="0.2">
      <c r="A354" s="84">
        <f t="shared" si="11"/>
        <v>347</v>
      </c>
      <c r="B354" s="85" t="s">
        <v>753</v>
      </c>
      <c r="C354" s="86" t="s">
        <v>111</v>
      </c>
      <c r="D354" s="86" t="s">
        <v>258</v>
      </c>
      <c r="E354" s="86" t="s">
        <v>95</v>
      </c>
      <c r="F354" s="94">
        <v>1484350</v>
      </c>
      <c r="G354" s="94">
        <v>1484350</v>
      </c>
      <c r="H354" s="94">
        <v>1305150</v>
      </c>
      <c r="I354" s="87">
        <f t="shared" si="10"/>
        <v>0.87927375618957793</v>
      </c>
    </row>
    <row r="355" spans="1:9" x14ac:dyDescent="0.2">
      <c r="A355" s="84">
        <f t="shared" si="11"/>
        <v>348</v>
      </c>
      <c r="B355" s="85" t="s">
        <v>491</v>
      </c>
      <c r="C355" s="86" t="s">
        <v>111</v>
      </c>
      <c r="D355" s="86" t="s">
        <v>258</v>
      </c>
      <c r="E355" s="86" t="s">
        <v>166</v>
      </c>
      <c r="F355" s="94">
        <v>1484350</v>
      </c>
      <c r="G355" s="94">
        <v>1484350</v>
      </c>
      <c r="H355" s="94">
        <v>1305150</v>
      </c>
      <c r="I355" s="87">
        <f t="shared" si="10"/>
        <v>0.87927375618957793</v>
      </c>
    </row>
    <row r="356" spans="1:9" ht="38.25" x14ac:dyDescent="0.2">
      <c r="A356" s="84">
        <f t="shared" si="11"/>
        <v>349</v>
      </c>
      <c r="B356" s="85" t="s">
        <v>754</v>
      </c>
      <c r="C356" s="86" t="s">
        <v>111</v>
      </c>
      <c r="D356" s="86" t="s">
        <v>259</v>
      </c>
      <c r="E356" s="86" t="s">
        <v>95</v>
      </c>
      <c r="F356" s="94">
        <v>7976067</v>
      </c>
      <c r="G356" s="94">
        <v>7976067</v>
      </c>
      <c r="H356" s="94">
        <v>6341876</v>
      </c>
      <c r="I356" s="87">
        <f t="shared" si="10"/>
        <v>0.79511318046851909</v>
      </c>
    </row>
    <row r="357" spans="1:9" x14ac:dyDescent="0.2">
      <c r="A357" s="84">
        <f t="shared" si="11"/>
        <v>350</v>
      </c>
      <c r="B357" s="85" t="s">
        <v>491</v>
      </c>
      <c r="C357" s="86" t="s">
        <v>111</v>
      </c>
      <c r="D357" s="86" t="s">
        <v>259</v>
      </c>
      <c r="E357" s="86" t="s">
        <v>166</v>
      </c>
      <c r="F357" s="94">
        <v>7976067</v>
      </c>
      <c r="G357" s="94">
        <v>7976067</v>
      </c>
      <c r="H357" s="94">
        <v>6341876</v>
      </c>
      <c r="I357" s="87">
        <f t="shared" si="10"/>
        <v>0.79511318046851909</v>
      </c>
    </row>
    <row r="358" spans="1:9" ht="25.5" x14ac:dyDescent="0.2">
      <c r="A358" s="84">
        <f t="shared" si="11"/>
        <v>351</v>
      </c>
      <c r="B358" s="85" t="s">
        <v>539</v>
      </c>
      <c r="C358" s="86" t="s">
        <v>111</v>
      </c>
      <c r="D358" s="86" t="s">
        <v>361</v>
      </c>
      <c r="E358" s="86" t="s">
        <v>95</v>
      </c>
      <c r="F358" s="94">
        <v>10000000</v>
      </c>
      <c r="G358" s="94">
        <v>10000000</v>
      </c>
      <c r="H358" s="94">
        <v>0</v>
      </c>
      <c r="I358" s="87">
        <f t="shared" si="10"/>
        <v>0</v>
      </c>
    </row>
    <row r="359" spans="1:9" x14ac:dyDescent="0.2">
      <c r="A359" s="84">
        <f t="shared" si="11"/>
        <v>352</v>
      </c>
      <c r="B359" s="85" t="s">
        <v>487</v>
      </c>
      <c r="C359" s="86" t="s">
        <v>111</v>
      </c>
      <c r="D359" s="86" t="s">
        <v>361</v>
      </c>
      <c r="E359" s="86" t="s">
        <v>163</v>
      </c>
      <c r="F359" s="94">
        <v>10000000</v>
      </c>
      <c r="G359" s="94">
        <v>10000000</v>
      </c>
      <c r="H359" s="94">
        <v>0</v>
      </c>
      <c r="I359" s="87">
        <f t="shared" si="10"/>
        <v>0</v>
      </c>
    </row>
    <row r="360" spans="1:9" ht="25.5" x14ac:dyDescent="0.2">
      <c r="A360" s="84">
        <f t="shared" si="11"/>
        <v>353</v>
      </c>
      <c r="B360" s="85" t="s">
        <v>488</v>
      </c>
      <c r="C360" s="86" t="s">
        <v>111</v>
      </c>
      <c r="D360" s="86" t="s">
        <v>361</v>
      </c>
      <c r="E360" s="86" t="s">
        <v>387</v>
      </c>
      <c r="F360" s="94">
        <v>10000000</v>
      </c>
      <c r="G360" s="94">
        <v>10000000</v>
      </c>
      <c r="H360" s="94">
        <v>0</v>
      </c>
      <c r="I360" s="87">
        <f t="shared" si="10"/>
        <v>0</v>
      </c>
    </row>
    <row r="361" spans="1:9" ht="25.5" x14ac:dyDescent="0.2">
      <c r="A361" s="84">
        <f t="shared" si="11"/>
        <v>354</v>
      </c>
      <c r="B361" s="85" t="s">
        <v>755</v>
      </c>
      <c r="C361" s="86" t="s">
        <v>111</v>
      </c>
      <c r="D361" s="86" t="s">
        <v>756</v>
      </c>
      <c r="E361" s="86" t="s">
        <v>95</v>
      </c>
      <c r="F361" s="94">
        <v>25000</v>
      </c>
      <c r="G361" s="94">
        <v>25000</v>
      </c>
      <c r="H361" s="94">
        <v>25000</v>
      </c>
      <c r="I361" s="87">
        <f t="shared" si="10"/>
        <v>1</v>
      </c>
    </row>
    <row r="362" spans="1:9" ht="25.5" x14ac:dyDescent="0.2">
      <c r="A362" s="84">
        <f t="shared" si="11"/>
        <v>355</v>
      </c>
      <c r="B362" s="85" t="s">
        <v>453</v>
      </c>
      <c r="C362" s="86" t="s">
        <v>111</v>
      </c>
      <c r="D362" s="86" t="s">
        <v>756</v>
      </c>
      <c r="E362" s="86" t="s">
        <v>160</v>
      </c>
      <c r="F362" s="94">
        <v>25000</v>
      </c>
      <c r="G362" s="94">
        <v>25000</v>
      </c>
      <c r="H362" s="94">
        <v>25000</v>
      </c>
      <c r="I362" s="87">
        <f t="shared" si="10"/>
        <v>1</v>
      </c>
    </row>
    <row r="363" spans="1:9" x14ac:dyDescent="0.2">
      <c r="A363" s="84">
        <f t="shared" si="11"/>
        <v>356</v>
      </c>
      <c r="B363" s="85" t="s">
        <v>454</v>
      </c>
      <c r="C363" s="86" t="s">
        <v>111</v>
      </c>
      <c r="D363" s="86" t="s">
        <v>756</v>
      </c>
      <c r="E363" s="86" t="s">
        <v>392</v>
      </c>
      <c r="F363" s="94">
        <v>25000</v>
      </c>
      <c r="G363" s="94">
        <v>25000</v>
      </c>
      <c r="H363" s="94">
        <v>25000</v>
      </c>
      <c r="I363" s="87">
        <f t="shared" si="10"/>
        <v>1</v>
      </c>
    </row>
    <row r="364" spans="1:9" ht="63.75" x14ac:dyDescent="0.2">
      <c r="A364" s="84">
        <f t="shared" si="11"/>
        <v>357</v>
      </c>
      <c r="B364" s="85" t="s">
        <v>545</v>
      </c>
      <c r="C364" s="86" t="s">
        <v>111</v>
      </c>
      <c r="D364" s="86" t="s">
        <v>685</v>
      </c>
      <c r="E364" s="86" t="s">
        <v>95</v>
      </c>
      <c r="F364" s="94">
        <v>5000000</v>
      </c>
      <c r="G364" s="94">
        <v>5000000</v>
      </c>
      <c r="H364" s="94">
        <v>5000000</v>
      </c>
      <c r="I364" s="87">
        <f t="shared" si="10"/>
        <v>1</v>
      </c>
    </row>
    <row r="365" spans="1:9" x14ac:dyDescent="0.2">
      <c r="A365" s="84">
        <f t="shared" si="11"/>
        <v>358</v>
      </c>
      <c r="B365" s="85" t="s">
        <v>491</v>
      </c>
      <c r="C365" s="86" t="s">
        <v>111</v>
      </c>
      <c r="D365" s="86" t="s">
        <v>685</v>
      </c>
      <c r="E365" s="86" t="s">
        <v>166</v>
      </c>
      <c r="F365" s="94">
        <v>5000000</v>
      </c>
      <c r="G365" s="94">
        <v>5000000</v>
      </c>
      <c r="H365" s="94">
        <v>5000000</v>
      </c>
      <c r="I365" s="87">
        <f t="shared" si="10"/>
        <v>1</v>
      </c>
    </row>
    <row r="366" spans="1:9" ht="25.5" x14ac:dyDescent="0.2">
      <c r="A366" s="84">
        <f t="shared" si="11"/>
        <v>359</v>
      </c>
      <c r="B366" s="85" t="s">
        <v>686</v>
      </c>
      <c r="C366" s="86" t="s">
        <v>111</v>
      </c>
      <c r="D366" s="86" t="s">
        <v>687</v>
      </c>
      <c r="E366" s="86" t="s">
        <v>95</v>
      </c>
      <c r="F366" s="94">
        <v>5876000</v>
      </c>
      <c r="G366" s="94">
        <v>5876000</v>
      </c>
      <c r="H366" s="94">
        <v>453443.18</v>
      </c>
      <c r="I366" s="87">
        <f t="shared" si="10"/>
        <v>7.7168682777399591E-2</v>
      </c>
    </row>
    <row r="367" spans="1:9" ht="25.5" x14ac:dyDescent="0.2">
      <c r="A367" s="84">
        <f t="shared" si="11"/>
        <v>360</v>
      </c>
      <c r="B367" s="85" t="s">
        <v>453</v>
      </c>
      <c r="C367" s="86" t="s">
        <v>111</v>
      </c>
      <c r="D367" s="86" t="s">
        <v>687</v>
      </c>
      <c r="E367" s="86" t="s">
        <v>160</v>
      </c>
      <c r="F367" s="94">
        <v>5876000</v>
      </c>
      <c r="G367" s="94">
        <v>5876000</v>
      </c>
      <c r="H367" s="94">
        <v>453443.18</v>
      </c>
      <c r="I367" s="87">
        <f t="shared" si="10"/>
        <v>7.7168682777399591E-2</v>
      </c>
    </row>
    <row r="368" spans="1:9" x14ac:dyDescent="0.2">
      <c r="A368" s="84">
        <f t="shared" si="11"/>
        <v>361</v>
      </c>
      <c r="B368" s="85" t="s">
        <v>454</v>
      </c>
      <c r="C368" s="86" t="s">
        <v>111</v>
      </c>
      <c r="D368" s="86" t="s">
        <v>687</v>
      </c>
      <c r="E368" s="86" t="s">
        <v>392</v>
      </c>
      <c r="F368" s="94">
        <v>5876000</v>
      </c>
      <c r="G368" s="94">
        <v>5876000</v>
      </c>
      <c r="H368" s="94">
        <v>453443.18</v>
      </c>
      <c r="I368" s="87">
        <f t="shared" si="10"/>
        <v>7.7168682777399591E-2</v>
      </c>
    </row>
    <row r="369" spans="1:9" x14ac:dyDescent="0.2">
      <c r="A369" s="84">
        <f t="shared" si="11"/>
        <v>362</v>
      </c>
      <c r="B369" s="85" t="s">
        <v>181</v>
      </c>
      <c r="C369" s="86" t="s">
        <v>182</v>
      </c>
      <c r="D369" s="86" t="s">
        <v>204</v>
      </c>
      <c r="E369" s="86" t="s">
        <v>95</v>
      </c>
      <c r="F369" s="94">
        <v>7509112</v>
      </c>
      <c r="G369" s="94">
        <v>7509112</v>
      </c>
      <c r="H369" s="94">
        <v>1299475.1100000001</v>
      </c>
      <c r="I369" s="87">
        <f t="shared" si="10"/>
        <v>0.17305310002034863</v>
      </c>
    </row>
    <row r="370" spans="1:9" ht="51" x14ac:dyDescent="0.2">
      <c r="A370" s="84">
        <f t="shared" si="11"/>
        <v>363</v>
      </c>
      <c r="B370" s="85" t="s">
        <v>738</v>
      </c>
      <c r="C370" s="86" t="s">
        <v>182</v>
      </c>
      <c r="D370" s="86" t="s">
        <v>241</v>
      </c>
      <c r="E370" s="86" t="s">
        <v>95</v>
      </c>
      <c r="F370" s="94">
        <v>7409292</v>
      </c>
      <c r="G370" s="94">
        <v>7409292</v>
      </c>
      <c r="H370" s="94">
        <v>1199655.1100000001</v>
      </c>
      <c r="I370" s="87">
        <f t="shared" si="10"/>
        <v>0.16191224613633801</v>
      </c>
    </row>
    <row r="371" spans="1:9" ht="25.5" x14ac:dyDescent="0.2">
      <c r="A371" s="84">
        <f t="shared" si="11"/>
        <v>364</v>
      </c>
      <c r="B371" s="85" t="s">
        <v>544</v>
      </c>
      <c r="C371" s="86" t="s">
        <v>182</v>
      </c>
      <c r="D371" s="86" t="s">
        <v>328</v>
      </c>
      <c r="E371" s="86" t="s">
        <v>95</v>
      </c>
      <c r="F371" s="94">
        <v>7409292</v>
      </c>
      <c r="G371" s="94">
        <v>7409292</v>
      </c>
      <c r="H371" s="94">
        <v>1199655.1100000001</v>
      </c>
      <c r="I371" s="87">
        <f t="shared" si="10"/>
        <v>0.16191224613633801</v>
      </c>
    </row>
    <row r="372" spans="1:9" ht="38.25" x14ac:dyDescent="0.2">
      <c r="A372" s="84">
        <f t="shared" si="11"/>
        <v>365</v>
      </c>
      <c r="B372" s="85" t="s">
        <v>913</v>
      </c>
      <c r="C372" s="86" t="s">
        <v>182</v>
      </c>
      <c r="D372" s="86" t="s">
        <v>914</v>
      </c>
      <c r="E372" s="86" t="s">
        <v>95</v>
      </c>
      <c r="F372" s="94">
        <v>2500871</v>
      </c>
      <c r="G372" s="94">
        <v>2500871</v>
      </c>
      <c r="H372" s="94">
        <v>293372</v>
      </c>
      <c r="I372" s="87">
        <f t="shared" si="10"/>
        <v>0.11730792991721684</v>
      </c>
    </row>
    <row r="373" spans="1:9" x14ac:dyDescent="0.2">
      <c r="A373" s="84">
        <f t="shared" si="11"/>
        <v>366</v>
      </c>
      <c r="B373" s="85" t="s">
        <v>491</v>
      </c>
      <c r="C373" s="86" t="s">
        <v>182</v>
      </c>
      <c r="D373" s="86" t="s">
        <v>914</v>
      </c>
      <c r="E373" s="86" t="s">
        <v>166</v>
      </c>
      <c r="F373" s="94">
        <v>2500871</v>
      </c>
      <c r="G373" s="94">
        <v>2500871</v>
      </c>
      <c r="H373" s="94">
        <v>293372</v>
      </c>
      <c r="I373" s="87">
        <f t="shared" si="10"/>
        <v>0.11730792991721684</v>
      </c>
    </row>
    <row r="374" spans="1:9" x14ac:dyDescent="0.2">
      <c r="A374" s="84">
        <f t="shared" si="11"/>
        <v>367</v>
      </c>
      <c r="B374" s="85" t="s">
        <v>688</v>
      </c>
      <c r="C374" s="86" t="s">
        <v>182</v>
      </c>
      <c r="D374" s="86" t="s">
        <v>689</v>
      </c>
      <c r="E374" s="86" t="s">
        <v>95</v>
      </c>
      <c r="F374" s="94">
        <v>3407421</v>
      </c>
      <c r="G374" s="94">
        <v>3407421</v>
      </c>
      <c r="H374" s="94">
        <v>0</v>
      </c>
      <c r="I374" s="87">
        <f t="shared" si="10"/>
        <v>0</v>
      </c>
    </row>
    <row r="375" spans="1:9" x14ac:dyDescent="0.2">
      <c r="A375" s="84">
        <f t="shared" si="11"/>
        <v>368</v>
      </c>
      <c r="B375" s="85" t="s">
        <v>487</v>
      </c>
      <c r="C375" s="86" t="s">
        <v>182</v>
      </c>
      <c r="D375" s="86" t="s">
        <v>689</v>
      </c>
      <c r="E375" s="86" t="s">
        <v>163</v>
      </c>
      <c r="F375" s="94">
        <v>3407421</v>
      </c>
      <c r="G375" s="94">
        <v>3407421</v>
      </c>
      <c r="H375" s="94">
        <v>0</v>
      </c>
      <c r="I375" s="87">
        <f t="shared" si="10"/>
        <v>0</v>
      </c>
    </row>
    <row r="376" spans="1:9" ht="25.5" x14ac:dyDescent="0.2">
      <c r="A376" s="84">
        <f t="shared" si="11"/>
        <v>369</v>
      </c>
      <c r="B376" s="85" t="s">
        <v>488</v>
      </c>
      <c r="C376" s="86" t="s">
        <v>182</v>
      </c>
      <c r="D376" s="86" t="s">
        <v>689</v>
      </c>
      <c r="E376" s="86" t="s">
        <v>387</v>
      </c>
      <c r="F376" s="94">
        <v>3407421</v>
      </c>
      <c r="G376" s="94">
        <v>3407421</v>
      </c>
      <c r="H376" s="94">
        <v>0</v>
      </c>
      <c r="I376" s="87">
        <f t="shared" si="10"/>
        <v>0</v>
      </c>
    </row>
    <row r="377" spans="1:9" ht="63.75" x14ac:dyDescent="0.2">
      <c r="A377" s="84">
        <f t="shared" si="11"/>
        <v>370</v>
      </c>
      <c r="B377" s="85" t="s">
        <v>690</v>
      </c>
      <c r="C377" s="86" t="s">
        <v>182</v>
      </c>
      <c r="D377" s="86" t="s">
        <v>691</v>
      </c>
      <c r="E377" s="86" t="s">
        <v>95</v>
      </c>
      <c r="F377" s="94">
        <v>1000</v>
      </c>
      <c r="G377" s="94">
        <v>1000</v>
      </c>
      <c r="H377" s="94">
        <v>0</v>
      </c>
      <c r="I377" s="87">
        <f t="shared" si="10"/>
        <v>0</v>
      </c>
    </row>
    <row r="378" spans="1:9" x14ac:dyDescent="0.2">
      <c r="A378" s="84">
        <f t="shared" si="11"/>
        <v>371</v>
      </c>
      <c r="B378" s="85" t="s">
        <v>487</v>
      </c>
      <c r="C378" s="86" t="s">
        <v>182</v>
      </c>
      <c r="D378" s="86" t="s">
        <v>691</v>
      </c>
      <c r="E378" s="86" t="s">
        <v>163</v>
      </c>
      <c r="F378" s="94">
        <v>1000</v>
      </c>
      <c r="G378" s="94">
        <v>1000</v>
      </c>
      <c r="H378" s="94">
        <v>0</v>
      </c>
      <c r="I378" s="87">
        <f t="shared" si="10"/>
        <v>0</v>
      </c>
    </row>
    <row r="379" spans="1:9" ht="25.5" x14ac:dyDescent="0.2">
      <c r="A379" s="84">
        <f t="shared" si="11"/>
        <v>372</v>
      </c>
      <c r="B379" s="85" t="s">
        <v>488</v>
      </c>
      <c r="C379" s="86" t="s">
        <v>182</v>
      </c>
      <c r="D379" s="86" t="s">
        <v>691</v>
      </c>
      <c r="E379" s="86" t="s">
        <v>387</v>
      </c>
      <c r="F379" s="94">
        <v>1000</v>
      </c>
      <c r="G379" s="94">
        <v>1000</v>
      </c>
      <c r="H379" s="94">
        <v>0</v>
      </c>
      <c r="I379" s="87">
        <f t="shared" si="10"/>
        <v>0</v>
      </c>
    </row>
    <row r="380" spans="1:9" ht="51" x14ac:dyDescent="0.2">
      <c r="A380" s="84">
        <f t="shared" si="11"/>
        <v>373</v>
      </c>
      <c r="B380" s="85" t="s">
        <v>757</v>
      </c>
      <c r="C380" s="86" t="s">
        <v>182</v>
      </c>
      <c r="D380" s="86" t="s">
        <v>758</v>
      </c>
      <c r="E380" s="86" t="s">
        <v>95</v>
      </c>
      <c r="F380" s="94">
        <v>1500000</v>
      </c>
      <c r="G380" s="94">
        <v>1500000</v>
      </c>
      <c r="H380" s="94">
        <v>906283.11</v>
      </c>
      <c r="I380" s="87">
        <f t="shared" si="10"/>
        <v>0.60418874</v>
      </c>
    </row>
    <row r="381" spans="1:9" x14ac:dyDescent="0.2">
      <c r="A381" s="84">
        <f t="shared" si="11"/>
        <v>374</v>
      </c>
      <c r="B381" s="85" t="s">
        <v>491</v>
      </c>
      <c r="C381" s="86" t="s">
        <v>182</v>
      </c>
      <c r="D381" s="86" t="s">
        <v>758</v>
      </c>
      <c r="E381" s="86" t="s">
        <v>166</v>
      </c>
      <c r="F381" s="94">
        <v>1500000</v>
      </c>
      <c r="G381" s="94">
        <v>1500000</v>
      </c>
      <c r="H381" s="94">
        <v>906283.11</v>
      </c>
      <c r="I381" s="87">
        <f t="shared" si="10"/>
        <v>0.60418874</v>
      </c>
    </row>
    <row r="382" spans="1:9" x14ac:dyDescent="0.2">
      <c r="A382" s="84">
        <f t="shared" si="11"/>
        <v>375</v>
      </c>
      <c r="B382" s="85" t="s">
        <v>203</v>
      </c>
      <c r="C382" s="86" t="s">
        <v>182</v>
      </c>
      <c r="D382" s="86" t="s">
        <v>205</v>
      </c>
      <c r="E382" s="86" t="s">
        <v>95</v>
      </c>
      <c r="F382" s="94">
        <v>99820</v>
      </c>
      <c r="G382" s="94">
        <v>99820</v>
      </c>
      <c r="H382" s="94">
        <v>99820</v>
      </c>
      <c r="I382" s="87">
        <f t="shared" si="10"/>
        <v>1</v>
      </c>
    </row>
    <row r="383" spans="1:9" x14ac:dyDescent="0.2">
      <c r="A383" s="84">
        <f t="shared" si="11"/>
        <v>376</v>
      </c>
      <c r="B383" s="85" t="s">
        <v>716</v>
      </c>
      <c r="C383" s="86" t="s">
        <v>182</v>
      </c>
      <c r="D383" s="86" t="s">
        <v>717</v>
      </c>
      <c r="E383" s="86" t="s">
        <v>95</v>
      </c>
      <c r="F383" s="94">
        <v>99820</v>
      </c>
      <c r="G383" s="94">
        <v>99820</v>
      </c>
      <c r="H383" s="94">
        <v>99820</v>
      </c>
      <c r="I383" s="87">
        <f t="shared" si="10"/>
        <v>1</v>
      </c>
    </row>
    <row r="384" spans="1:9" x14ac:dyDescent="0.2">
      <c r="A384" s="84">
        <f t="shared" si="11"/>
        <v>377</v>
      </c>
      <c r="B384" s="85" t="s">
        <v>491</v>
      </c>
      <c r="C384" s="86" t="s">
        <v>182</v>
      </c>
      <c r="D384" s="86" t="s">
        <v>717</v>
      </c>
      <c r="E384" s="86" t="s">
        <v>166</v>
      </c>
      <c r="F384" s="94">
        <v>99820</v>
      </c>
      <c r="G384" s="94">
        <v>99820</v>
      </c>
      <c r="H384" s="94">
        <v>99820</v>
      </c>
      <c r="I384" s="87">
        <f t="shared" si="10"/>
        <v>1</v>
      </c>
    </row>
    <row r="385" spans="1:9" ht="25.5" x14ac:dyDescent="0.2">
      <c r="A385" s="84">
        <f t="shared" si="11"/>
        <v>378</v>
      </c>
      <c r="B385" s="85" t="s">
        <v>759</v>
      </c>
      <c r="C385" s="86" t="s">
        <v>760</v>
      </c>
      <c r="D385" s="86" t="s">
        <v>204</v>
      </c>
      <c r="E385" s="86" t="s">
        <v>95</v>
      </c>
      <c r="F385" s="94">
        <v>547000</v>
      </c>
      <c r="G385" s="94">
        <v>547000</v>
      </c>
      <c r="H385" s="94">
        <v>0</v>
      </c>
      <c r="I385" s="87">
        <f t="shared" si="10"/>
        <v>0</v>
      </c>
    </row>
    <row r="386" spans="1:9" ht="51" x14ac:dyDescent="0.2">
      <c r="A386" s="84">
        <f t="shared" si="11"/>
        <v>379</v>
      </c>
      <c r="B386" s="85" t="s">
        <v>738</v>
      </c>
      <c r="C386" s="86" t="s">
        <v>760</v>
      </c>
      <c r="D386" s="86" t="s">
        <v>241</v>
      </c>
      <c r="E386" s="86" t="s">
        <v>95</v>
      </c>
      <c r="F386" s="94">
        <v>547000</v>
      </c>
      <c r="G386" s="94">
        <v>547000</v>
      </c>
      <c r="H386" s="94">
        <v>0</v>
      </c>
      <c r="I386" s="87">
        <f t="shared" si="10"/>
        <v>0</v>
      </c>
    </row>
    <row r="387" spans="1:9" ht="38.25" x14ac:dyDescent="0.2">
      <c r="A387" s="84">
        <f t="shared" si="11"/>
        <v>380</v>
      </c>
      <c r="B387" s="85" t="s">
        <v>761</v>
      </c>
      <c r="C387" s="86" t="s">
        <v>760</v>
      </c>
      <c r="D387" s="86" t="s">
        <v>329</v>
      </c>
      <c r="E387" s="86" t="s">
        <v>95</v>
      </c>
      <c r="F387" s="94">
        <v>547000</v>
      </c>
      <c r="G387" s="94">
        <v>547000</v>
      </c>
      <c r="H387" s="94">
        <v>0</v>
      </c>
      <c r="I387" s="87">
        <f t="shared" si="10"/>
        <v>0</v>
      </c>
    </row>
    <row r="388" spans="1:9" ht="76.5" x14ac:dyDescent="0.2">
      <c r="A388" s="84">
        <f t="shared" si="11"/>
        <v>381</v>
      </c>
      <c r="B388" s="85" t="s">
        <v>762</v>
      </c>
      <c r="C388" s="86" t="s">
        <v>760</v>
      </c>
      <c r="D388" s="86" t="s">
        <v>763</v>
      </c>
      <c r="E388" s="86" t="s">
        <v>95</v>
      </c>
      <c r="F388" s="94">
        <v>547000</v>
      </c>
      <c r="G388" s="94">
        <v>547000</v>
      </c>
      <c r="H388" s="94">
        <v>0</v>
      </c>
      <c r="I388" s="87">
        <f t="shared" si="10"/>
        <v>0</v>
      </c>
    </row>
    <row r="389" spans="1:9" ht="38.25" x14ac:dyDescent="0.2">
      <c r="A389" s="84">
        <f t="shared" si="11"/>
        <v>382</v>
      </c>
      <c r="B389" s="85" t="s">
        <v>516</v>
      </c>
      <c r="C389" s="86" t="s">
        <v>760</v>
      </c>
      <c r="D389" s="86" t="s">
        <v>763</v>
      </c>
      <c r="E389" s="86" t="s">
        <v>165</v>
      </c>
      <c r="F389" s="94">
        <v>547000</v>
      </c>
      <c r="G389" s="94">
        <v>547000</v>
      </c>
      <c r="H389" s="94">
        <v>0</v>
      </c>
      <c r="I389" s="87">
        <f t="shared" si="10"/>
        <v>0</v>
      </c>
    </row>
    <row r="390" spans="1:9" ht="51" x14ac:dyDescent="0.2">
      <c r="A390" s="84">
        <f t="shared" si="11"/>
        <v>383</v>
      </c>
      <c r="B390" s="85" t="s">
        <v>517</v>
      </c>
      <c r="C390" s="86" t="s">
        <v>760</v>
      </c>
      <c r="D390" s="86" t="s">
        <v>763</v>
      </c>
      <c r="E390" s="86" t="s">
        <v>388</v>
      </c>
      <c r="F390" s="94">
        <v>547000</v>
      </c>
      <c r="G390" s="94">
        <v>547000</v>
      </c>
      <c r="H390" s="94">
        <v>0</v>
      </c>
      <c r="I390" s="87">
        <f t="shared" si="10"/>
        <v>0</v>
      </c>
    </row>
    <row r="391" spans="1:9" x14ac:dyDescent="0.2">
      <c r="A391" s="84">
        <f t="shared" si="11"/>
        <v>384</v>
      </c>
      <c r="B391" s="85" t="s">
        <v>546</v>
      </c>
      <c r="C391" s="86" t="s">
        <v>547</v>
      </c>
      <c r="D391" s="86" t="s">
        <v>204</v>
      </c>
      <c r="E391" s="86" t="s">
        <v>95</v>
      </c>
      <c r="F391" s="94">
        <v>2508848</v>
      </c>
      <c r="G391" s="94">
        <v>2508848</v>
      </c>
      <c r="H391" s="94">
        <v>1440583.57</v>
      </c>
      <c r="I391" s="87">
        <f t="shared" si="10"/>
        <v>0.57420121505966082</v>
      </c>
    </row>
    <row r="392" spans="1:9" x14ac:dyDescent="0.2">
      <c r="A392" s="84">
        <f t="shared" si="11"/>
        <v>385</v>
      </c>
      <c r="B392" s="85" t="s">
        <v>548</v>
      </c>
      <c r="C392" s="86" t="s">
        <v>549</v>
      </c>
      <c r="D392" s="86" t="s">
        <v>204</v>
      </c>
      <c r="E392" s="86" t="s">
        <v>95</v>
      </c>
      <c r="F392" s="94">
        <v>2508848</v>
      </c>
      <c r="G392" s="94">
        <v>2508848</v>
      </c>
      <c r="H392" s="94">
        <v>1440583.57</v>
      </c>
      <c r="I392" s="87">
        <f t="shared" si="10"/>
        <v>0.57420121505966082</v>
      </c>
    </row>
    <row r="393" spans="1:9" ht="51" x14ac:dyDescent="0.2">
      <c r="A393" s="84">
        <f t="shared" si="11"/>
        <v>386</v>
      </c>
      <c r="B393" s="85" t="s">
        <v>738</v>
      </c>
      <c r="C393" s="86" t="s">
        <v>549</v>
      </c>
      <c r="D393" s="86" t="s">
        <v>241</v>
      </c>
      <c r="E393" s="86" t="s">
        <v>95</v>
      </c>
      <c r="F393" s="94">
        <v>2508848</v>
      </c>
      <c r="G393" s="94">
        <v>2508848</v>
      </c>
      <c r="H393" s="94">
        <v>1440583.57</v>
      </c>
      <c r="I393" s="87">
        <f t="shared" ref="I393:I456" si="12">H393/G393</f>
        <v>0.57420121505966082</v>
      </c>
    </row>
    <row r="394" spans="1:9" x14ac:dyDescent="0.2">
      <c r="A394" s="84">
        <f t="shared" ref="A394:A457" si="13">A393+1</f>
        <v>387</v>
      </c>
      <c r="B394" s="85" t="s">
        <v>540</v>
      </c>
      <c r="C394" s="86" t="s">
        <v>549</v>
      </c>
      <c r="D394" s="86" t="s">
        <v>541</v>
      </c>
      <c r="E394" s="86" t="s">
        <v>95</v>
      </c>
      <c r="F394" s="94">
        <v>2508848</v>
      </c>
      <c r="G394" s="94">
        <v>2508848</v>
      </c>
      <c r="H394" s="94">
        <v>1440583.57</v>
      </c>
      <c r="I394" s="87">
        <f t="shared" si="12"/>
        <v>0.57420121505966082</v>
      </c>
    </row>
    <row r="395" spans="1:9" ht="25.5" x14ac:dyDescent="0.2">
      <c r="A395" s="84">
        <f t="shared" si="13"/>
        <v>388</v>
      </c>
      <c r="B395" s="85" t="s">
        <v>550</v>
      </c>
      <c r="C395" s="86" t="s">
        <v>549</v>
      </c>
      <c r="D395" s="86" t="s">
        <v>551</v>
      </c>
      <c r="E395" s="86" t="s">
        <v>95</v>
      </c>
      <c r="F395" s="94">
        <v>300000</v>
      </c>
      <c r="G395" s="94">
        <v>300000</v>
      </c>
      <c r="H395" s="94">
        <v>22782</v>
      </c>
      <c r="I395" s="87">
        <f t="shared" si="12"/>
        <v>7.5939999999999994E-2</v>
      </c>
    </row>
    <row r="396" spans="1:9" ht="25.5" x14ac:dyDescent="0.2">
      <c r="A396" s="84">
        <f t="shared" si="13"/>
        <v>389</v>
      </c>
      <c r="B396" s="85" t="s">
        <v>453</v>
      </c>
      <c r="C396" s="86" t="s">
        <v>549</v>
      </c>
      <c r="D396" s="86" t="s">
        <v>551</v>
      </c>
      <c r="E396" s="86" t="s">
        <v>160</v>
      </c>
      <c r="F396" s="94">
        <v>300000</v>
      </c>
      <c r="G396" s="94">
        <v>300000</v>
      </c>
      <c r="H396" s="94">
        <v>22782</v>
      </c>
      <c r="I396" s="87">
        <f t="shared" si="12"/>
        <v>7.5939999999999994E-2</v>
      </c>
    </row>
    <row r="397" spans="1:9" x14ac:dyDescent="0.2">
      <c r="A397" s="84">
        <f t="shared" si="13"/>
        <v>390</v>
      </c>
      <c r="B397" s="85" t="s">
        <v>454</v>
      </c>
      <c r="C397" s="86" t="s">
        <v>549</v>
      </c>
      <c r="D397" s="86" t="s">
        <v>551</v>
      </c>
      <c r="E397" s="86" t="s">
        <v>392</v>
      </c>
      <c r="F397" s="94">
        <v>300000</v>
      </c>
      <c r="G397" s="94">
        <v>300000</v>
      </c>
      <c r="H397" s="94">
        <v>22782</v>
      </c>
      <c r="I397" s="87">
        <f t="shared" si="12"/>
        <v>7.5939999999999994E-2</v>
      </c>
    </row>
    <row r="398" spans="1:9" ht="25.5" x14ac:dyDescent="0.2">
      <c r="A398" s="84">
        <f t="shared" si="13"/>
        <v>391</v>
      </c>
      <c r="B398" s="85" t="s">
        <v>552</v>
      </c>
      <c r="C398" s="86" t="s">
        <v>549</v>
      </c>
      <c r="D398" s="86" t="s">
        <v>553</v>
      </c>
      <c r="E398" s="86" t="s">
        <v>95</v>
      </c>
      <c r="F398" s="94">
        <v>127256</v>
      </c>
      <c r="G398" s="94">
        <v>127256</v>
      </c>
      <c r="H398" s="94">
        <v>127255.54</v>
      </c>
      <c r="I398" s="87">
        <f t="shared" si="12"/>
        <v>0.99999638523920287</v>
      </c>
    </row>
    <row r="399" spans="1:9" ht="25.5" x14ac:dyDescent="0.2">
      <c r="A399" s="84">
        <f t="shared" si="13"/>
        <v>392</v>
      </c>
      <c r="B399" s="85" t="s">
        <v>453</v>
      </c>
      <c r="C399" s="86" t="s">
        <v>549</v>
      </c>
      <c r="D399" s="86" t="s">
        <v>553</v>
      </c>
      <c r="E399" s="86" t="s">
        <v>160</v>
      </c>
      <c r="F399" s="94">
        <v>127256</v>
      </c>
      <c r="G399" s="94">
        <v>127256</v>
      </c>
      <c r="H399" s="94">
        <v>127255.54</v>
      </c>
      <c r="I399" s="87">
        <f t="shared" si="12"/>
        <v>0.99999638523920287</v>
      </c>
    </row>
    <row r="400" spans="1:9" x14ac:dyDescent="0.2">
      <c r="A400" s="84">
        <f t="shared" si="13"/>
        <v>393</v>
      </c>
      <c r="B400" s="85" t="s">
        <v>454</v>
      </c>
      <c r="C400" s="86" t="s">
        <v>549</v>
      </c>
      <c r="D400" s="86" t="s">
        <v>553</v>
      </c>
      <c r="E400" s="86" t="s">
        <v>392</v>
      </c>
      <c r="F400" s="94">
        <v>127256</v>
      </c>
      <c r="G400" s="94">
        <v>127256</v>
      </c>
      <c r="H400" s="94">
        <v>127255.54</v>
      </c>
      <c r="I400" s="87">
        <f t="shared" si="12"/>
        <v>0.99999638523920287</v>
      </c>
    </row>
    <row r="401" spans="1:9" ht="25.5" x14ac:dyDescent="0.2">
      <c r="A401" s="84">
        <f t="shared" si="13"/>
        <v>394</v>
      </c>
      <c r="B401" s="85" t="s">
        <v>542</v>
      </c>
      <c r="C401" s="86" t="s">
        <v>549</v>
      </c>
      <c r="D401" s="86" t="s">
        <v>543</v>
      </c>
      <c r="E401" s="86" t="s">
        <v>95</v>
      </c>
      <c r="F401" s="94">
        <v>1727494</v>
      </c>
      <c r="G401" s="94">
        <v>1727494</v>
      </c>
      <c r="H401" s="94">
        <v>1290546.03</v>
      </c>
      <c r="I401" s="87">
        <f t="shared" si="12"/>
        <v>0.74706252525334382</v>
      </c>
    </row>
    <row r="402" spans="1:9" ht="25.5" x14ac:dyDescent="0.2">
      <c r="A402" s="84">
        <f t="shared" si="13"/>
        <v>395</v>
      </c>
      <c r="B402" s="85" t="s">
        <v>453</v>
      </c>
      <c r="C402" s="86" t="s">
        <v>549</v>
      </c>
      <c r="D402" s="86" t="s">
        <v>543</v>
      </c>
      <c r="E402" s="86" t="s">
        <v>160</v>
      </c>
      <c r="F402" s="94">
        <v>1727494</v>
      </c>
      <c r="G402" s="94">
        <v>1727494</v>
      </c>
      <c r="H402" s="94">
        <v>1290546.03</v>
      </c>
      <c r="I402" s="87">
        <f t="shared" si="12"/>
        <v>0.74706252525334382</v>
      </c>
    </row>
    <row r="403" spans="1:9" x14ac:dyDescent="0.2">
      <c r="A403" s="84">
        <f t="shared" si="13"/>
        <v>396</v>
      </c>
      <c r="B403" s="85" t="s">
        <v>454</v>
      </c>
      <c r="C403" s="86" t="s">
        <v>549</v>
      </c>
      <c r="D403" s="86" t="s">
        <v>543</v>
      </c>
      <c r="E403" s="86" t="s">
        <v>392</v>
      </c>
      <c r="F403" s="94">
        <v>1727494</v>
      </c>
      <c r="G403" s="94">
        <v>1727494</v>
      </c>
      <c r="H403" s="94">
        <v>1290546.03</v>
      </c>
      <c r="I403" s="87">
        <f t="shared" si="12"/>
        <v>0.74706252525334382</v>
      </c>
    </row>
    <row r="404" spans="1:9" ht="38.25" x14ac:dyDescent="0.2">
      <c r="A404" s="84">
        <f t="shared" si="13"/>
        <v>397</v>
      </c>
      <c r="B404" s="85" t="s">
        <v>554</v>
      </c>
      <c r="C404" s="86" t="s">
        <v>549</v>
      </c>
      <c r="D404" s="86" t="s">
        <v>555</v>
      </c>
      <c r="E404" s="86" t="s">
        <v>95</v>
      </c>
      <c r="F404" s="94">
        <v>354098</v>
      </c>
      <c r="G404" s="94">
        <v>354098</v>
      </c>
      <c r="H404" s="94">
        <v>0</v>
      </c>
      <c r="I404" s="87">
        <f t="shared" si="12"/>
        <v>0</v>
      </c>
    </row>
    <row r="405" spans="1:9" x14ac:dyDescent="0.2">
      <c r="A405" s="84">
        <f t="shared" si="13"/>
        <v>398</v>
      </c>
      <c r="B405" s="85" t="s">
        <v>491</v>
      </c>
      <c r="C405" s="86" t="s">
        <v>549</v>
      </c>
      <c r="D405" s="86" t="s">
        <v>555</v>
      </c>
      <c r="E405" s="86" t="s">
        <v>166</v>
      </c>
      <c r="F405" s="94">
        <v>354098</v>
      </c>
      <c r="G405" s="94">
        <v>354098</v>
      </c>
      <c r="H405" s="94">
        <v>0</v>
      </c>
      <c r="I405" s="87">
        <f t="shared" si="12"/>
        <v>0</v>
      </c>
    </row>
    <row r="406" spans="1:9" x14ac:dyDescent="0.2">
      <c r="A406" s="84">
        <f t="shared" si="13"/>
        <v>399</v>
      </c>
      <c r="B406" s="85" t="s">
        <v>145</v>
      </c>
      <c r="C406" s="86" t="s">
        <v>112</v>
      </c>
      <c r="D406" s="86" t="s">
        <v>204</v>
      </c>
      <c r="E406" s="86" t="s">
        <v>95</v>
      </c>
      <c r="F406" s="94">
        <v>935243295.54999995</v>
      </c>
      <c r="G406" s="94">
        <v>941333528.54999995</v>
      </c>
      <c r="H406" s="94">
        <v>558749095.34000003</v>
      </c>
      <c r="I406" s="87">
        <f t="shared" si="12"/>
        <v>0.5935718620377618</v>
      </c>
    </row>
    <row r="407" spans="1:9" x14ac:dyDescent="0.2">
      <c r="A407" s="84">
        <f t="shared" si="13"/>
        <v>400</v>
      </c>
      <c r="B407" s="85" t="s">
        <v>146</v>
      </c>
      <c r="C407" s="86" t="s">
        <v>113</v>
      </c>
      <c r="D407" s="86" t="s">
        <v>204</v>
      </c>
      <c r="E407" s="86" t="s">
        <v>95</v>
      </c>
      <c r="F407" s="94">
        <v>372513983.92000002</v>
      </c>
      <c r="G407" s="94">
        <v>372513983.92000002</v>
      </c>
      <c r="H407" s="94">
        <v>237395550.81999999</v>
      </c>
      <c r="I407" s="87">
        <f t="shared" si="12"/>
        <v>0.63727956819731724</v>
      </c>
    </row>
    <row r="408" spans="1:9" ht="38.25" x14ac:dyDescent="0.2">
      <c r="A408" s="84">
        <f t="shared" si="13"/>
        <v>401</v>
      </c>
      <c r="B408" s="85" t="s">
        <v>556</v>
      </c>
      <c r="C408" s="86" t="s">
        <v>113</v>
      </c>
      <c r="D408" s="86" t="s">
        <v>260</v>
      </c>
      <c r="E408" s="86" t="s">
        <v>95</v>
      </c>
      <c r="F408" s="94">
        <v>370853383.92000002</v>
      </c>
      <c r="G408" s="94">
        <v>370853383.92000002</v>
      </c>
      <c r="H408" s="94">
        <v>235735050.81999999</v>
      </c>
      <c r="I408" s="87">
        <f t="shared" si="12"/>
        <v>0.63565565541894165</v>
      </c>
    </row>
    <row r="409" spans="1:9" ht="38.25" x14ac:dyDescent="0.2">
      <c r="A409" s="84">
        <f t="shared" si="13"/>
        <v>402</v>
      </c>
      <c r="B409" s="85" t="s">
        <v>557</v>
      </c>
      <c r="C409" s="86" t="s">
        <v>113</v>
      </c>
      <c r="D409" s="86" t="s">
        <v>330</v>
      </c>
      <c r="E409" s="86" t="s">
        <v>95</v>
      </c>
      <c r="F409" s="94">
        <v>370853383.92000002</v>
      </c>
      <c r="G409" s="94">
        <v>370853383.92000002</v>
      </c>
      <c r="H409" s="94">
        <v>235735050.81999999</v>
      </c>
      <c r="I409" s="87">
        <f t="shared" si="12"/>
        <v>0.63565565541894165</v>
      </c>
    </row>
    <row r="410" spans="1:9" ht="63.75" x14ac:dyDescent="0.2">
      <c r="A410" s="84">
        <f t="shared" si="13"/>
        <v>403</v>
      </c>
      <c r="B410" s="85" t="s">
        <v>558</v>
      </c>
      <c r="C410" s="86" t="s">
        <v>113</v>
      </c>
      <c r="D410" s="86" t="s">
        <v>261</v>
      </c>
      <c r="E410" s="86" t="s">
        <v>95</v>
      </c>
      <c r="F410" s="94">
        <v>93996269.5</v>
      </c>
      <c r="G410" s="94">
        <v>93996269.5</v>
      </c>
      <c r="H410" s="94">
        <v>65726969.039999999</v>
      </c>
      <c r="I410" s="87">
        <f t="shared" si="12"/>
        <v>0.69925082548089845</v>
      </c>
    </row>
    <row r="411" spans="1:9" x14ac:dyDescent="0.2">
      <c r="A411" s="84">
        <f t="shared" si="13"/>
        <v>404</v>
      </c>
      <c r="B411" s="85" t="s">
        <v>465</v>
      </c>
      <c r="C411" s="86" t="s">
        <v>113</v>
      </c>
      <c r="D411" s="86" t="s">
        <v>261</v>
      </c>
      <c r="E411" s="86" t="s">
        <v>161</v>
      </c>
      <c r="F411" s="94">
        <v>93996269.5</v>
      </c>
      <c r="G411" s="94">
        <v>93996269.5</v>
      </c>
      <c r="H411" s="94">
        <v>65726969.039999999</v>
      </c>
      <c r="I411" s="87">
        <f t="shared" si="12"/>
        <v>0.69925082548089845</v>
      </c>
    </row>
    <row r="412" spans="1:9" x14ac:dyDescent="0.2">
      <c r="A412" s="84">
        <f t="shared" si="13"/>
        <v>405</v>
      </c>
      <c r="B412" s="85" t="s">
        <v>466</v>
      </c>
      <c r="C412" s="86" t="s">
        <v>113</v>
      </c>
      <c r="D412" s="86" t="s">
        <v>261</v>
      </c>
      <c r="E412" s="86" t="s">
        <v>432</v>
      </c>
      <c r="F412" s="94">
        <v>72221856.510000005</v>
      </c>
      <c r="G412" s="94">
        <v>72221856.510000005</v>
      </c>
      <c r="H412" s="94">
        <v>49653965.079999998</v>
      </c>
      <c r="I412" s="87">
        <f t="shared" si="12"/>
        <v>0.68751992096914316</v>
      </c>
    </row>
    <row r="413" spans="1:9" ht="25.5" x14ac:dyDescent="0.2">
      <c r="A413" s="84">
        <f t="shared" si="13"/>
        <v>406</v>
      </c>
      <c r="B413" s="85" t="s">
        <v>467</v>
      </c>
      <c r="C413" s="86" t="s">
        <v>113</v>
      </c>
      <c r="D413" s="86" t="s">
        <v>261</v>
      </c>
      <c r="E413" s="86" t="s">
        <v>433</v>
      </c>
      <c r="F413" s="94">
        <v>690</v>
      </c>
      <c r="G413" s="94">
        <v>690</v>
      </c>
      <c r="H413" s="94">
        <v>517.5</v>
      </c>
      <c r="I413" s="87">
        <f t="shared" si="12"/>
        <v>0.75</v>
      </c>
    </row>
    <row r="414" spans="1:9" ht="38.25" x14ac:dyDescent="0.2">
      <c r="A414" s="84">
        <f t="shared" si="13"/>
        <v>407</v>
      </c>
      <c r="B414" s="85" t="s">
        <v>468</v>
      </c>
      <c r="C414" s="86" t="s">
        <v>113</v>
      </c>
      <c r="D414" s="86" t="s">
        <v>261</v>
      </c>
      <c r="E414" s="86" t="s">
        <v>434</v>
      </c>
      <c r="F414" s="94">
        <v>21773722.989999998</v>
      </c>
      <c r="G414" s="94">
        <v>21773722.989999998</v>
      </c>
      <c r="H414" s="94">
        <v>16072486.460000001</v>
      </c>
      <c r="I414" s="87">
        <f t="shared" si="12"/>
        <v>0.73815977485254125</v>
      </c>
    </row>
    <row r="415" spans="1:9" ht="102" x14ac:dyDescent="0.2">
      <c r="A415" s="84">
        <f t="shared" si="13"/>
        <v>408</v>
      </c>
      <c r="B415" s="85" t="s">
        <v>559</v>
      </c>
      <c r="C415" s="86" t="s">
        <v>113</v>
      </c>
      <c r="D415" s="86" t="s">
        <v>262</v>
      </c>
      <c r="E415" s="86" t="s">
        <v>95</v>
      </c>
      <c r="F415" s="94">
        <v>9399766.2400000002</v>
      </c>
      <c r="G415" s="94">
        <v>9399766.2400000002</v>
      </c>
      <c r="H415" s="94">
        <v>6265228.6100000003</v>
      </c>
      <c r="I415" s="87">
        <f t="shared" si="12"/>
        <v>0.66653025724605686</v>
      </c>
    </row>
    <row r="416" spans="1:9" ht="25.5" x14ac:dyDescent="0.2">
      <c r="A416" s="84">
        <f t="shared" si="13"/>
        <v>409</v>
      </c>
      <c r="B416" s="85" t="s">
        <v>453</v>
      </c>
      <c r="C416" s="86" t="s">
        <v>113</v>
      </c>
      <c r="D416" s="86" t="s">
        <v>262</v>
      </c>
      <c r="E416" s="86" t="s">
        <v>160</v>
      </c>
      <c r="F416" s="94">
        <v>9399766.2400000002</v>
      </c>
      <c r="G416" s="94">
        <v>9399766.2400000002</v>
      </c>
      <c r="H416" s="94">
        <v>6265228.6100000003</v>
      </c>
      <c r="I416" s="87">
        <f t="shared" si="12"/>
        <v>0.66653025724605686</v>
      </c>
    </row>
    <row r="417" spans="1:9" x14ac:dyDescent="0.2">
      <c r="A417" s="84">
        <f t="shared" si="13"/>
        <v>410</v>
      </c>
      <c r="B417" s="85" t="s">
        <v>454</v>
      </c>
      <c r="C417" s="86" t="s">
        <v>113</v>
      </c>
      <c r="D417" s="86" t="s">
        <v>262</v>
      </c>
      <c r="E417" s="86" t="s">
        <v>392</v>
      </c>
      <c r="F417" s="94">
        <v>9399766.2400000002</v>
      </c>
      <c r="G417" s="94">
        <v>9399766.2400000002</v>
      </c>
      <c r="H417" s="94">
        <v>6265228.6100000003</v>
      </c>
      <c r="I417" s="87">
        <f t="shared" si="12"/>
        <v>0.66653025724605686</v>
      </c>
    </row>
    <row r="418" spans="1:9" ht="38.25" x14ac:dyDescent="0.2">
      <c r="A418" s="84">
        <f t="shared" si="13"/>
        <v>411</v>
      </c>
      <c r="B418" s="85" t="s">
        <v>560</v>
      </c>
      <c r="C418" s="86" t="s">
        <v>113</v>
      </c>
      <c r="D418" s="86" t="s">
        <v>263</v>
      </c>
      <c r="E418" s="86" t="s">
        <v>95</v>
      </c>
      <c r="F418" s="94">
        <v>47281281.219999999</v>
      </c>
      <c r="G418" s="94">
        <f>47381281.22-100000</f>
        <v>47281281.219999999</v>
      </c>
      <c r="H418" s="94">
        <v>22330395.43</v>
      </c>
      <c r="I418" s="87">
        <f t="shared" si="12"/>
        <v>0.47228828944157786</v>
      </c>
    </row>
    <row r="419" spans="1:9" x14ac:dyDescent="0.2">
      <c r="A419" s="84">
        <f t="shared" si="13"/>
        <v>412</v>
      </c>
      <c r="B419" s="85" t="s">
        <v>465</v>
      </c>
      <c r="C419" s="86" t="s">
        <v>113</v>
      </c>
      <c r="D419" s="86" t="s">
        <v>263</v>
      </c>
      <c r="E419" s="86" t="s">
        <v>161</v>
      </c>
      <c r="F419" s="94">
        <v>10968</v>
      </c>
      <c r="G419" s="94">
        <v>10968</v>
      </c>
      <c r="H419" s="94">
        <v>9888</v>
      </c>
      <c r="I419" s="87">
        <f t="shared" si="12"/>
        <v>0.90153172866520792</v>
      </c>
    </row>
    <row r="420" spans="1:9" ht="25.5" x14ac:dyDescent="0.2">
      <c r="A420" s="84">
        <f t="shared" si="13"/>
        <v>413</v>
      </c>
      <c r="B420" s="85" t="s">
        <v>467</v>
      </c>
      <c r="C420" s="86" t="s">
        <v>113</v>
      </c>
      <c r="D420" s="86" t="s">
        <v>263</v>
      </c>
      <c r="E420" s="86" t="s">
        <v>433</v>
      </c>
      <c r="F420" s="94">
        <v>10968</v>
      </c>
      <c r="G420" s="94">
        <v>10968</v>
      </c>
      <c r="H420" s="94">
        <v>9888</v>
      </c>
      <c r="I420" s="87">
        <f t="shared" si="12"/>
        <v>0.90153172866520792</v>
      </c>
    </row>
    <row r="421" spans="1:9" ht="25.5" x14ac:dyDescent="0.2">
      <c r="A421" s="84">
        <f t="shared" si="13"/>
        <v>414</v>
      </c>
      <c r="B421" s="85" t="s">
        <v>453</v>
      </c>
      <c r="C421" s="86" t="s">
        <v>113</v>
      </c>
      <c r="D421" s="86" t="s">
        <v>263</v>
      </c>
      <c r="E421" s="86" t="s">
        <v>160</v>
      </c>
      <c r="F421" s="94">
        <v>40375730.280000001</v>
      </c>
      <c r="G421" s="94">
        <f>40475730.28-100000</f>
        <v>40375730.280000001</v>
      </c>
      <c r="H421" s="94">
        <v>18248116.719999999</v>
      </c>
      <c r="I421" s="87">
        <f t="shared" si="12"/>
        <v>0.45195756444408264</v>
      </c>
    </row>
    <row r="422" spans="1:9" x14ac:dyDescent="0.2">
      <c r="A422" s="84">
        <f t="shared" si="13"/>
        <v>415</v>
      </c>
      <c r="B422" s="85" t="s">
        <v>454</v>
      </c>
      <c r="C422" s="86" t="s">
        <v>113</v>
      </c>
      <c r="D422" s="86" t="s">
        <v>263</v>
      </c>
      <c r="E422" s="86" t="s">
        <v>392</v>
      </c>
      <c r="F422" s="94">
        <v>40375730.280000001</v>
      </c>
      <c r="G422" s="94">
        <f>40475730.28-100000</f>
        <v>40375730.280000001</v>
      </c>
      <c r="H422" s="94">
        <v>18248116.719999999</v>
      </c>
      <c r="I422" s="87">
        <f t="shared" si="12"/>
        <v>0.45195756444408264</v>
      </c>
    </row>
    <row r="423" spans="1:9" x14ac:dyDescent="0.2">
      <c r="A423" s="84">
        <f t="shared" si="13"/>
        <v>416</v>
      </c>
      <c r="B423" s="85" t="s">
        <v>458</v>
      </c>
      <c r="C423" s="86" t="s">
        <v>113</v>
      </c>
      <c r="D423" s="86" t="s">
        <v>263</v>
      </c>
      <c r="E423" s="86" t="s">
        <v>162</v>
      </c>
      <c r="F423" s="94">
        <v>6894582.9400000004</v>
      </c>
      <c r="G423" s="94">
        <v>6894582.9400000004</v>
      </c>
      <c r="H423" s="94">
        <v>4072390.71</v>
      </c>
      <c r="I423" s="87">
        <f t="shared" si="12"/>
        <v>0.59066527235075938</v>
      </c>
    </row>
    <row r="424" spans="1:9" ht="25.5" x14ac:dyDescent="0.2">
      <c r="A424" s="84">
        <f t="shared" si="13"/>
        <v>417</v>
      </c>
      <c r="B424" s="85" t="s">
        <v>469</v>
      </c>
      <c r="C424" s="86" t="s">
        <v>113</v>
      </c>
      <c r="D424" s="86" t="s">
        <v>263</v>
      </c>
      <c r="E424" s="86" t="s">
        <v>386</v>
      </c>
      <c r="F424" s="94">
        <v>6847574</v>
      </c>
      <c r="G424" s="94">
        <v>6846774</v>
      </c>
      <c r="H424" s="94">
        <v>4027970.63</v>
      </c>
      <c r="I424" s="87">
        <f t="shared" si="12"/>
        <v>0.58830196965753501</v>
      </c>
    </row>
    <row r="425" spans="1:9" x14ac:dyDescent="0.2">
      <c r="A425" s="84">
        <f t="shared" si="13"/>
        <v>418</v>
      </c>
      <c r="B425" s="85" t="s">
        <v>584</v>
      </c>
      <c r="C425" s="86" t="s">
        <v>113</v>
      </c>
      <c r="D425" s="86" t="s">
        <v>263</v>
      </c>
      <c r="E425" s="86" t="s">
        <v>389</v>
      </c>
      <c r="F425" s="94">
        <v>1500</v>
      </c>
      <c r="G425" s="94">
        <v>2300</v>
      </c>
      <c r="H425" s="94">
        <v>0</v>
      </c>
      <c r="I425" s="87">
        <f t="shared" si="12"/>
        <v>0</v>
      </c>
    </row>
    <row r="426" spans="1:9" x14ac:dyDescent="0.2">
      <c r="A426" s="84">
        <f t="shared" si="13"/>
        <v>419</v>
      </c>
      <c r="B426" s="85" t="s">
        <v>459</v>
      </c>
      <c r="C426" s="86" t="s">
        <v>113</v>
      </c>
      <c r="D426" s="86" t="s">
        <v>263</v>
      </c>
      <c r="E426" s="86" t="s">
        <v>390</v>
      </c>
      <c r="F426" s="94">
        <v>45508.94</v>
      </c>
      <c r="G426" s="94">
        <v>45508.94</v>
      </c>
      <c r="H426" s="94">
        <v>44420.08</v>
      </c>
      <c r="I426" s="87">
        <f t="shared" si="12"/>
        <v>0.976073712110192</v>
      </c>
    </row>
    <row r="427" spans="1:9" ht="38.25" x14ac:dyDescent="0.2">
      <c r="A427" s="84">
        <f t="shared" si="13"/>
        <v>420</v>
      </c>
      <c r="B427" s="85" t="s">
        <v>561</v>
      </c>
      <c r="C427" s="86" t="s">
        <v>113</v>
      </c>
      <c r="D427" s="86" t="s">
        <v>264</v>
      </c>
      <c r="E427" s="86" t="s">
        <v>95</v>
      </c>
      <c r="F427" s="94">
        <v>26637751.960000001</v>
      </c>
      <c r="G427" s="94">
        <v>26637751.960000001</v>
      </c>
      <c r="H427" s="94">
        <v>10371812.960000001</v>
      </c>
      <c r="I427" s="87">
        <f t="shared" si="12"/>
        <v>0.3893651752435644</v>
      </c>
    </row>
    <row r="428" spans="1:9" ht="25.5" x14ac:dyDescent="0.2">
      <c r="A428" s="84">
        <f t="shared" si="13"/>
        <v>421</v>
      </c>
      <c r="B428" s="85" t="s">
        <v>453</v>
      </c>
      <c r="C428" s="86" t="s">
        <v>113</v>
      </c>
      <c r="D428" s="86" t="s">
        <v>264</v>
      </c>
      <c r="E428" s="86" t="s">
        <v>160</v>
      </c>
      <c r="F428" s="94">
        <v>26637751.960000001</v>
      </c>
      <c r="G428" s="94">
        <v>26637751.960000001</v>
      </c>
      <c r="H428" s="94">
        <v>10371812.960000001</v>
      </c>
      <c r="I428" s="87">
        <f t="shared" si="12"/>
        <v>0.3893651752435644</v>
      </c>
    </row>
    <row r="429" spans="1:9" x14ac:dyDescent="0.2">
      <c r="A429" s="84">
        <f t="shared" si="13"/>
        <v>422</v>
      </c>
      <c r="B429" s="85" t="s">
        <v>454</v>
      </c>
      <c r="C429" s="86" t="s">
        <v>113</v>
      </c>
      <c r="D429" s="86" t="s">
        <v>264</v>
      </c>
      <c r="E429" s="86" t="s">
        <v>392</v>
      </c>
      <c r="F429" s="94">
        <v>26637751.960000001</v>
      </c>
      <c r="G429" s="94">
        <v>26637751.960000001</v>
      </c>
      <c r="H429" s="94">
        <v>10371812.960000001</v>
      </c>
      <c r="I429" s="87">
        <f t="shared" si="12"/>
        <v>0.3893651752435644</v>
      </c>
    </row>
    <row r="430" spans="1:9" ht="76.5" x14ac:dyDescent="0.2">
      <c r="A430" s="84">
        <f t="shared" si="13"/>
        <v>423</v>
      </c>
      <c r="B430" s="85" t="s">
        <v>764</v>
      </c>
      <c r="C430" s="86" t="s">
        <v>113</v>
      </c>
      <c r="D430" s="86" t="s">
        <v>265</v>
      </c>
      <c r="E430" s="86" t="s">
        <v>95</v>
      </c>
      <c r="F430" s="94">
        <v>13092160.050000001</v>
      </c>
      <c r="G430" s="94">
        <f>12992160.05+100000</f>
        <v>13092160.050000001</v>
      </c>
      <c r="H430" s="94">
        <v>7803584.9900000002</v>
      </c>
      <c r="I430" s="87">
        <f t="shared" si="12"/>
        <v>0.59605022854880241</v>
      </c>
    </row>
    <row r="431" spans="1:9" ht="25.5" x14ac:dyDescent="0.2">
      <c r="A431" s="84">
        <f t="shared" si="13"/>
        <v>424</v>
      </c>
      <c r="B431" s="85" t="s">
        <v>453</v>
      </c>
      <c r="C431" s="86" t="s">
        <v>113</v>
      </c>
      <c r="D431" s="86" t="s">
        <v>265</v>
      </c>
      <c r="E431" s="86" t="s">
        <v>160</v>
      </c>
      <c r="F431" s="94">
        <v>13092160.050000001</v>
      </c>
      <c r="G431" s="94">
        <f>12992160.05+100000</f>
        <v>13092160.050000001</v>
      </c>
      <c r="H431" s="94">
        <v>7803584.9900000002</v>
      </c>
      <c r="I431" s="87">
        <f t="shared" si="12"/>
        <v>0.59605022854880241</v>
      </c>
    </row>
    <row r="432" spans="1:9" ht="25.5" x14ac:dyDescent="0.2">
      <c r="A432" s="84">
        <f t="shared" si="13"/>
        <v>425</v>
      </c>
      <c r="B432" s="85" t="s">
        <v>506</v>
      </c>
      <c r="C432" s="86" t="s">
        <v>113</v>
      </c>
      <c r="D432" s="86" t="s">
        <v>265</v>
      </c>
      <c r="E432" s="86" t="s">
        <v>391</v>
      </c>
      <c r="F432" s="94">
        <v>599900</v>
      </c>
      <c r="G432" s="94">
        <v>599900</v>
      </c>
      <c r="H432" s="94">
        <v>599900</v>
      </c>
      <c r="I432" s="87">
        <f t="shared" si="12"/>
        <v>1</v>
      </c>
    </row>
    <row r="433" spans="1:9" x14ac:dyDescent="0.2">
      <c r="A433" s="84">
        <f t="shared" si="13"/>
        <v>426</v>
      </c>
      <c r="B433" s="85" t="s">
        <v>454</v>
      </c>
      <c r="C433" s="86" t="s">
        <v>113</v>
      </c>
      <c r="D433" s="86" t="s">
        <v>265</v>
      </c>
      <c r="E433" s="86" t="s">
        <v>392</v>
      </c>
      <c r="F433" s="94">
        <v>12492260.050000001</v>
      </c>
      <c r="G433" s="94">
        <f>12392260.05+100000</f>
        <v>12492260.050000001</v>
      </c>
      <c r="H433" s="94">
        <v>7203684.9900000002</v>
      </c>
      <c r="I433" s="87">
        <f t="shared" si="12"/>
        <v>0.57665185972493427</v>
      </c>
    </row>
    <row r="434" spans="1:9" ht="25.5" x14ac:dyDescent="0.2">
      <c r="A434" s="84">
        <f t="shared" si="13"/>
        <v>427</v>
      </c>
      <c r="B434" s="85" t="s">
        <v>765</v>
      </c>
      <c r="C434" s="86" t="s">
        <v>113</v>
      </c>
      <c r="D434" s="86" t="s">
        <v>562</v>
      </c>
      <c r="E434" s="86" t="s">
        <v>95</v>
      </c>
      <c r="F434" s="94">
        <v>18494000</v>
      </c>
      <c r="G434" s="94">
        <v>18494000</v>
      </c>
      <c r="H434" s="94">
        <v>7074615.5700000003</v>
      </c>
      <c r="I434" s="87">
        <f t="shared" si="12"/>
        <v>0.38253571807072567</v>
      </c>
    </row>
    <row r="435" spans="1:9" ht="25.5" x14ac:dyDescent="0.2">
      <c r="A435" s="84">
        <f t="shared" si="13"/>
        <v>428</v>
      </c>
      <c r="B435" s="85" t="s">
        <v>453</v>
      </c>
      <c r="C435" s="86" t="s">
        <v>113</v>
      </c>
      <c r="D435" s="86" t="s">
        <v>562</v>
      </c>
      <c r="E435" s="86" t="s">
        <v>160</v>
      </c>
      <c r="F435" s="94">
        <v>18494000</v>
      </c>
      <c r="G435" s="94">
        <v>18494000</v>
      </c>
      <c r="H435" s="94">
        <v>7074615.5700000003</v>
      </c>
      <c r="I435" s="87">
        <f t="shared" si="12"/>
        <v>0.38253571807072567</v>
      </c>
    </row>
    <row r="436" spans="1:9" x14ac:dyDescent="0.2">
      <c r="A436" s="84">
        <f t="shared" si="13"/>
        <v>429</v>
      </c>
      <c r="B436" s="85" t="s">
        <v>454</v>
      </c>
      <c r="C436" s="86" t="s">
        <v>113</v>
      </c>
      <c r="D436" s="86" t="s">
        <v>562</v>
      </c>
      <c r="E436" s="86" t="s">
        <v>392</v>
      </c>
      <c r="F436" s="94">
        <v>18494000</v>
      </c>
      <c r="G436" s="94">
        <v>18494000</v>
      </c>
      <c r="H436" s="94">
        <v>7074615.5700000003</v>
      </c>
      <c r="I436" s="87">
        <f t="shared" si="12"/>
        <v>0.38253571807072567</v>
      </c>
    </row>
    <row r="437" spans="1:9" ht="89.25" x14ac:dyDescent="0.2">
      <c r="A437" s="84">
        <f t="shared" si="13"/>
        <v>430</v>
      </c>
      <c r="B437" s="85" t="s">
        <v>563</v>
      </c>
      <c r="C437" s="86" t="s">
        <v>113</v>
      </c>
      <c r="D437" s="86" t="s">
        <v>266</v>
      </c>
      <c r="E437" s="86" t="s">
        <v>95</v>
      </c>
      <c r="F437" s="94">
        <v>957781.41</v>
      </c>
      <c r="G437" s="94">
        <v>957781.41</v>
      </c>
      <c r="H437" s="94">
        <v>370220.5</v>
      </c>
      <c r="I437" s="87">
        <f t="shared" si="12"/>
        <v>0.38653965939890189</v>
      </c>
    </row>
    <row r="438" spans="1:9" ht="25.5" x14ac:dyDescent="0.2">
      <c r="A438" s="84">
        <f t="shared" si="13"/>
        <v>431</v>
      </c>
      <c r="B438" s="85" t="s">
        <v>453</v>
      </c>
      <c r="C438" s="86" t="s">
        <v>113</v>
      </c>
      <c r="D438" s="86" t="s">
        <v>266</v>
      </c>
      <c r="E438" s="86" t="s">
        <v>160</v>
      </c>
      <c r="F438" s="94">
        <v>957781.41</v>
      </c>
      <c r="G438" s="94">
        <v>957781.41</v>
      </c>
      <c r="H438" s="94">
        <v>370220.5</v>
      </c>
      <c r="I438" s="87">
        <f t="shared" si="12"/>
        <v>0.38653965939890189</v>
      </c>
    </row>
    <row r="439" spans="1:9" x14ac:dyDescent="0.2">
      <c r="A439" s="84">
        <f t="shared" si="13"/>
        <v>432</v>
      </c>
      <c r="B439" s="85" t="s">
        <v>454</v>
      </c>
      <c r="C439" s="86" t="s">
        <v>113</v>
      </c>
      <c r="D439" s="86" t="s">
        <v>266</v>
      </c>
      <c r="E439" s="86" t="s">
        <v>392</v>
      </c>
      <c r="F439" s="94">
        <v>957781.41</v>
      </c>
      <c r="G439" s="94">
        <v>957781.41</v>
      </c>
      <c r="H439" s="94">
        <v>370220.5</v>
      </c>
      <c r="I439" s="87">
        <f t="shared" si="12"/>
        <v>0.38653965939890189</v>
      </c>
    </row>
    <row r="440" spans="1:9" ht="89.25" x14ac:dyDescent="0.2">
      <c r="A440" s="84">
        <f t="shared" si="13"/>
        <v>433</v>
      </c>
      <c r="B440" s="85" t="s">
        <v>564</v>
      </c>
      <c r="C440" s="86" t="s">
        <v>113</v>
      </c>
      <c r="D440" s="86" t="s">
        <v>267</v>
      </c>
      <c r="E440" s="86" t="s">
        <v>95</v>
      </c>
      <c r="F440" s="94">
        <v>152004000</v>
      </c>
      <c r="G440" s="94">
        <v>152004000</v>
      </c>
      <c r="H440" s="94">
        <v>112897411.66</v>
      </c>
      <c r="I440" s="87">
        <f t="shared" si="12"/>
        <v>0.74272658390568669</v>
      </c>
    </row>
    <row r="441" spans="1:9" x14ac:dyDescent="0.2">
      <c r="A441" s="84">
        <f t="shared" si="13"/>
        <v>434</v>
      </c>
      <c r="B441" s="85" t="s">
        <v>465</v>
      </c>
      <c r="C441" s="86" t="s">
        <v>113</v>
      </c>
      <c r="D441" s="86" t="s">
        <v>267</v>
      </c>
      <c r="E441" s="86" t="s">
        <v>161</v>
      </c>
      <c r="F441" s="94">
        <v>152004000</v>
      </c>
      <c r="G441" s="94">
        <v>152004000</v>
      </c>
      <c r="H441" s="94">
        <v>112897411.66</v>
      </c>
      <c r="I441" s="87">
        <f t="shared" si="12"/>
        <v>0.74272658390568669</v>
      </c>
    </row>
    <row r="442" spans="1:9" x14ac:dyDescent="0.2">
      <c r="A442" s="84">
        <f t="shared" si="13"/>
        <v>435</v>
      </c>
      <c r="B442" s="85" t="s">
        <v>466</v>
      </c>
      <c r="C442" s="86" t="s">
        <v>113</v>
      </c>
      <c r="D442" s="86" t="s">
        <v>267</v>
      </c>
      <c r="E442" s="86" t="s">
        <v>432</v>
      </c>
      <c r="F442" s="94">
        <v>116745311.28</v>
      </c>
      <c r="G442" s="94">
        <v>116745311.28</v>
      </c>
      <c r="H442" s="94">
        <v>85950988.629999995</v>
      </c>
      <c r="I442" s="87">
        <f t="shared" si="12"/>
        <v>0.73622647186109758</v>
      </c>
    </row>
    <row r="443" spans="1:9" ht="25.5" x14ac:dyDescent="0.2">
      <c r="A443" s="84">
        <f t="shared" si="13"/>
        <v>436</v>
      </c>
      <c r="B443" s="85" t="s">
        <v>467</v>
      </c>
      <c r="C443" s="86" t="s">
        <v>113</v>
      </c>
      <c r="D443" s="86" t="s">
        <v>267</v>
      </c>
      <c r="E443" s="86" t="s">
        <v>433</v>
      </c>
      <c r="F443" s="94">
        <v>1232.5</v>
      </c>
      <c r="G443" s="94">
        <v>1232.5</v>
      </c>
      <c r="H443" s="94">
        <v>691.33</v>
      </c>
      <c r="I443" s="87">
        <f t="shared" si="12"/>
        <v>0.56091683569979722</v>
      </c>
    </row>
    <row r="444" spans="1:9" ht="38.25" x14ac:dyDescent="0.2">
      <c r="A444" s="84">
        <f t="shared" si="13"/>
        <v>437</v>
      </c>
      <c r="B444" s="85" t="s">
        <v>468</v>
      </c>
      <c r="C444" s="86" t="s">
        <v>113</v>
      </c>
      <c r="D444" s="86" t="s">
        <v>267</v>
      </c>
      <c r="E444" s="86" t="s">
        <v>434</v>
      </c>
      <c r="F444" s="94">
        <v>35257456.219999999</v>
      </c>
      <c r="G444" s="94">
        <v>35257456.219999999</v>
      </c>
      <c r="H444" s="94">
        <v>26945731.699999999</v>
      </c>
      <c r="I444" s="87">
        <f t="shared" si="12"/>
        <v>0.76425626204748354</v>
      </c>
    </row>
    <row r="445" spans="1:9" ht="89.25" x14ac:dyDescent="0.2">
      <c r="A445" s="84">
        <f t="shared" si="13"/>
        <v>438</v>
      </c>
      <c r="B445" s="85" t="s">
        <v>565</v>
      </c>
      <c r="C445" s="86" t="s">
        <v>113</v>
      </c>
      <c r="D445" s="86" t="s">
        <v>268</v>
      </c>
      <c r="E445" s="86" t="s">
        <v>95</v>
      </c>
      <c r="F445" s="94">
        <v>2076000</v>
      </c>
      <c r="G445" s="94">
        <v>2076000</v>
      </c>
      <c r="H445" s="94">
        <v>1027937.86</v>
      </c>
      <c r="I445" s="87">
        <f t="shared" si="12"/>
        <v>0.49515311175337184</v>
      </c>
    </row>
    <row r="446" spans="1:9" ht="25.5" x14ac:dyDescent="0.2">
      <c r="A446" s="84">
        <f t="shared" si="13"/>
        <v>439</v>
      </c>
      <c r="B446" s="85" t="s">
        <v>453</v>
      </c>
      <c r="C446" s="86" t="s">
        <v>113</v>
      </c>
      <c r="D446" s="86" t="s">
        <v>268</v>
      </c>
      <c r="E446" s="86" t="s">
        <v>160</v>
      </c>
      <c r="F446" s="94">
        <v>2076000</v>
      </c>
      <c r="G446" s="94">
        <v>2076000</v>
      </c>
      <c r="H446" s="94">
        <v>1027937.86</v>
      </c>
      <c r="I446" s="87">
        <f t="shared" si="12"/>
        <v>0.49515311175337184</v>
      </c>
    </row>
    <row r="447" spans="1:9" x14ac:dyDescent="0.2">
      <c r="A447" s="84">
        <f t="shared" si="13"/>
        <v>440</v>
      </c>
      <c r="B447" s="85" t="s">
        <v>454</v>
      </c>
      <c r="C447" s="86" t="s">
        <v>113</v>
      </c>
      <c r="D447" s="86" t="s">
        <v>268</v>
      </c>
      <c r="E447" s="86" t="s">
        <v>392</v>
      </c>
      <c r="F447" s="94">
        <v>2076000</v>
      </c>
      <c r="G447" s="94">
        <v>2076000</v>
      </c>
      <c r="H447" s="94">
        <v>1027937.86</v>
      </c>
      <c r="I447" s="87">
        <f t="shared" si="12"/>
        <v>0.49515311175337184</v>
      </c>
    </row>
    <row r="448" spans="1:9" ht="25.5" x14ac:dyDescent="0.2">
      <c r="A448" s="84">
        <f t="shared" si="13"/>
        <v>441</v>
      </c>
      <c r="B448" s="85" t="s">
        <v>766</v>
      </c>
      <c r="C448" s="86" t="s">
        <v>113</v>
      </c>
      <c r="D448" s="86" t="s">
        <v>407</v>
      </c>
      <c r="E448" s="86" t="s">
        <v>95</v>
      </c>
      <c r="F448" s="94">
        <v>6914373.54</v>
      </c>
      <c r="G448" s="94">
        <v>6914373.54</v>
      </c>
      <c r="H448" s="94">
        <v>1866874.2</v>
      </c>
      <c r="I448" s="87">
        <f t="shared" si="12"/>
        <v>0.26999903739652459</v>
      </c>
    </row>
    <row r="449" spans="1:9" x14ac:dyDescent="0.2">
      <c r="A449" s="84">
        <f t="shared" si="13"/>
        <v>442</v>
      </c>
      <c r="B449" s="85" t="s">
        <v>487</v>
      </c>
      <c r="C449" s="86" t="s">
        <v>113</v>
      </c>
      <c r="D449" s="86" t="s">
        <v>407</v>
      </c>
      <c r="E449" s="86" t="s">
        <v>163</v>
      </c>
      <c r="F449" s="94">
        <v>6914373.54</v>
      </c>
      <c r="G449" s="94">
        <v>6914373.54</v>
      </c>
      <c r="H449" s="94">
        <v>1866874.2</v>
      </c>
      <c r="I449" s="87">
        <f t="shared" si="12"/>
        <v>0.26999903739652459</v>
      </c>
    </row>
    <row r="450" spans="1:9" ht="25.5" x14ac:dyDescent="0.2">
      <c r="A450" s="84">
        <f t="shared" si="13"/>
        <v>443</v>
      </c>
      <c r="B450" s="85" t="s">
        <v>488</v>
      </c>
      <c r="C450" s="86" t="s">
        <v>113</v>
      </c>
      <c r="D450" s="86" t="s">
        <v>407</v>
      </c>
      <c r="E450" s="86" t="s">
        <v>387</v>
      </c>
      <c r="F450" s="94">
        <v>6914373.54</v>
      </c>
      <c r="G450" s="94">
        <v>6914373.54</v>
      </c>
      <c r="H450" s="94">
        <v>1866874.2</v>
      </c>
      <c r="I450" s="87">
        <f t="shared" si="12"/>
        <v>0.26999903739652459</v>
      </c>
    </row>
    <row r="451" spans="1:9" x14ac:dyDescent="0.2">
      <c r="A451" s="84">
        <f t="shared" si="13"/>
        <v>444</v>
      </c>
      <c r="B451" s="85" t="s">
        <v>203</v>
      </c>
      <c r="C451" s="86" t="s">
        <v>113</v>
      </c>
      <c r="D451" s="86" t="s">
        <v>205</v>
      </c>
      <c r="E451" s="86" t="s">
        <v>95</v>
      </c>
      <c r="F451" s="94">
        <v>1660600</v>
      </c>
      <c r="G451" s="94">
        <v>1660600</v>
      </c>
      <c r="H451" s="94">
        <v>1660500</v>
      </c>
      <c r="I451" s="87">
        <f t="shared" si="12"/>
        <v>0.99993978080211976</v>
      </c>
    </row>
    <row r="452" spans="1:9" ht="51" x14ac:dyDescent="0.2">
      <c r="A452" s="84">
        <f t="shared" si="13"/>
        <v>445</v>
      </c>
      <c r="B452" s="85" t="s">
        <v>858</v>
      </c>
      <c r="C452" s="86" t="s">
        <v>113</v>
      </c>
      <c r="D452" s="86" t="s">
        <v>859</v>
      </c>
      <c r="E452" s="86" t="s">
        <v>95</v>
      </c>
      <c r="F452" s="94">
        <v>1660600</v>
      </c>
      <c r="G452" s="94">
        <v>1660600</v>
      </c>
      <c r="H452" s="94">
        <v>1660500</v>
      </c>
      <c r="I452" s="87">
        <f t="shared" si="12"/>
        <v>0.99993978080211976</v>
      </c>
    </row>
    <row r="453" spans="1:9" ht="25.5" x14ac:dyDescent="0.2">
      <c r="A453" s="84">
        <f t="shared" si="13"/>
        <v>446</v>
      </c>
      <c r="B453" s="85" t="s">
        <v>453</v>
      </c>
      <c r="C453" s="86" t="s">
        <v>113</v>
      </c>
      <c r="D453" s="86" t="s">
        <v>859</v>
      </c>
      <c r="E453" s="86" t="s">
        <v>160</v>
      </c>
      <c r="F453" s="94">
        <v>1660600</v>
      </c>
      <c r="G453" s="94">
        <v>1660600</v>
      </c>
      <c r="H453" s="94">
        <v>1660500</v>
      </c>
      <c r="I453" s="87">
        <f t="shared" si="12"/>
        <v>0.99993978080211976</v>
      </c>
    </row>
    <row r="454" spans="1:9" x14ac:dyDescent="0.2">
      <c r="A454" s="84">
        <f t="shared" si="13"/>
        <v>447</v>
      </c>
      <c r="B454" s="85" t="s">
        <v>454</v>
      </c>
      <c r="C454" s="86" t="s">
        <v>113</v>
      </c>
      <c r="D454" s="86" t="s">
        <v>859</v>
      </c>
      <c r="E454" s="86" t="s">
        <v>392</v>
      </c>
      <c r="F454" s="94">
        <v>1660600</v>
      </c>
      <c r="G454" s="94">
        <v>1660600</v>
      </c>
      <c r="H454" s="94">
        <v>1660500</v>
      </c>
      <c r="I454" s="87">
        <f t="shared" si="12"/>
        <v>0.99993978080211976</v>
      </c>
    </row>
    <row r="455" spans="1:9" x14ac:dyDescent="0.2">
      <c r="A455" s="84">
        <f t="shared" si="13"/>
        <v>448</v>
      </c>
      <c r="B455" s="85" t="s">
        <v>147</v>
      </c>
      <c r="C455" s="86" t="s">
        <v>114</v>
      </c>
      <c r="D455" s="86" t="s">
        <v>204</v>
      </c>
      <c r="E455" s="86" t="s">
        <v>95</v>
      </c>
      <c r="F455" s="94">
        <v>465988954.36000001</v>
      </c>
      <c r="G455" s="94">
        <v>471585887.36000001</v>
      </c>
      <c r="H455" s="94">
        <v>264986099.47999999</v>
      </c>
      <c r="I455" s="87">
        <f t="shared" si="12"/>
        <v>0.56190421847317595</v>
      </c>
    </row>
    <row r="456" spans="1:9" ht="38.25" x14ac:dyDescent="0.2">
      <c r="A456" s="84">
        <f t="shared" si="13"/>
        <v>449</v>
      </c>
      <c r="B456" s="85" t="s">
        <v>556</v>
      </c>
      <c r="C456" s="86" t="s">
        <v>114</v>
      </c>
      <c r="D456" s="86" t="s">
        <v>260</v>
      </c>
      <c r="E456" s="86" t="s">
        <v>95</v>
      </c>
      <c r="F456" s="94">
        <v>463922154.36000001</v>
      </c>
      <c r="G456" s="94">
        <v>469519087.36000001</v>
      </c>
      <c r="H456" s="94">
        <v>263614729.47999999</v>
      </c>
      <c r="I456" s="87">
        <f t="shared" si="12"/>
        <v>0.56145689616634376</v>
      </c>
    </row>
    <row r="457" spans="1:9" ht="38.25" x14ac:dyDescent="0.2">
      <c r="A457" s="84">
        <f t="shared" si="13"/>
        <v>450</v>
      </c>
      <c r="B457" s="85" t="s">
        <v>567</v>
      </c>
      <c r="C457" s="86" t="s">
        <v>114</v>
      </c>
      <c r="D457" s="86" t="s">
        <v>331</v>
      </c>
      <c r="E457" s="86" t="s">
        <v>95</v>
      </c>
      <c r="F457" s="94">
        <v>463922154.36000001</v>
      </c>
      <c r="G457" s="94">
        <v>469519087.36000001</v>
      </c>
      <c r="H457" s="94">
        <v>263614729.47999999</v>
      </c>
      <c r="I457" s="87">
        <f t="shared" ref="I457:I520" si="14">H457/G457</f>
        <v>0.56145689616634376</v>
      </c>
    </row>
    <row r="458" spans="1:9" ht="63.75" x14ac:dyDescent="0.2">
      <c r="A458" s="84">
        <f t="shared" ref="A458:A521" si="15">A457+1</f>
        <v>451</v>
      </c>
      <c r="B458" s="85" t="s">
        <v>568</v>
      </c>
      <c r="C458" s="86" t="s">
        <v>114</v>
      </c>
      <c r="D458" s="86" t="s">
        <v>269</v>
      </c>
      <c r="E458" s="86" t="s">
        <v>95</v>
      </c>
      <c r="F458" s="94">
        <v>74801914.730000004</v>
      </c>
      <c r="G458" s="94">
        <v>74801914.730000004</v>
      </c>
      <c r="H458" s="94">
        <v>51735636.979999997</v>
      </c>
      <c r="I458" s="87">
        <f t="shared" si="14"/>
        <v>0.6916351963280819</v>
      </c>
    </row>
    <row r="459" spans="1:9" x14ac:dyDescent="0.2">
      <c r="A459" s="84">
        <f t="shared" si="15"/>
        <v>452</v>
      </c>
      <c r="B459" s="85" t="s">
        <v>465</v>
      </c>
      <c r="C459" s="86" t="s">
        <v>114</v>
      </c>
      <c r="D459" s="86" t="s">
        <v>269</v>
      </c>
      <c r="E459" s="86" t="s">
        <v>161</v>
      </c>
      <c r="F459" s="94">
        <v>74801914.730000004</v>
      </c>
      <c r="G459" s="94">
        <v>74801914.730000004</v>
      </c>
      <c r="H459" s="94">
        <v>51735636.979999997</v>
      </c>
      <c r="I459" s="87">
        <f t="shared" si="14"/>
        <v>0.6916351963280819</v>
      </c>
    </row>
    <row r="460" spans="1:9" x14ac:dyDescent="0.2">
      <c r="A460" s="84">
        <f t="shared" si="15"/>
        <v>453</v>
      </c>
      <c r="B460" s="85" t="s">
        <v>466</v>
      </c>
      <c r="C460" s="86" t="s">
        <v>114</v>
      </c>
      <c r="D460" s="86" t="s">
        <v>269</v>
      </c>
      <c r="E460" s="86" t="s">
        <v>432</v>
      </c>
      <c r="F460" s="94">
        <v>57362566.090000004</v>
      </c>
      <c r="G460" s="94">
        <v>57362566.090000004</v>
      </c>
      <c r="H460" s="94">
        <v>39720567.740000002</v>
      </c>
      <c r="I460" s="87">
        <f t="shared" si="14"/>
        <v>0.69244753935309866</v>
      </c>
    </row>
    <row r="461" spans="1:9" ht="25.5" x14ac:dyDescent="0.2">
      <c r="A461" s="84">
        <f t="shared" si="15"/>
        <v>454</v>
      </c>
      <c r="B461" s="85" t="s">
        <v>467</v>
      </c>
      <c r="C461" s="86" t="s">
        <v>114</v>
      </c>
      <c r="D461" s="86" t="s">
        <v>269</v>
      </c>
      <c r="E461" s="86" t="s">
        <v>433</v>
      </c>
      <c r="F461" s="94">
        <v>153000</v>
      </c>
      <c r="G461" s="94">
        <v>153000</v>
      </c>
      <c r="H461" s="94">
        <v>0</v>
      </c>
      <c r="I461" s="87">
        <f t="shared" si="14"/>
        <v>0</v>
      </c>
    </row>
    <row r="462" spans="1:9" ht="38.25" x14ac:dyDescent="0.2">
      <c r="A462" s="84">
        <f t="shared" si="15"/>
        <v>455</v>
      </c>
      <c r="B462" s="85" t="s">
        <v>468</v>
      </c>
      <c r="C462" s="86" t="s">
        <v>114</v>
      </c>
      <c r="D462" s="86" t="s">
        <v>269</v>
      </c>
      <c r="E462" s="86" t="s">
        <v>434</v>
      </c>
      <c r="F462" s="94">
        <v>17286348.640000001</v>
      </c>
      <c r="G462" s="94">
        <v>17286348.640000001</v>
      </c>
      <c r="H462" s="94">
        <v>12015069.24</v>
      </c>
      <c r="I462" s="87">
        <f t="shared" si="14"/>
        <v>0.69506114276774178</v>
      </c>
    </row>
    <row r="463" spans="1:9" ht="102" x14ac:dyDescent="0.2">
      <c r="A463" s="84">
        <f t="shared" si="15"/>
        <v>456</v>
      </c>
      <c r="B463" s="85" t="s">
        <v>569</v>
      </c>
      <c r="C463" s="86" t="s">
        <v>114</v>
      </c>
      <c r="D463" s="86" t="s">
        <v>270</v>
      </c>
      <c r="E463" s="86" t="s">
        <v>95</v>
      </c>
      <c r="F463" s="94">
        <v>7457288.4199999999</v>
      </c>
      <c r="G463" s="94">
        <v>7457288.4199999999</v>
      </c>
      <c r="H463" s="94">
        <v>5559728.6399999997</v>
      </c>
      <c r="I463" s="87">
        <f t="shared" si="14"/>
        <v>0.74554292751895468</v>
      </c>
    </row>
    <row r="464" spans="1:9" ht="25.5" x14ac:dyDescent="0.2">
      <c r="A464" s="84">
        <f t="shared" si="15"/>
        <v>457</v>
      </c>
      <c r="B464" s="85" t="s">
        <v>453</v>
      </c>
      <c r="C464" s="86" t="s">
        <v>114</v>
      </c>
      <c r="D464" s="86" t="s">
        <v>270</v>
      </c>
      <c r="E464" s="86" t="s">
        <v>160</v>
      </c>
      <c r="F464" s="94">
        <v>7457288.4199999999</v>
      </c>
      <c r="G464" s="94">
        <v>7457288.4199999999</v>
      </c>
      <c r="H464" s="94">
        <v>5559728.6399999997</v>
      </c>
      <c r="I464" s="87">
        <f t="shared" si="14"/>
        <v>0.74554292751895468</v>
      </c>
    </row>
    <row r="465" spans="1:9" x14ac:dyDescent="0.2">
      <c r="A465" s="84">
        <f t="shared" si="15"/>
        <v>458</v>
      </c>
      <c r="B465" s="85" t="s">
        <v>454</v>
      </c>
      <c r="C465" s="86" t="s">
        <v>114</v>
      </c>
      <c r="D465" s="86" t="s">
        <v>270</v>
      </c>
      <c r="E465" s="86" t="s">
        <v>392</v>
      </c>
      <c r="F465" s="94">
        <v>7457288.4199999999</v>
      </c>
      <c r="G465" s="94">
        <v>7457288.4199999999</v>
      </c>
      <c r="H465" s="94">
        <v>5559728.6399999997</v>
      </c>
      <c r="I465" s="87">
        <f t="shared" si="14"/>
        <v>0.74554292751895468</v>
      </c>
    </row>
    <row r="466" spans="1:9" ht="38.25" x14ac:dyDescent="0.2">
      <c r="A466" s="84">
        <f t="shared" si="15"/>
        <v>459</v>
      </c>
      <c r="B466" s="85" t="s">
        <v>570</v>
      </c>
      <c r="C466" s="86" t="s">
        <v>114</v>
      </c>
      <c r="D466" s="86" t="s">
        <v>271</v>
      </c>
      <c r="E466" s="86" t="s">
        <v>95</v>
      </c>
      <c r="F466" s="94">
        <v>44513534.810000002</v>
      </c>
      <c r="G466" s="94">
        <v>44513534.810000002</v>
      </c>
      <c r="H466" s="94">
        <v>20071136.940000001</v>
      </c>
      <c r="I466" s="87">
        <f t="shared" si="14"/>
        <v>0.45089964267432214</v>
      </c>
    </row>
    <row r="467" spans="1:9" x14ac:dyDescent="0.2">
      <c r="A467" s="84">
        <f t="shared" si="15"/>
        <v>460</v>
      </c>
      <c r="B467" s="85" t="s">
        <v>465</v>
      </c>
      <c r="C467" s="86" t="s">
        <v>114</v>
      </c>
      <c r="D467" s="86" t="s">
        <v>271</v>
      </c>
      <c r="E467" s="86" t="s">
        <v>161</v>
      </c>
      <c r="F467" s="94">
        <v>143574.6</v>
      </c>
      <c r="G467" s="94">
        <v>143574.6</v>
      </c>
      <c r="H467" s="94">
        <v>5244.6</v>
      </c>
      <c r="I467" s="87">
        <f t="shared" si="14"/>
        <v>3.6528745335177672E-2</v>
      </c>
    </row>
    <row r="468" spans="1:9" ht="25.5" x14ac:dyDescent="0.2">
      <c r="A468" s="84">
        <f t="shared" si="15"/>
        <v>461</v>
      </c>
      <c r="B468" s="85" t="s">
        <v>467</v>
      </c>
      <c r="C468" s="86" t="s">
        <v>114</v>
      </c>
      <c r="D468" s="86" t="s">
        <v>271</v>
      </c>
      <c r="E468" s="86" t="s">
        <v>433</v>
      </c>
      <c r="F468" s="94">
        <v>143574.6</v>
      </c>
      <c r="G468" s="94">
        <v>143574.6</v>
      </c>
      <c r="H468" s="94">
        <v>5244.6</v>
      </c>
      <c r="I468" s="87">
        <f t="shared" si="14"/>
        <v>3.6528745335177672E-2</v>
      </c>
    </row>
    <row r="469" spans="1:9" ht="25.5" x14ac:dyDescent="0.2">
      <c r="A469" s="84">
        <f t="shared" si="15"/>
        <v>462</v>
      </c>
      <c r="B469" s="85" t="s">
        <v>453</v>
      </c>
      <c r="C469" s="86" t="s">
        <v>114</v>
      </c>
      <c r="D469" s="86" t="s">
        <v>271</v>
      </c>
      <c r="E469" s="86" t="s">
        <v>160</v>
      </c>
      <c r="F469" s="94">
        <v>40546776.210000001</v>
      </c>
      <c r="G469" s="94">
        <v>40546776.210000001</v>
      </c>
      <c r="H469" s="94">
        <v>18174244.329999998</v>
      </c>
      <c r="I469" s="87">
        <f t="shared" si="14"/>
        <v>0.44822908326600097</v>
      </c>
    </row>
    <row r="470" spans="1:9" x14ac:dyDescent="0.2">
      <c r="A470" s="84">
        <f t="shared" si="15"/>
        <v>463</v>
      </c>
      <c r="B470" s="85" t="s">
        <v>454</v>
      </c>
      <c r="C470" s="86" t="s">
        <v>114</v>
      </c>
      <c r="D470" s="86" t="s">
        <v>271</v>
      </c>
      <c r="E470" s="86" t="s">
        <v>392</v>
      </c>
      <c r="F470" s="94">
        <v>40546776.210000001</v>
      </c>
      <c r="G470" s="94">
        <v>40546776.210000001</v>
      </c>
      <c r="H470" s="94">
        <v>18174244.329999998</v>
      </c>
      <c r="I470" s="87">
        <f t="shared" si="14"/>
        <v>0.44822908326600097</v>
      </c>
    </row>
    <row r="471" spans="1:9" x14ac:dyDescent="0.2">
      <c r="A471" s="84">
        <f t="shared" si="15"/>
        <v>464</v>
      </c>
      <c r="B471" s="85" t="s">
        <v>458</v>
      </c>
      <c r="C471" s="86" t="s">
        <v>114</v>
      </c>
      <c r="D471" s="86" t="s">
        <v>271</v>
      </c>
      <c r="E471" s="86" t="s">
        <v>162</v>
      </c>
      <c r="F471" s="94">
        <v>3823184</v>
      </c>
      <c r="G471" s="94">
        <v>3823184</v>
      </c>
      <c r="H471" s="94">
        <v>1891648.01</v>
      </c>
      <c r="I471" s="87">
        <f t="shared" si="14"/>
        <v>0.49478340827959105</v>
      </c>
    </row>
    <row r="472" spans="1:9" ht="25.5" x14ac:dyDescent="0.2">
      <c r="A472" s="84">
        <f t="shared" si="15"/>
        <v>465</v>
      </c>
      <c r="B472" s="85" t="s">
        <v>469</v>
      </c>
      <c r="C472" s="86" t="s">
        <v>114</v>
      </c>
      <c r="D472" s="86" t="s">
        <v>271</v>
      </c>
      <c r="E472" s="86" t="s">
        <v>386</v>
      </c>
      <c r="F472" s="94">
        <v>3801988</v>
      </c>
      <c r="G472" s="94">
        <v>3801988</v>
      </c>
      <c r="H472" s="94">
        <v>1880648</v>
      </c>
      <c r="I472" s="87">
        <f t="shared" si="14"/>
        <v>0.49464858910654108</v>
      </c>
    </row>
    <row r="473" spans="1:9" x14ac:dyDescent="0.2">
      <c r="A473" s="84">
        <f t="shared" si="15"/>
        <v>466</v>
      </c>
      <c r="B473" s="85" t="s">
        <v>584</v>
      </c>
      <c r="C473" s="86" t="s">
        <v>114</v>
      </c>
      <c r="D473" s="86" t="s">
        <v>271</v>
      </c>
      <c r="E473" s="86" t="s">
        <v>389</v>
      </c>
      <c r="F473" s="94">
        <v>7500</v>
      </c>
      <c r="G473" s="94">
        <v>7500</v>
      </c>
      <c r="H473" s="94">
        <v>7500</v>
      </c>
      <c r="I473" s="87">
        <f t="shared" si="14"/>
        <v>1</v>
      </c>
    </row>
    <row r="474" spans="1:9" x14ac:dyDescent="0.2">
      <c r="A474" s="84">
        <f t="shared" si="15"/>
        <v>467</v>
      </c>
      <c r="B474" s="85" t="s">
        <v>459</v>
      </c>
      <c r="C474" s="86" t="s">
        <v>114</v>
      </c>
      <c r="D474" s="86" t="s">
        <v>271</v>
      </c>
      <c r="E474" s="86" t="s">
        <v>390</v>
      </c>
      <c r="F474" s="94">
        <v>13696</v>
      </c>
      <c r="G474" s="94">
        <v>13696</v>
      </c>
      <c r="H474" s="94">
        <v>3500.01</v>
      </c>
      <c r="I474" s="87">
        <f t="shared" si="14"/>
        <v>0.25554979556074769</v>
      </c>
    </row>
    <row r="475" spans="1:9" ht="25.5" x14ac:dyDescent="0.2">
      <c r="A475" s="84">
        <f t="shared" si="15"/>
        <v>468</v>
      </c>
      <c r="B475" s="85" t="s">
        <v>571</v>
      </c>
      <c r="C475" s="86" t="s">
        <v>114</v>
      </c>
      <c r="D475" s="86" t="s">
        <v>272</v>
      </c>
      <c r="E475" s="86" t="s">
        <v>95</v>
      </c>
      <c r="F475" s="94">
        <v>2366000</v>
      </c>
      <c r="G475" s="94">
        <v>2366000</v>
      </c>
      <c r="H475" s="94">
        <v>708434.67</v>
      </c>
      <c r="I475" s="87">
        <f t="shared" si="14"/>
        <v>0.29942293744716825</v>
      </c>
    </row>
    <row r="476" spans="1:9" ht="25.5" x14ac:dyDescent="0.2">
      <c r="A476" s="84">
        <f t="shared" si="15"/>
        <v>469</v>
      </c>
      <c r="B476" s="85" t="s">
        <v>453</v>
      </c>
      <c r="C476" s="86" t="s">
        <v>114</v>
      </c>
      <c r="D476" s="86" t="s">
        <v>272</v>
      </c>
      <c r="E476" s="86" t="s">
        <v>160</v>
      </c>
      <c r="F476" s="94">
        <v>2366000</v>
      </c>
      <c r="G476" s="94">
        <v>2366000</v>
      </c>
      <c r="H476" s="94">
        <v>708434.67</v>
      </c>
      <c r="I476" s="87">
        <f t="shared" si="14"/>
        <v>0.29942293744716825</v>
      </c>
    </row>
    <row r="477" spans="1:9" x14ac:dyDescent="0.2">
      <c r="A477" s="84">
        <f t="shared" si="15"/>
        <v>470</v>
      </c>
      <c r="B477" s="85" t="s">
        <v>454</v>
      </c>
      <c r="C477" s="86" t="s">
        <v>114</v>
      </c>
      <c r="D477" s="86" t="s">
        <v>272</v>
      </c>
      <c r="E477" s="86" t="s">
        <v>392</v>
      </c>
      <c r="F477" s="94">
        <v>2366000</v>
      </c>
      <c r="G477" s="94">
        <v>2366000</v>
      </c>
      <c r="H477" s="94">
        <v>708434.67</v>
      </c>
      <c r="I477" s="87">
        <f t="shared" si="14"/>
        <v>0.29942293744716825</v>
      </c>
    </row>
    <row r="478" spans="1:9" ht="63.75" x14ac:dyDescent="0.2">
      <c r="A478" s="84">
        <f t="shared" si="15"/>
        <v>471</v>
      </c>
      <c r="B478" s="85" t="s">
        <v>767</v>
      </c>
      <c r="C478" s="86" t="s">
        <v>114</v>
      </c>
      <c r="D478" s="86" t="s">
        <v>273</v>
      </c>
      <c r="E478" s="86" t="s">
        <v>95</v>
      </c>
      <c r="F478" s="94">
        <v>6398180</v>
      </c>
      <c r="G478" s="94">
        <v>6398180</v>
      </c>
      <c r="H478" s="94">
        <v>1982786.58</v>
      </c>
      <c r="I478" s="87">
        <f t="shared" si="14"/>
        <v>0.30989853051961652</v>
      </c>
    </row>
    <row r="479" spans="1:9" ht="25.5" x14ac:dyDescent="0.2">
      <c r="A479" s="84">
        <f t="shared" si="15"/>
        <v>472</v>
      </c>
      <c r="B479" s="85" t="s">
        <v>453</v>
      </c>
      <c r="C479" s="86" t="s">
        <v>114</v>
      </c>
      <c r="D479" s="86" t="s">
        <v>273</v>
      </c>
      <c r="E479" s="86" t="s">
        <v>160</v>
      </c>
      <c r="F479" s="94">
        <v>6398180</v>
      </c>
      <c r="G479" s="94">
        <v>6398180</v>
      </c>
      <c r="H479" s="94">
        <v>1982786.58</v>
      </c>
      <c r="I479" s="87">
        <f t="shared" si="14"/>
        <v>0.30989853051961652</v>
      </c>
    </row>
    <row r="480" spans="1:9" x14ac:dyDescent="0.2">
      <c r="A480" s="84">
        <f t="shared" si="15"/>
        <v>473</v>
      </c>
      <c r="B480" s="85" t="s">
        <v>454</v>
      </c>
      <c r="C480" s="86" t="s">
        <v>114</v>
      </c>
      <c r="D480" s="86" t="s">
        <v>273</v>
      </c>
      <c r="E480" s="86" t="s">
        <v>392</v>
      </c>
      <c r="F480" s="94">
        <v>6398180</v>
      </c>
      <c r="G480" s="94">
        <v>6398180</v>
      </c>
      <c r="H480" s="94">
        <v>1982786.58</v>
      </c>
      <c r="I480" s="87">
        <f t="shared" si="14"/>
        <v>0.30989853051961652</v>
      </c>
    </row>
    <row r="481" spans="1:9" ht="63.75" x14ac:dyDescent="0.2">
      <c r="A481" s="84">
        <f t="shared" si="15"/>
        <v>474</v>
      </c>
      <c r="B481" s="85" t="s">
        <v>768</v>
      </c>
      <c r="C481" s="86" t="s">
        <v>114</v>
      </c>
      <c r="D481" s="86" t="s">
        <v>274</v>
      </c>
      <c r="E481" s="86" t="s">
        <v>95</v>
      </c>
      <c r="F481" s="94">
        <v>23816447.309999999</v>
      </c>
      <c r="G481" s="94">
        <v>23816447.309999999</v>
      </c>
      <c r="H481" s="94">
        <v>8502421.3499999996</v>
      </c>
      <c r="I481" s="87">
        <f t="shared" si="14"/>
        <v>0.35699788634848245</v>
      </c>
    </row>
    <row r="482" spans="1:9" ht="25.5" x14ac:dyDescent="0.2">
      <c r="A482" s="84">
        <f t="shared" si="15"/>
        <v>475</v>
      </c>
      <c r="B482" s="85" t="s">
        <v>453</v>
      </c>
      <c r="C482" s="86" t="s">
        <v>114</v>
      </c>
      <c r="D482" s="86" t="s">
        <v>274</v>
      </c>
      <c r="E482" s="86" t="s">
        <v>160</v>
      </c>
      <c r="F482" s="94">
        <v>23816447.309999999</v>
      </c>
      <c r="G482" s="94">
        <v>23816447.309999999</v>
      </c>
      <c r="H482" s="94">
        <v>8502421.3499999996</v>
      </c>
      <c r="I482" s="87">
        <f t="shared" si="14"/>
        <v>0.35699788634848245</v>
      </c>
    </row>
    <row r="483" spans="1:9" ht="25.5" x14ac:dyDescent="0.2">
      <c r="A483" s="84">
        <f t="shared" si="15"/>
        <v>476</v>
      </c>
      <c r="B483" s="85" t="s">
        <v>506</v>
      </c>
      <c r="C483" s="86" t="s">
        <v>114</v>
      </c>
      <c r="D483" s="86" t="s">
        <v>274</v>
      </c>
      <c r="E483" s="86" t="s">
        <v>391</v>
      </c>
      <c r="F483" s="94">
        <v>12421925.039999999</v>
      </c>
      <c r="G483" s="94">
        <v>12421925.039999999</v>
      </c>
      <c r="H483" s="94">
        <v>1501825.04</v>
      </c>
      <c r="I483" s="87">
        <f t="shared" si="14"/>
        <v>0.12090115140479064</v>
      </c>
    </row>
    <row r="484" spans="1:9" x14ac:dyDescent="0.2">
      <c r="A484" s="84">
        <f t="shared" si="15"/>
        <v>477</v>
      </c>
      <c r="B484" s="85" t="s">
        <v>454</v>
      </c>
      <c r="C484" s="86" t="s">
        <v>114</v>
      </c>
      <c r="D484" s="86" t="s">
        <v>274</v>
      </c>
      <c r="E484" s="86" t="s">
        <v>392</v>
      </c>
      <c r="F484" s="94">
        <v>11394522.27</v>
      </c>
      <c r="G484" s="94">
        <v>11394522.27</v>
      </c>
      <c r="H484" s="94">
        <v>7000596.3099999996</v>
      </c>
      <c r="I484" s="87">
        <f t="shared" si="14"/>
        <v>0.61438260807401102</v>
      </c>
    </row>
    <row r="485" spans="1:9" ht="51" x14ac:dyDescent="0.2">
      <c r="A485" s="84">
        <f t="shared" si="15"/>
        <v>478</v>
      </c>
      <c r="B485" s="85" t="s">
        <v>769</v>
      </c>
      <c r="C485" s="86" t="s">
        <v>114</v>
      </c>
      <c r="D485" s="86" t="s">
        <v>770</v>
      </c>
      <c r="E485" s="86" t="s">
        <v>95</v>
      </c>
      <c r="F485" s="94">
        <v>41398209</v>
      </c>
      <c r="G485" s="94">
        <v>41398209</v>
      </c>
      <c r="H485" s="94">
        <v>7335792.21</v>
      </c>
      <c r="I485" s="87">
        <f t="shared" si="14"/>
        <v>0.17720071440771748</v>
      </c>
    </row>
    <row r="486" spans="1:9" ht="25.5" x14ac:dyDescent="0.2">
      <c r="A486" s="84">
        <f t="shared" si="15"/>
        <v>479</v>
      </c>
      <c r="B486" s="85" t="s">
        <v>453</v>
      </c>
      <c r="C486" s="86" t="s">
        <v>114</v>
      </c>
      <c r="D486" s="86" t="s">
        <v>770</v>
      </c>
      <c r="E486" s="86" t="s">
        <v>160</v>
      </c>
      <c r="F486" s="94">
        <v>41398209</v>
      </c>
      <c r="G486" s="94">
        <v>41398209</v>
      </c>
      <c r="H486" s="94">
        <v>7335792.21</v>
      </c>
      <c r="I486" s="87">
        <f t="shared" si="14"/>
        <v>0.17720071440771748</v>
      </c>
    </row>
    <row r="487" spans="1:9" ht="25.5" x14ac:dyDescent="0.2">
      <c r="A487" s="84">
        <f t="shared" si="15"/>
        <v>480</v>
      </c>
      <c r="B487" s="85" t="s">
        <v>506</v>
      </c>
      <c r="C487" s="86" t="s">
        <v>114</v>
      </c>
      <c r="D487" s="86" t="s">
        <v>770</v>
      </c>
      <c r="E487" s="86" t="s">
        <v>391</v>
      </c>
      <c r="F487" s="94">
        <v>41398209</v>
      </c>
      <c r="G487" s="94">
        <v>41398209</v>
      </c>
      <c r="H487" s="94">
        <v>7335792.21</v>
      </c>
      <c r="I487" s="87">
        <f t="shared" si="14"/>
        <v>0.17720071440771748</v>
      </c>
    </row>
    <row r="488" spans="1:9" ht="76.5" x14ac:dyDescent="0.2">
      <c r="A488" s="84">
        <f t="shared" si="15"/>
        <v>481</v>
      </c>
      <c r="B488" s="85" t="s">
        <v>771</v>
      </c>
      <c r="C488" s="86" t="s">
        <v>114</v>
      </c>
      <c r="D488" s="86" t="s">
        <v>772</v>
      </c>
      <c r="E488" s="86" t="s">
        <v>95</v>
      </c>
      <c r="F488" s="94">
        <v>4808470</v>
      </c>
      <c r="G488" s="94">
        <v>4808470</v>
      </c>
      <c r="H488" s="94">
        <v>2679613.23</v>
      </c>
      <c r="I488" s="87">
        <f t="shared" si="14"/>
        <v>0.55726940794057156</v>
      </c>
    </row>
    <row r="489" spans="1:9" ht="25.5" x14ac:dyDescent="0.2">
      <c r="A489" s="84">
        <f t="shared" si="15"/>
        <v>482</v>
      </c>
      <c r="B489" s="85" t="s">
        <v>453</v>
      </c>
      <c r="C489" s="86" t="s">
        <v>114</v>
      </c>
      <c r="D489" s="86" t="s">
        <v>772</v>
      </c>
      <c r="E489" s="86" t="s">
        <v>160</v>
      </c>
      <c r="F489" s="94">
        <v>4808470</v>
      </c>
      <c r="G489" s="94">
        <v>4808470</v>
      </c>
      <c r="H489" s="94">
        <v>2679613.23</v>
      </c>
      <c r="I489" s="87">
        <f t="shared" si="14"/>
        <v>0.55726940794057156</v>
      </c>
    </row>
    <row r="490" spans="1:9" x14ac:dyDescent="0.2">
      <c r="A490" s="84">
        <f t="shared" si="15"/>
        <v>483</v>
      </c>
      <c r="B490" s="85" t="s">
        <v>454</v>
      </c>
      <c r="C490" s="86" t="s">
        <v>114</v>
      </c>
      <c r="D490" s="86" t="s">
        <v>772</v>
      </c>
      <c r="E490" s="86" t="s">
        <v>392</v>
      </c>
      <c r="F490" s="94">
        <v>4808470</v>
      </c>
      <c r="G490" s="94">
        <v>4808470</v>
      </c>
      <c r="H490" s="94">
        <v>2679613.23</v>
      </c>
      <c r="I490" s="87">
        <f t="shared" si="14"/>
        <v>0.55726940794057156</v>
      </c>
    </row>
    <row r="491" spans="1:9" ht="102" x14ac:dyDescent="0.2">
      <c r="A491" s="84">
        <f t="shared" si="15"/>
        <v>484</v>
      </c>
      <c r="B491" s="85" t="s">
        <v>572</v>
      </c>
      <c r="C491" s="86" t="s">
        <v>114</v>
      </c>
      <c r="D491" s="86" t="s">
        <v>275</v>
      </c>
      <c r="E491" s="86" t="s">
        <v>95</v>
      </c>
      <c r="F491" s="94">
        <v>919400</v>
      </c>
      <c r="G491" s="94">
        <v>919400</v>
      </c>
      <c r="H491" s="94">
        <v>448448</v>
      </c>
      <c r="I491" s="87">
        <f t="shared" si="14"/>
        <v>0.48776158364150535</v>
      </c>
    </row>
    <row r="492" spans="1:9" ht="25.5" x14ac:dyDescent="0.2">
      <c r="A492" s="84">
        <f t="shared" si="15"/>
        <v>485</v>
      </c>
      <c r="B492" s="85" t="s">
        <v>453</v>
      </c>
      <c r="C492" s="86" t="s">
        <v>114</v>
      </c>
      <c r="D492" s="86" t="s">
        <v>275</v>
      </c>
      <c r="E492" s="86" t="s">
        <v>160</v>
      </c>
      <c r="F492" s="94">
        <v>919400</v>
      </c>
      <c r="G492" s="94">
        <v>919400</v>
      </c>
      <c r="H492" s="94">
        <v>448448</v>
      </c>
      <c r="I492" s="87">
        <f t="shared" si="14"/>
        <v>0.48776158364150535</v>
      </c>
    </row>
    <row r="493" spans="1:9" x14ac:dyDescent="0.2">
      <c r="A493" s="84">
        <f t="shared" si="15"/>
        <v>486</v>
      </c>
      <c r="B493" s="85" t="s">
        <v>454</v>
      </c>
      <c r="C493" s="86" t="s">
        <v>114</v>
      </c>
      <c r="D493" s="86" t="s">
        <v>275</v>
      </c>
      <c r="E493" s="86" t="s">
        <v>392</v>
      </c>
      <c r="F493" s="94">
        <v>919400</v>
      </c>
      <c r="G493" s="94">
        <v>919400</v>
      </c>
      <c r="H493" s="94">
        <v>448448</v>
      </c>
      <c r="I493" s="87">
        <f t="shared" si="14"/>
        <v>0.48776158364150535</v>
      </c>
    </row>
    <row r="494" spans="1:9" ht="38.25" x14ac:dyDescent="0.2">
      <c r="A494" s="84">
        <f t="shared" si="15"/>
        <v>487</v>
      </c>
      <c r="B494" s="85" t="s">
        <v>573</v>
      </c>
      <c r="C494" s="86" t="s">
        <v>114</v>
      </c>
      <c r="D494" s="86" t="s">
        <v>574</v>
      </c>
      <c r="E494" s="86" t="s">
        <v>95</v>
      </c>
      <c r="F494" s="94">
        <v>1500000</v>
      </c>
      <c r="G494" s="94">
        <v>1500000</v>
      </c>
      <c r="H494" s="94">
        <v>250199</v>
      </c>
      <c r="I494" s="87">
        <f t="shared" si="14"/>
        <v>0.16679933333333333</v>
      </c>
    </row>
    <row r="495" spans="1:9" ht="25.5" x14ac:dyDescent="0.2">
      <c r="A495" s="84">
        <f t="shared" si="15"/>
        <v>488</v>
      </c>
      <c r="B495" s="85" t="s">
        <v>453</v>
      </c>
      <c r="C495" s="86" t="s">
        <v>114</v>
      </c>
      <c r="D495" s="86" t="s">
        <v>574</v>
      </c>
      <c r="E495" s="86" t="s">
        <v>160</v>
      </c>
      <c r="F495" s="94">
        <v>1500000</v>
      </c>
      <c r="G495" s="94">
        <v>1500000</v>
      </c>
      <c r="H495" s="94">
        <v>250199</v>
      </c>
      <c r="I495" s="87">
        <f t="shared" si="14"/>
        <v>0.16679933333333333</v>
      </c>
    </row>
    <row r="496" spans="1:9" x14ac:dyDescent="0.2">
      <c r="A496" s="84">
        <f t="shared" si="15"/>
        <v>489</v>
      </c>
      <c r="B496" s="85" t="s">
        <v>454</v>
      </c>
      <c r="C496" s="86" t="s">
        <v>114</v>
      </c>
      <c r="D496" s="86" t="s">
        <v>574</v>
      </c>
      <c r="E496" s="86" t="s">
        <v>392</v>
      </c>
      <c r="F496" s="94">
        <v>1500000</v>
      </c>
      <c r="G496" s="94">
        <v>1500000</v>
      </c>
      <c r="H496" s="94">
        <v>250199</v>
      </c>
      <c r="I496" s="87">
        <f t="shared" si="14"/>
        <v>0.16679933333333333</v>
      </c>
    </row>
    <row r="497" spans="1:9" ht="38.25" x14ac:dyDescent="0.2">
      <c r="A497" s="84">
        <f t="shared" si="15"/>
        <v>490</v>
      </c>
      <c r="B497" s="85" t="s">
        <v>915</v>
      </c>
      <c r="C497" s="86" t="s">
        <v>114</v>
      </c>
      <c r="D497" s="86" t="s">
        <v>916</v>
      </c>
      <c r="E497" s="86" t="s">
        <v>95</v>
      </c>
      <c r="F497" s="94"/>
      <c r="G497" s="94">
        <v>5659800</v>
      </c>
      <c r="H497" s="94">
        <v>1360629.64</v>
      </c>
      <c r="I497" s="87">
        <f t="shared" si="14"/>
        <v>0.24040242411392626</v>
      </c>
    </row>
    <row r="498" spans="1:9" x14ac:dyDescent="0.2">
      <c r="A498" s="84">
        <f t="shared" si="15"/>
        <v>491</v>
      </c>
      <c r="B498" s="85" t="s">
        <v>465</v>
      </c>
      <c r="C498" s="86" t="s">
        <v>114</v>
      </c>
      <c r="D498" s="86" t="s">
        <v>916</v>
      </c>
      <c r="E498" s="86" t="s">
        <v>161</v>
      </c>
      <c r="F498" s="94"/>
      <c r="G498" s="94">
        <v>5659800</v>
      </c>
      <c r="H498" s="94">
        <v>1360629.64</v>
      </c>
      <c r="I498" s="87">
        <f t="shared" si="14"/>
        <v>0.24040242411392626</v>
      </c>
    </row>
    <row r="499" spans="1:9" x14ac:dyDescent="0.2">
      <c r="A499" s="84">
        <f t="shared" si="15"/>
        <v>492</v>
      </c>
      <c r="B499" s="85" t="s">
        <v>466</v>
      </c>
      <c r="C499" s="86" t="s">
        <v>114</v>
      </c>
      <c r="D499" s="86" t="s">
        <v>916</v>
      </c>
      <c r="E499" s="86" t="s">
        <v>432</v>
      </c>
      <c r="F499" s="94"/>
      <c r="G499" s="94">
        <v>4347000</v>
      </c>
      <c r="H499" s="94">
        <v>1048300.93</v>
      </c>
      <c r="I499" s="87">
        <f t="shared" si="14"/>
        <v>0.24115503335633773</v>
      </c>
    </row>
    <row r="500" spans="1:9" ht="38.25" x14ac:dyDescent="0.2">
      <c r="A500" s="84">
        <f t="shared" si="15"/>
        <v>493</v>
      </c>
      <c r="B500" s="85" t="s">
        <v>468</v>
      </c>
      <c r="C500" s="86" t="s">
        <v>114</v>
      </c>
      <c r="D500" s="86" t="s">
        <v>916</v>
      </c>
      <c r="E500" s="86" t="s">
        <v>434</v>
      </c>
      <c r="F500" s="94"/>
      <c r="G500" s="94">
        <v>1312800</v>
      </c>
      <c r="H500" s="94">
        <v>312328.71000000002</v>
      </c>
      <c r="I500" s="87">
        <f t="shared" si="14"/>
        <v>0.23791035191956125</v>
      </c>
    </row>
    <row r="501" spans="1:9" ht="114.75" x14ac:dyDescent="0.2">
      <c r="A501" s="84">
        <f t="shared" si="15"/>
        <v>494</v>
      </c>
      <c r="B501" s="85" t="s">
        <v>575</v>
      </c>
      <c r="C501" s="86" t="s">
        <v>114</v>
      </c>
      <c r="D501" s="86" t="s">
        <v>276</v>
      </c>
      <c r="E501" s="86" t="s">
        <v>95</v>
      </c>
      <c r="F501" s="94">
        <v>189023000</v>
      </c>
      <c r="G501" s="94">
        <v>189023000</v>
      </c>
      <c r="H501" s="94">
        <v>141671751</v>
      </c>
      <c r="I501" s="87">
        <f t="shared" si="14"/>
        <v>0.74949477576802825</v>
      </c>
    </row>
    <row r="502" spans="1:9" x14ac:dyDescent="0.2">
      <c r="A502" s="84">
        <f t="shared" si="15"/>
        <v>495</v>
      </c>
      <c r="B502" s="85" t="s">
        <v>465</v>
      </c>
      <c r="C502" s="86" t="s">
        <v>114</v>
      </c>
      <c r="D502" s="86" t="s">
        <v>276</v>
      </c>
      <c r="E502" s="86" t="s">
        <v>161</v>
      </c>
      <c r="F502" s="94">
        <v>189023000</v>
      </c>
      <c r="G502" s="94">
        <v>189023000</v>
      </c>
      <c r="H502" s="94">
        <v>141671751</v>
      </c>
      <c r="I502" s="87">
        <f t="shared" si="14"/>
        <v>0.74949477576802825</v>
      </c>
    </row>
    <row r="503" spans="1:9" x14ac:dyDescent="0.2">
      <c r="A503" s="84">
        <f t="shared" si="15"/>
        <v>496</v>
      </c>
      <c r="B503" s="85" t="s">
        <v>466</v>
      </c>
      <c r="C503" s="86" t="s">
        <v>114</v>
      </c>
      <c r="D503" s="86" t="s">
        <v>276</v>
      </c>
      <c r="E503" s="86" t="s">
        <v>432</v>
      </c>
      <c r="F503" s="94">
        <v>145179269.91999999</v>
      </c>
      <c r="G503" s="94">
        <v>145179269.91999999</v>
      </c>
      <c r="H503" s="94">
        <v>108678743.5</v>
      </c>
      <c r="I503" s="87">
        <f t="shared" si="14"/>
        <v>0.74858306946912367</v>
      </c>
    </row>
    <row r="504" spans="1:9" ht="38.25" x14ac:dyDescent="0.2">
      <c r="A504" s="84">
        <f t="shared" si="15"/>
        <v>497</v>
      </c>
      <c r="B504" s="85" t="s">
        <v>468</v>
      </c>
      <c r="C504" s="86" t="s">
        <v>114</v>
      </c>
      <c r="D504" s="86" t="s">
        <v>276</v>
      </c>
      <c r="E504" s="86" t="s">
        <v>434</v>
      </c>
      <c r="F504" s="94">
        <v>43843730.079999998</v>
      </c>
      <c r="G504" s="94">
        <v>43843730.079999998</v>
      </c>
      <c r="H504" s="94">
        <v>32993007.5</v>
      </c>
      <c r="I504" s="87">
        <f t="shared" si="14"/>
        <v>0.75251369898954545</v>
      </c>
    </row>
    <row r="505" spans="1:9" ht="127.5" x14ac:dyDescent="0.2">
      <c r="A505" s="84">
        <f t="shared" si="15"/>
        <v>498</v>
      </c>
      <c r="B505" s="85" t="s">
        <v>576</v>
      </c>
      <c r="C505" s="86" t="s">
        <v>114</v>
      </c>
      <c r="D505" s="86" t="s">
        <v>277</v>
      </c>
      <c r="E505" s="86" t="s">
        <v>95</v>
      </c>
      <c r="F505" s="94">
        <v>7988000</v>
      </c>
      <c r="G505" s="94">
        <v>7988000</v>
      </c>
      <c r="H505" s="94">
        <v>5553967.5700000003</v>
      </c>
      <c r="I505" s="87">
        <f t="shared" si="14"/>
        <v>0.69528887956935403</v>
      </c>
    </row>
    <row r="506" spans="1:9" ht="25.5" x14ac:dyDescent="0.2">
      <c r="A506" s="84">
        <f t="shared" si="15"/>
        <v>499</v>
      </c>
      <c r="B506" s="85" t="s">
        <v>453</v>
      </c>
      <c r="C506" s="86" t="s">
        <v>114</v>
      </c>
      <c r="D506" s="86" t="s">
        <v>277</v>
      </c>
      <c r="E506" s="86" t="s">
        <v>160</v>
      </c>
      <c r="F506" s="94">
        <v>7988000</v>
      </c>
      <c r="G506" s="94">
        <v>7988000</v>
      </c>
      <c r="H506" s="94">
        <v>5553967.5700000003</v>
      </c>
      <c r="I506" s="87">
        <f t="shared" si="14"/>
        <v>0.69528887956935403</v>
      </c>
    </row>
    <row r="507" spans="1:9" x14ac:dyDescent="0.2">
      <c r="A507" s="84">
        <f t="shared" si="15"/>
        <v>500</v>
      </c>
      <c r="B507" s="85" t="s">
        <v>454</v>
      </c>
      <c r="C507" s="86" t="s">
        <v>114</v>
      </c>
      <c r="D507" s="86" t="s">
        <v>277</v>
      </c>
      <c r="E507" s="86" t="s">
        <v>392</v>
      </c>
      <c r="F507" s="94">
        <v>7988000</v>
      </c>
      <c r="G507" s="94">
        <v>7988000</v>
      </c>
      <c r="H507" s="94">
        <v>5553967.5700000003</v>
      </c>
      <c r="I507" s="87">
        <f t="shared" si="14"/>
        <v>0.69528887956935403</v>
      </c>
    </row>
    <row r="508" spans="1:9" ht="38.25" x14ac:dyDescent="0.2">
      <c r="A508" s="84">
        <f t="shared" si="15"/>
        <v>501</v>
      </c>
      <c r="B508" s="85" t="s">
        <v>773</v>
      </c>
      <c r="C508" s="86" t="s">
        <v>114</v>
      </c>
      <c r="D508" s="86" t="s">
        <v>278</v>
      </c>
      <c r="E508" s="86" t="s">
        <v>95</v>
      </c>
      <c r="F508" s="94">
        <v>20489324</v>
      </c>
      <c r="G508" s="94">
        <v>14763864</v>
      </c>
      <c r="H508" s="94">
        <v>6909584.6799999997</v>
      </c>
      <c r="I508" s="87">
        <f t="shared" si="14"/>
        <v>0.46800652457920228</v>
      </c>
    </row>
    <row r="509" spans="1:9" ht="25.5" x14ac:dyDescent="0.2">
      <c r="A509" s="84">
        <f t="shared" si="15"/>
        <v>502</v>
      </c>
      <c r="B509" s="85" t="s">
        <v>453</v>
      </c>
      <c r="C509" s="86" t="s">
        <v>114</v>
      </c>
      <c r="D509" s="86" t="s">
        <v>278</v>
      </c>
      <c r="E509" s="86" t="s">
        <v>160</v>
      </c>
      <c r="F509" s="94">
        <v>20489324</v>
      </c>
      <c r="G509" s="94">
        <v>14763864</v>
      </c>
      <c r="H509" s="94">
        <v>6909584.6799999997</v>
      </c>
      <c r="I509" s="87">
        <f t="shared" si="14"/>
        <v>0.46800652457920228</v>
      </c>
    </row>
    <row r="510" spans="1:9" x14ac:dyDescent="0.2">
      <c r="A510" s="84">
        <f t="shared" si="15"/>
        <v>503</v>
      </c>
      <c r="B510" s="85" t="s">
        <v>454</v>
      </c>
      <c r="C510" s="86" t="s">
        <v>114</v>
      </c>
      <c r="D510" s="86" t="s">
        <v>278</v>
      </c>
      <c r="E510" s="86" t="s">
        <v>392</v>
      </c>
      <c r="F510" s="94">
        <v>20489324</v>
      </c>
      <c r="G510" s="94">
        <v>14763864</v>
      </c>
      <c r="H510" s="94">
        <v>6909584.6799999997</v>
      </c>
      <c r="I510" s="87">
        <f t="shared" si="14"/>
        <v>0.46800652457920228</v>
      </c>
    </row>
    <row r="511" spans="1:9" ht="38.25" x14ac:dyDescent="0.2">
      <c r="A511" s="84">
        <f t="shared" si="15"/>
        <v>504</v>
      </c>
      <c r="B511" s="85" t="s">
        <v>577</v>
      </c>
      <c r="C511" s="86" t="s">
        <v>114</v>
      </c>
      <c r="D511" s="86" t="s">
        <v>279</v>
      </c>
      <c r="E511" s="86" t="s">
        <v>95</v>
      </c>
      <c r="F511" s="94">
        <v>16389520</v>
      </c>
      <c r="G511" s="94">
        <v>16389520</v>
      </c>
      <c r="H511" s="94">
        <v>0</v>
      </c>
      <c r="I511" s="87">
        <f t="shared" si="14"/>
        <v>0</v>
      </c>
    </row>
    <row r="512" spans="1:9" ht="25.5" x14ac:dyDescent="0.2">
      <c r="A512" s="84">
        <f t="shared" si="15"/>
        <v>505</v>
      </c>
      <c r="B512" s="85" t="s">
        <v>453</v>
      </c>
      <c r="C512" s="86" t="s">
        <v>114</v>
      </c>
      <c r="D512" s="86" t="s">
        <v>279</v>
      </c>
      <c r="E512" s="86" t="s">
        <v>160</v>
      </c>
      <c r="F512" s="94">
        <v>16389520</v>
      </c>
      <c r="G512" s="94">
        <v>16389520</v>
      </c>
      <c r="H512" s="94">
        <v>0</v>
      </c>
      <c r="I512" s="87">
        <f t="shared" si="14"/>
        <v>0</v>
      </c>
    </row>
    <row r="513" spans="1:9" ht="25.5" x14ac:dyDescent="0.2">
      <c r="A513" s="84">
        <f t="shared" si="15"/>
        <v>506</v>
      </c>
      <c r="B513" s="85" t="s">
        <v>506</v>
      </c>
      <c r="C513" s="86" t="s">
        <v>114</v>
      </c>
      <c r="D513" s="86" t="s">
        <v>279</v>
      </c>
      <c r="E513" s="86" t="s">
        <v>391</v>
      </c>
      <c r="F513" s="94">
        <v>13936050</v>
      </c>
      <c r="G513" s="94">
        <v>13936050</v>
      </c>
      <c r="H513" s="94">
        <v>0</v>
      </c>
      <c r="I513" s="87">
        <f t="shared" si="14"/>
        <v>0</v>
      </c>
    </row>
    <row r="514" spans="1:9" x14ac:dyDescent="0.2">
      <c r="A514" s="84">
        <f t="shared" si="15"/>
        <v>507</v>
      </c>
      <c r="B514" s="85" t="s">
        <v>454</v>
      </c>
      <c r="C514" s="86" t="s">
        <v>114</v>
      </c>
      <c r="D514" s="86" t="s">
        <v>279</v>
      </c>
      <c r="E514" s="86" t="s">
        <v>392</v>
      </c>
      <c r="F514" s="94">
        <v>2453470</v>
      </c>
      <c r="G514" s="94">
        <v>2453470</v>
      </c>
      <c r="H514" s="94">
        <v>0</v>
      </c>
      <c r="I514" s="87">
        <f t="shared" si="14"/>
        <v>0</v>
      </c>
    </row>
    <row r="515" spans="1:9" ht="38.25" x14ac:dyDescent="0.2">
      <c r="A515" s="84">
        <f t="shared" si="15"/>
        <v>508</v>
      </c>
      <c r="B515" s="85" t="s">
        <v>579</v>
      </c>
      <c r="C515" s="86" t="s">
        <v>114</v>
      </c>
      <c r="D515" s="86" t="s">
        <v>436</v>
      </c>
      <c r="E515" s="86" t="s">
        <v>95</v>
      </c>
      <c r="F515" s="94">
        <v>1549413</v>
      </c>
      <c r="G515" s="94">
        <v>1549413</v>
      </c>
      <c r="H515" s="94">
        <v>0</v>
      </c>
      <c r="I515" s="87">
        <f t="shared" si="14"/>
        <v>0</v>
      </c>
    </row>
    <row r="516" spans="1:9" ht="25.5" x14ac:dyDescent="0.2">
      <c r="A516" s="84">
        <f t="shared" si="15"/>
        <v>509</v>
      </c>
      <c r="B516" s="85" t="s">
        <v>453</v>
      </c>
      <c r="C516" s="86" t="s">
        <v>114</v>
      </c>
      <c r="D516" s="86" t="s">
        <v>436</v>
      </c>
      <c r="E516" s="86" t="s">
        <v>160</v>
      </c>
      <c r="F516" s="94">
        <v>1549413</v>
      </c>
      <c r="G516" s="94">
        <v>1549413</v>
      </c>
      <c r="H516" s="94">
        <v>0</v>
      </c>
      <c r="I516" s="87">
        <f t="shared" si="14"/>
        <v>0</v>
      </c>
    </row>
    <row r="517" spans="1:9" x14ac:dyDescent="0.2">
      <c r="A517" s="84">
        <f t="shared" si="15"/>
        <v>510</v>
      </c>
      <c r="B517" s="85" t="s">
        <v>454</v>
      </c>
      <c r="C517" s="86" t="s">
        <v>114</v>
      </c>
      <c r="D517" s="86" t="s">
        <v>436</v>
      </c>
      <c r="E517" s="86" t="s">
        <v>392</v>
      </c>
      <c r="F517" s="94">
        <v>1549413</v>
      </c>
      <c r="G517" s="94">
        <v>1549413</v>
      </c>
      <c r="H517" s="94">
        <v>0</v>
      </c>
      <c r="I517" s="87">
        <f t="shared" si="14"/>
        <v>0</v>
      </c>
    </row>
    <row r="518" spans="1:9" ht="25.5" x14ac:dyDescent="0.2">
      <c r="A518" s="84">
        <f t="shared" si="15"/>
        <v>511</v>
      </c>
      <c r="B518" s="85" t="s">
        <v>766</v>
      </c>
      <c r="C518" s="86" t="s">
        <v>114</v>
      </c>
      <c r="D518" s="86" t="s">
        <v>408</v>
      </c>
      <c r="E518" s="86" t="s">
        <v>95</v>
      </c>
      <c r="F518" s="94">
        <v>2009453.09</v>
      </c>
      <c r="G518" s="94">
        <v>2009453.09</v>
      </c>
      <c r="H518" s="94">
        <v>1851450.2</v>
      </c>
      <c r="I518" s="87">
        <f t="shared" si="14"/>
        <v>0.92137020227727728</v>
      </c>
    </row>
    <row r="519" spans="1:9" x14ac:dyDescent="0.2">
      <c r="A519" s="84">
        <f t="shared" si="15"/>
        <v>512</v>
      </c>
      <c r="B519" s="85" t="s">
        <v>487</v>
      </c>
      <c r="C519" s="86" t="s">
        <v>114</v>
      </c>
      <c r="D519" s="86" t="s">
        <v>408</v>
      </c>
      <c r="E519" s="86" t="s">
        <v>163</v>
      </c>
      <c r="F519" s="94">
        <v>2009453.09</v>
      </c>
      <c r="G519" s="94">
        <v>2009453.09</v>
      </c>
      <c r="H519" s="94">
        <v>1851450.2</v>
      </c>
      <c r="I519" s="87">
        <f t="shared" si="14"/>
        <v>0.92137020227727728</v>
      </c>
    </row>
    <row r="520" spans="1:9" ht="25.5" x14ac:dyDescent="0.2">
      <c r="A520" s="84">
        <f t="shared" si="15"/>
        <v>513</v>
      </c>
      <c r="B520" s="85" t="s">
        <v>488</v>
      </c>
      <c r="C520" s="86" t="s">
        <v>114</v>
      </c>
      <c r="D520" s="86" t="s">
        <v>408</v>
      </c>
      <c r="E520" s="86" t="s">
        <v>387</v>
      </c>
      <c r="F520" s="94">
        <v>2009453.09</v>
      </c>
      <c r="G520" s="94">
        <v>2009453.09</v>
      </c>
      <c r="H520" s="94">
        <v>1851450.2</v>
      </c>
      <c r="I520" s="87">
        <f t="shared" si="14"/>
        <v>0.92137020227727728</v>
      </c>
    </row>
    <row r="521" spans="1:9" ht="51" x14ac:dyDescent="0.2">
      <c r="A521" s="84">
        <f t="shared" si="15"/>
        <v>514</v>
      </c>
      <c r="B521" s="85" t="s">
        <v>917</v>
      </c>
      <c r="C521" s="86" t="s">
        <v>114</v>
      </c>
      <c r="D521" s="86" t="s">
        <v>918</v>
      </c>
      <c r="E521" s="86" t="s">
        <v>95</v>
      </c>
      <c r="F521" s="94"/>
      <c r="G521" s="94">
        <v>5662593</v>
      </c>
      <c r="H521" s="94">
        <v>1420396.82</v>
      </c>
      <c r="I521" s="87">
        <f t="shared" ref="I521:I584" si="16">H521/G521</f>
        <v>0.25083858578569923</v>
      </c>
    </row>
    <row r="522" spans="1:9" ht="25.5" x14ac:dyDescent="0.2">
      <c r="A522" s="84">
        <f t="shared" ref="A522:A585" si="17">A521+1</f>
        <v>515</v>
      </c>
      <c r="B522" s="85" t="s">
        <v>453</v>
      </c>
      <c r="C522" s="86" t="s">
        <v>114</v>
      </c>
      <c r="D522" s="86" t="s">
        <v>918</v>
      </c>
      <c r="E522" s="86" t="s">
        <v>160</v>
      </c>
      <c r="F522" s="94"/>
      <c r="G522" s="94">
        <v>5662593</v>
      </c>
      <c r="H522" s="94">
        <v>1420396.82</v>
      </c>
      <c r="I522" s="87">
        <f t="shared" si="16"/>
        <v>0.25083858578569923</v>
      </c>
    </row>
    <row r="523" spans="1:9" x14ac:dyDescent="0.2">
      <c r="A523" s="84">
        <f t="shared" si="17"/>
        <v>516</v>
      </c>
      <c r="B523" s="85" t="s">
        <v>454</v>
      </c>
      <c r="C523" s="86" t="s">
        <v>114</v>
      </c>
      <c r="D523" s="86" t="s">
        <v>918</v>
      </c>
      <c r="E523" s="86" t="s">
        <v>392</v>
      </c>
      <c r="F523" s="94"/>
      <c r="G523" s="94">
        <v>5662593</v>
      </c>
      <c r="H523" s="94">
        <v>1420396.82</v>
      </c>
      <c r="I523" s="87">
        <f t="shared" si="16"/>
        <v>0.25083858578569923</v>
      </c>
    </row>
    <row r="524" spans="1:9" ht="25.5" x14ac:dyDescent="0.2">
      <c r="A524" s="84">
        <f t="shared" si="17"/>
        <v>517</v>
      </c>
      <c r="B524" s="85" t="s">
        <v>774</v>
      </c>
      <c r="C524" s="86" t="s">
        <v>114</v>
      </c>
      <c r="D524" s="86" t="s">
        <v>580</v>
      </c>
      <c r="E524" s="86" t="s">
        <v>95</v>
      </c>
      <c r="F524" s="94">
        <v>18494000</v>
      </c>
      <c r="G524" s="94">
        <v>18494000</v>
      </c>
      <c r="H524" s="94">
        <v>5572751.9699999997</v>
      </c>
      <c r="I524" s="87">
        <f t="shared" si="16"/>
        <v>0.30132756407483507</v>
      </c>
    </row>
    <row r="525" spans="1:9" ht="25.5" x14ac:dyDescent="0.2">
      <c r="A525" s="84">
        <f t="shared" si="17"/>
        <v>518</v>
      </c>
      <c r="B525" s="85" t="s">
        <v>453</v>
      </c>
      <c r="C525" s="86" t="s">
        <v>114</v>
      </c>
      <c r="D525" s="86" t="s">
        <v>580</v>
      </c>
      <c r="E525" s="86" t="s">
        <v>160</v>
      </c>
      <c r="F525" s="94">
        <v>18494000</v>
      </c>
      <c r="G525" s="94">
        <v>18494000</v>
      </c>
      <c r="H525" s="94">
        <v>5572751.9699999997</v>
      </c>
      <c r="I525" s="87">
        <f t="shared" si="16"/>
        <v>0.30132756407483507</v>
      </c>
    </row>
    <row r="526" spans="1:9" x14ac:dyDescent="0.2">
      <c r="A526" s="84">
        <f t="shared" si="17"/>
        <v>519</v>
      </c>
      <c r="B526" s="85" t="s">
        <v>454</v>
      </c>
      <c r="C526" s="86" t="s">
        <v>114</v>
      </c>
      <c r="D526" s="86" t="s">
        <v>580</v>
      </c>
      <c r="E526" s="86" t="s">
        <v>392</v>
      </c>
      <c r="F526" s="94">
        <v>18494000</v>
      </c>
      <c r="G526" s="94">
        <v>18494000</v>
      </c>
      <c r="H526" s="94">
        <v>5572751.9699999997</v>
      </c>
      <c r="I526" s="87">
        <f t="shared" si="16"/>
        <v>0.30132756407483507</v>
      </c>
    </row>
    <row r="527" spans="1:9" x14ac:dyDescent="0.2">
      <c r="A527" s="84">
        <f t="shared" si="17"/>
        <v>520</v>
      </c>
      <c r="B527" s="85" t="s">
        <v>203</v>
      </c>
      <c r="C527" s="86" t="s">
        <v>114</v>
      </c>
      <c r="D527" s="86" t="s">
        <v>205</v>
      </c>
      <c r="E527" s="86" t="s">
        <v>95</v>
      </c>
      <c r="F527" s="94">
        <v>2066800</v>
      </c>
      <c r="G527" s="94">
        <v>2066800</v>
      </c>
      <c r="H527" s="94">
        <v>1371370</v>
      </c>
      <c r="I527" s="87">
        <f t="shared" si="16"/>
        <v>0.6635233210760596</v>
      </c>
    </row>
    <row r="528" spans="1:9" ht="51" x14ac:dyDescent="0.2">
      <c r="A528" s="84">
        <f t="shared" si="17"/>
        <v>521</v>
      </c>
      <c r="B528" s="85" t="s">
        <v>858</v>
      </c>
      <c r="C528" s="86" t="s">
        <v>114</v>
      </c>
      <c r="D528" s="86" t="s">
        <v>859</v>
      </c>
      <c r="E528" s="86" t="s">
        <v>95</v>
      </c>
      <c r="F528" s="94">
        <v>2066800</v>
      </c>
      <c r="G528" s="94">
        <v>2066800</v>
      </c>
      <c r="H528" s="94">
        <v>1371370</v>
      </c>
      <c r="I528" s="87">
        <f t="shared" si="16"/>
        <v>0.6635233210760596</v>
      </c>
    </row>
    <row r="529" spans="1:9" ht="25.5" x14ac:dyDescent="0.2">
      <c r="A529" s="84">
        <f t="shared" si="17"/>
        <v>522</v>
      </c>
      <c r="B529" s="85" t="s">
        <v>453</v>
      </c>
      <c r="C529" s="86" t="s">
        <v>114</v>
      </c>
      <c r="D529" s="86" t="s">
        <v>859</v>
      </c>
      <c r="E529" s="86" t="s">
        <v>160</v>
      </c>
      <c r="F529" s="94">
        <v>2066800</v>
      </c>
      <c r="G529" s="94">
        <v>2066800</v>
      </c>
      <c r="H529" s="94">
        <v>1371370</v>
      </c>
      <c r="I529" s="87">
        <f t="shared" si="16"/>
        <v>0.6635233210760596</v>
      </c>
    </row>
    <row r="530" spans="1:9" x14ac:dyDescent="0.2">
      <c r="A530" s="84">
        <f t="shared" si="17"/>
        <v>523</v>
      </c>
      <c r="B530" s="85" t="s">
        <v>454</v>
      </c>
      <c r="C530" s="86" t="s">
        <v>114</v>
      </c>
      <c r="D530" s="86" t="s">
        <v>859</v>
      </c>
      <c r="E530" s="86" t="s">
        <v>392</v>
      </c>
      <c r="F530" s="94">
        <v>2066800</v>
      </c>
      <c r="G530" s="94">
        <v>2066800</v>
      </c>
      <c r="H530" s="94">
        <v>1371370</v>
      </c>
      <c r="I530" s="87">
        <f t="shared" si="16"/>
        <v>0.6635233210760596</v>
      </c>
    </row>
    <row r="531" spans="1:9" x14ac:dyDescent="0.2">
      <c r="A531" s="84">
        <f t="shared" si="17"/>
        <v>524</v>
      </c>
      <c r="B531" s="85" t="s">
        <v>375</v>
      </c>
      <c r="C531" s="86" t="s">
        <v>376</v>
      </c>
      <c r="D531" s="86" t="s">
        <v>204</v>
      </c>
      <c r="E531" s="86" t="s">
        <v>95</v>
      </c>
      <c r="F531" s="94">
        <v>60324285.490000002</v>
      </c>
      <c r="G531" s="94">
        <v>60817585.490000002</v>
      </c>
      <c r="H531" s="94">
        <v>41207074.689999998</v>
      </c>
      <c r="I531" s="87">
        <f t="shared" si="16"/>
        <v>0.67755196721473787</v>
      </c>
    </row>
    <row r="532" spans="1:9" ht="51" x14ac:dyDescent="0.2">
      <c r="A532" s="84">
        <f t="shared" si="17"/>
        <v>525</v>
      </c>
      <c r="B532" s="85" t="s">
        <v>581</v>
      </c>
      <c r="C532" s="86" t="s">
        <v>376</v>
      </c>
      <c r="D532" s="86" t="s">
        <v>281</v>
      </c>
      <c r="E532" s="86" t="s">
        <v>95</v>
      </c>
      <c r="F532" s="94">
        <v>60324285.490000002</v>
      </c>
      <c r="G532" s="94">
        <v>60324285.490000002</v>
      </c>
      <c r="H532" s="94">
        <v>41207074.689999998</v>
      </c>
      <c r="I532" s="87">
        <f t="shared" si="16"/>
        <v>0.68309262770846946</v>
      </c>
    </row>
    <row r="533" spans="1:9" x14ac:dyDescent="0.2">
      <c r="A533" s="84">
        <f t="shared" si="17"/>
        <v>526</v>
      </c>
      <c r="B533" s="85" t="s">
        <v>582</v>
      </c>
      <c r="C533" s="86" t="s">
        <v>376</v>
      </c>
      <c r="D533" s="86" t="s">
        <v>333</v>
      </c>
      <c r="E533" s="86" t="s">
        <v>95</v>
      </c>
      <c r="F533" s="94">
        <v>60324285.490000002</v>
      </c>
      <c r="G533" s="94">
        <v>60324285.490000002</v>
      </c>
      <c r="H533" s="94">
        <v>41207074.689999998</v>
      </c>
      <c r="I533" s="87">
        <f t="shared" si="16"/>
        <v>0.68309262770846946</v>
      </c>
    </row>
    <row r="534" spans="1:9" ht="25.5" x14ac:dyDescent="0.2">
      <c r="A534" s="84">
        <f t="shared" si="17"/>
        <v>527</v>
      </c>
      <c r="B534" s="85" t="s">
        <v>583</v>
      </c>
      <c r="C534" s="86" t="s">
        <v>376</v>
      </c>
      <c r="D534" s="86" t="s">
        <v>282</v>
      </c>
      <c r="E534" s="86" t="s">
        <v>95</v>
      </c>
      <c r="F534" s="94">
        <v>53734567.890000001</v>
      </c>
      <c r="G534" s="94">
        <v>53734567.890000001</v>
      </c>
      <c r="H534" s="94">
        <v>35459607.649999999</v>
      </c>
      <c r="I534" s="87">
        <f t="shared" si="16"/>
        <v>0.65990309483067466</v>
      </c>
    </row>
    <row r="535" spans="1:9" x14ac:dyDescent="0.2">
      <c r="A535" s="84">
        <f t="shared" si="17"/>
        <v>528</v>
      </c>
      <c r="B535" s="85" t="s">
        <v>465</v>
      </c>
      <c r="C535" s="86" t="s">
        <v>376</v>
      </c>
      <c r="D535" s="86" t="s">
        <v>282</v>
      </c>
      <c r="E535" s="86" t="s">
        <v>161</v>
      </c>
      <c r="F535" s="94">
        <v>45979508.600000001</v>
      </c>
      <c r="G535" s="94">
        <v>45979508.600000001</v>
      </c>
      <c r="H535" s="94">
        <v>31360530.579999998</v>
      </c>
      <c r="I535" s="87">
        <f t="shared" si="16"/>
        <v>0.68205449633709214</v>
      </c>
    </row>
    <row r="536" spans="1:9" x14ac:dyDescent="0.2">
      <c r="A536" s="84">
        <f t="shared" si="17"/>
        <v>529</v>
      </c>
      <c r="B536" s="85" t="s">
        <v>466</v>
      </c>
      <c r="C536" s="86" t="s">
        <v>376</v>
      </c>
      <c r="D536" s="86" t="s">
        <v>282</v>
      </c>
      <c r="E536" s="86" t="s">
        <v>432</v>
      </c>
      <c r="F536" s="94">
        <v>35138026</v>
      </c>
      <c r="G536" s="94">
        <v>35138026</v>
      </c>
      <c r="H536" s="94">
        <v>23703168.52</v>
      </c>
      <c r="I536" s="87">
        <f t="shared" si="16"/>
        <v>0.67457313965218191</v>
      </c>
    </row>
    <row r="537" spans="1:9" ht="25.5" x14ac:dyDescent="0.2">
      <c r="A537" s="84">
        <f t="shared" si="17"/>
        <v>530</v>
      </c>
      <c r="B537" s="85" t="s">
        <v>467</v>
      </c>
      <c r="C537" s="86" t="s">
        <v>376</v>
      </c>
      <c r="D537" s="86" t="s">
        <v>282</v>
      </c>
      <c r="E537" s="86" t="s">
        <v>433</v>
      </c>
      <c r="F537" s="94">
        <v>259129</v>
      </c>
      <c r="G537" s="94">
        <v>259129</v>
      </c>
      <c r="H537" s="94">
        <v>259129</v>
      </c>
      <c r="I537" s="87">
        <f t="shared" si="16"/>
        <v>1</v>
      </c>
    </row>
    <row r="538" spans="1:9" ht="38.25" x14ac:dyDescent="0.2">
      <c r="A538" s="84">
        <f t="shared" si="17"/>
        <v>531</v>
      </c>
      <c r="B538" s="85" t="s">
        <v>468</v>
      </c>
      <c r="C538" s="86" t="s">
        <v>376</v>
      </c>
      <c r="D538" s="86" t="s">
        <v>282</v>
      </c>
      <c r="E538" s="86" t="s">
        <v>434</v>
      </c>
      <c r="F538" s="94">
        <v>10582353.6</v>
      </c>
      <c r="G538" s="94">
        <v>10582353.6</v>
      </c>
      <c r="H538" s="94">
        <v>7398233.0599999996</v>
      </c>
      <c r="I538" s="87">
        <f t="shared" si="16"/>
        <v>0.69911036236778179</v>
      </c>
    </row>
    <row r="539" spans="1:9" ht="25.5" x14ac:dyDescent="0.2">
      <c r="A539" s="84">
        <f t="shared" si="17"/>
        <v>532</v>
      </c>
      <c r="B539" s="85" t="s">
        <v>453</v>
      </c>
      <c r="C539" s="86" t="s">
        <v>376</v>
      </c>
      <c r="D539" s="86" t="s">
        <v>282</v>
      </c>
      <c r="E539" s="86" t="s">
        <v>160</v>
      </c>
      <c r="F539" s="94">
        <v>6399693.29</v>
      </c>
      <c r="G539" s="94">
        <v>6399693.29</v>
      </c>
      <c r="H539" s="94">
        <v>3021640.07</v>
      </c>
      <c r="I539" s="87">
        <f t="shared" si="16"/>
        <v>0.47215388817485032</v>
      </c>
    </row>
    <row r="540" spans="1:9" x14ac:dyDescent="0.2">
      <c r="A540" s="84">
        <f t="shared" si="17"/>
        <v>533</v>
      </c>
      <c r="B540" s="85" t="s">
        <v>454</v>
      </c>
      <c r="C540" s="86" t="s">
        <v>376</v>
      </c>
      <c r="D540" s="86" t="s">
        <v>282</v>
      </c>
      <c r="E540" s="86" t="s">
        <v>392</v>
      </c>
      <c r="F540" s="94">
        <v>6399693.29</v>
      </c>
      <c r="G540" s="94">
        <v>6399693.29</v>
      </c>
      <c r="H540" s="94">
        <v>3021640.07</v>
      </c>
      <c r="I540" s="87">
        <f t="shared" si="16"/>
        <v>0.47215388817485032</v>
      </c>
    </row>
    <row r="541" spans="1:9" x14ac:dyDescent="0.2">
      <c r="A541" s="84">
        <f t="shared" si="17"/>
        <v>534</v>
      </c>
      <c r="B541" s="85" t="s">
        <v>458</v>
      </c>
      <c r="C541" s="86" t="s">
        <v>376</v>
      </c>
      <c r="D541" s="86" t="s">
        <v>282</v>
      </c>
      <c r="E541" s="86" t="s">
        <v>162</v>
      </c>
      <c r="F541" s="94">
        <v>1355366</v>
      </c>
      <c r="G541" s="94">
        <v>1355366</v>
      </c>
      <c r="H541" s="94">
        <v>1077437</v>
      </c>
      <c r="I541" s="87">
        <f t="shared" si="16"/>
        <v>0.7949417352951158</v>
      </c>
    </row>
    <row r="542" spans="1:9" ht="25.5" x14ac:dyDescent="0.2">
      <c r="A542" s="84">
        <f t="shared" si="17"/>
        <v>535</v>
      </c>
      <c r="B542" s="85" t="s">
        <v>469</v>
      </c>
      <c r="C542" s="86" t="s">
        <v>376</v>
      </c>
      <c r="D542" s="86" t="s">
        <v>282</v>
      </c>
      <c r="E542" s="86" t="s">
        <v>386</v>
      </c>
      <c r="F542" s="94">
        <v>1346816</v>
      </c>
      <c r="G542" s="94">
        <v>1346816</v>
      </c>
      <c r="H542" s="94">
        <v>1072537</v>
      </c>
      <c r="I542" s="87">
        <f t="shared" si="16"/>
        <v>0.79635005821136662</v>
      </c>
    </row>
    <row r="543" spans="1:9" x14ac:dyDescent="0.2">
      <c r="A543" s="84">
        <f t="shared" si="17"/>
        <v>536</v>
      </c>
      <c r="B543" s="85" t="s">
        <v>584</v>
      </c>
      <c r="C543" s="86" t="s">
        <v>376</v>
      </c>
      <c r="D543" s="86" t="s">
        <v>282</v>
      </c>
      <c r="E543" s="86" t="s">
        <v>389</v>
      </c>
      <c r="F543" s="94">
        <v>8550</v>
      </c>
      <c r="G543" s="94">
        <v>8550</v>
      </c>
      <c r="H543" s="94">
        <v>4900</v>
      </c>
      <c r="I543" s="87">
        <f t="shared" si="16"/>
        <v>0.57309941520467833</v>
      </c>
    </row>
    <row r="544" spans="1:9" ht="25.5" x14ac:dyDescent="0.2">
      <c r="A544" s="84">
        <f t="shared" si="17"/>
        <v>537</v>
      </c>
      <c r="B544" s="85" t="s">
        <v>585</v>
      </c>
      <c r="C544" s="86" t="s">
        <v>376</v>
      </c>
      <c r="D544" s="86" t="s">
        <v>283</v>
      </c>
      <c r="E544" s="86" t="s">
        <v>95</v>
      </c>
      <c r="F544" s="94">
        <v>1786683.14</v>
      </c>
      <c r="G544" s="94">
        <v>1786683.14</v>
      </c>
      <c r="H544" s="94">
        <v>1140194.73</v>
      </c>
      <c r="I544" s="87">
        <f t="shared" si="16"/>
        <v>0.63816280820783933</v>
      </c>
    </row>
    <row r="545" spans="1:9" ht="25.5" x14ac:dyDescent="0.2">
      <c r="A545" s="84">
        <f t="shared" si="17"/>
        <v>538</v>
      </c>
      <c r="B545" s="85" t="s">
        <v>453</v>
      </c>
      <c r="C545" s="86" t="s">
        <v>376</v>
      </c>
      <c r="D545" s="86" t="s">
        <v>283</v>
      </c>
      <c r="E545" s="86" t="s">
        <v>160</v>
      </c>
      <c r="F545" s="94">
        <v>1786683.14</v>
      </c>
      <c r="G545" s="94">
        <v>1786683.14</v>
      </c>
      <c r="H545" s="94">
        <v>1140194.73</v>
      </c>
      <c r="I545" s="87">
        <f t="shared" si="16"/>
        <v>0.63816280820783933</v>
      </c>
    </row>
    <row r="546" spans="1:9" x14ac:dyDescent="0.2">
      <c r="A546" s="84">
        <f t="shared" si="17"/>
        <v>539</v>
      </c>
      <c r="B546" s="85" t="s">
        <v>454</v>
      </c>
      <c r="C546" s="86" t="s">
        <v>376</v>
      </c>
      <c r="D546" s="86" t="s">
        <v>283</v>
      </c>
      <c r="E546" s="86" t="s">
        <v>392</v>
      </c>
      <c r="F546" s="94">
        <v>1786683.14</v>
      </c>
      <c r="G546" s="94">
        <v>1786683.14</v>
      </c>
      <c r="H546" s="94">
        <v>1140194.73</v>
      </c>
      <c r="I546" s="87">
        <f t="shared" si="16"/>
        <v>0.63816280820783933</v>
      </c>
    </row>
    <row r="547" spans="1:9" ht="38.25" x14ac:dyDescent="0.2">
      <c r="A547" s="84">
        <f t="shared" si="17"/>
        <v>540</v>
      </c>
      <c r="B547" s="85" t="s">
        <v>586</v>
      </c>
      <c r="C547" s="86" t="s">
        <v>376</v>
      </c>
      <c r="D547" s="86" t="s">
        <v>284</v>
      </c>
      <c r="E547" s="86" t="s">
        <v>95</v>
      </c>
      <c r="F547" s="94">
        <v>3843608.86</v>
      </c>
      <c r="G547" s="94">
        <v>3843608.86</v>
      </c>
      <c r="H547" s="94">
        <v>3693576.16</v>
      </c>
      <c r="I547" s="87">
        <f t="shared" si="16"/>
        <v>0.9609656691237829</v>
      </c>
    </row>
    <row r="548" spans="1:9" ht="25.5" x14ac:dyDescent="0.2">
      <c r="A548" s="84">
        <f t="shared" si="17"/>
        <v>541</v>
      </c>
      <c r="B548" s="85" t="s">
        <v>453</v>
      </c>
      <c r="C548" s="86" t="s">
        <v>376</v>
      </c>
      <c r="D548" s="86" t="s">
        <v>284</v>
      </c>
      <c r="E548" s="86" t="s">
        <v>160</v>
      </c>
      <c r="F548" s="94">
        <v>947156.98</v>
      </c>
      <c r="G548" s="94">
        <v>947156.98</v>
      </c>
      <c r="H548" s="94">
        <v>824381.98</v>
      </c>
      <c r="I548" s="87">
        <f t="shared" si="16"/>
        <v>0.8703752360036453</v>
      </c>
    </row>
    <row r="549" spans="1:9" x14ac:dyDescent="0.2">
      <c r="A549" s="84">
        <f t="shared" si="17"/>
        <v>542</v>
      </c>
      <c r="B549" s="85" t="s">
        <v>454</v>
      </c>
      <c r="C549" s="86" t="s">
        <v>376</v>
      </c>
      <c r="D549" s="86" t="s">
        <v>284</v>
      </c>
      <c r="E549" s="86" t="s">
        <v>392</v>
      </c>
      <c r="F549" s="94">
        <v>947156.98</v>
      </c>
      <c r="G549" s="94">
        <v>947156.98</v>
      </c>
      <c r="H549" s="94">
        <v>824381.98</v>
      </c>
      <c r="I549" s="87">
        <f t="shared" si="16"/>
        <v>0.8703752360036453</v>
      </c>
    </row>
    <row r="550" spans="1:9" x14ac:dyDescent="0.2">
      <c r="A550" s="84">
        <f t="shared" si="17"/>
        <v>543</v>
      </c>
      <c r="B550" s="85" t="s">
        <v>487</v>
      </c>
      <c r="C550" s="86" t="s">
        <v>376</v>
      </c>
      <c r="D550" s="86" t="s">
        <v>284</v>
      </c>
      <c r="E550" s="86" t="s">
        <v>163</v>
      </c>
      <c r="F550" s="94">
        <v>2896451.88</v>
      </c>
      <c r="G550" s="94">
        <v>2896451.88</v>
      </c>
      <c r="H550" s="94">
        <v>2869194.18</v>
      </c>
      <c r="I550" s="87">
        <f t="shared" si="16"/>
        <v>0.99058927918388218</v>
      </c>
    </row>
    <row r="551" spans="1:9" ht="25.5" x14ac:dyDescent="0.2">
      <c r="A551" s="84">
        <f t="shared" si="17"/>
        <v>544</v>
      </c>
      <c r="B551" s="85" t="s">
        <v>488</v>
      </c>
      <c r="C551" s="86" t="s">
        <v>376</v>
      </c>
      <c r="D551" s="86" t="s">
        <v>284</v>
      </c>
      <c r="E551" s="86" t="s">
        <v>387</v>
      </c>
      <c r="F551" s="94">
        <v>2896451.88</v>
      </c>
      <c r="G551" s="94">
        <v>2896451.88</v>
      </c>
      <c r="H551" s="94">
        <v>2869194.18</v>
      </c>
      <c r="I551" s="87">
        <f t="shared" si="16"/>
        <v>0.99058927918388218</v>
      </c>
    </row>
    <row r="552" spans="1:9" ht="25.5" x14ac:dyDescent="0.2">
      <c r="A552" s="84">
        <f t="shared" si="17"/>
        <v>545</v>
      </c>
      <c r="B552" s="85" t="s">
        <v>566</v>
      </c>
      <c r="C552" s="86" t="s">
        <v>376</v>
      </c>
      <c r="D552" s="86" t="s">
        <v>409</v>
      </c>
      <c r="E552" s="86" t="s">
        <v>95</v>
      </c>
      <c r="F552" s="94">
        <v>909425.6</v>
      </c>
      <c r="G552" s="94">
        <v>909425.6</v>
      </c>
      <c r="H552" s="94">
        <v>863696.15</v>
      </c>
      <c r="I552" s="87">
        <f t="shared" si="16"/>
        <v>0.94971611751417606</v>
      </c>
    </row>
    <row r="553" spans="1:9" x14ac:dyDescent="0.2">
      <c r="A553" s="84">
        <f t="shared" si="17"/>
        <v>546</v>
      </c>
      <c r="B553" s="85" t="s">
        <v>487</v>
      </c>
      <c r="C553" s="86" t="s">
        <v>376</v>
      </c>
      <c r="D553" s="86" t="s">
        <v>409</v>
      </c>
      <c r="E553" s="86" t="s">
        <v>163</v>
      </c>
      <c r="F553" s="94">
        <v>909425.6</v>
      </c>
      <c r="G553" s="94">
        <v>909425.6</v>
      </c>
      <c r="H553" s="94">
        <v>863696.15</v>
      </c>
      <c r="I553" s="87">
        <f t="shared" si="16"/>
        <v>0.94971611751417606</v>
      </c>
    </row>
    <row r="554" spans="1:9" ht="25.5" x14ac:dyDescent="0.2">
      <c r="A554" s="84">
        <f t="shared" si="17"/>
        <v>547</v>
      </c>
      <c r="B554" s="85" t="s">
        <v>488</v>
      </c>
      <c r="C554" s="86" t="s">
        <v>376</v>
      </c>
      <c r="D554" s="86" t="s">
        <v>409</v>
      </c>
      <c r="E554" s="86" t="s">
        <v>387</v>
      </c>
      <c r="F554" s="94">
        <v>909425.6</v>
      </c>
      <c r="G554" s="94">
        <v>909425.6</v>
      </c>
      <c r="H554" s="94">
        <v>863696.15</v>
      </c>
      <c r="I554" s="87">
        <f t="shared" si="16"/>
        <v>0.94971611751417606</v>
      </c>
    </row>
    <row r="555" spans="1:9" ht="25.5" x14ac:dyDescent="0.2">
      <c r="A555" s="84">
        <f t="shared" si="17"/>
        <v>548</v>
      </c>
      <c r="B555" s="85" t="s">
        <v>587</v>
      </c>
      <c r="C555" s="86" t="s">
        <v>376</v>
      </c>
      <c r="D555" s="86" t="s">
        <v>416</v>
      </c>
      <c r="E555" s="86" t="s">
        <v>95</v>
      </c>
      <c r="F555" s="94">
        <v>50000</v>
      </c>
      <c r="G555" s="94">
        <v>50000</v>
      </c>
      <c r="H555" s="94">
        <v>50000</v>
      </c>
      <c r="I555" s="87">
        <f t="shared" si="16"/>
        <v>1</v>
      </c>
    </row>
    <row r="556" spans="1:9" ht="25.5" x14ac:dyDescent="0.2">
      <c r="A556" s="84">
        <f t="shared" si="17"/>
        <v>549</v>
      </c>
      <c r="B556" s="85" t="s">
        <v>453</v>
      </c>
      <c r="C556" s="86" t="s">
        <v>376</v>
      </c>
      <c r="D556" s="86" t="s">
        <v>416</v>
      </c>
      <c r="E556" s="86" t="s">
        <v>160</v>
      </c>
      <c r="F556" s="94">
        <v>50000</v>
      </c>
      <c r="G556" s="94">
        <v>50000</v>
      </c>
      <c r="H556" s="94">
        <v>50000</v>
      </c>
      <c r="I556" s="87">
        <f t="shared" si="16"/>
        <v>1</v>
      </c>
    </row>
    <row r="557" spans="1:9" x14ac:dyDescent="0.2">
      <c r="A557" s="84">
        <f t="shared" si="17"/>
        <v>550</v>
      </c>
      <c r="B557" s="85" t="s">
        <v>454</v>
      </c>
      <c r="C557" s="86" t="s">
        <v>376</v>
      </c>
      <c r="D557" s="86" t="s">
        <v>416</v>
      </c>
      <c r="E557" s="86" t="s">
        <v>392</v>
      </c>
      <c r="F557" s="94">
        <v>50000</v>
      </c>
      <c r="G557" s="94">
        <v>50000</v>
      </c>
      <c r="H557" s="94">
        <v>50000</v>
      </c>
      <c r="I557" s="87">
        <f t="shared" si="16"/>
        <v>1</v>
      </c>
    </row>
    <row r="558" spans="1:9" x14ac:dyDescent="0.2">
      <c r="A558" s="84">
        <f t="shared" si="17"/>
        <v>551</v>
      </c>
      <c r="B558" s="85" t="s">
        <v>203</v>
      </c>
      <c r="C558" s="86" t="s">
        <v>376</v>
      </c>
      <c r="D558" s="86" t="s">
        <v>205</v>
      </c>
      <c r="E558" s="86" t="s">
        <v>95</v>
      </c>
      <c r="F558" s="94"/>
      <c r="G558" s="94">
        <v>493300</v>
      </c>
      <c r="H558" s="94">
        <v>0</v>
      </c>
      <c r="I558" s="87">
        <f t="shared" si="16"/>
        <v>0</v>
      </c>
    </row>
    <row r="559" spans="1:9" ht="51" x14ac:dyDescent="0.2">
      <c r="A559" s="84">
        <f t="shared" si="17"/>
        <v>552</v>
      </c>
      <c r="B559" s="85" t="s">
        <v>919</v>
      </c>
      <c r="C559" s="86" t="s">
        <v>376</v>
      </c>
      <c r="D559" s="86" t="s">
        <v>920</v>
      </c>
      <c r="E559" s="86" t="s">
        <v>95</v>
      </c>
      <c r="F559" s="94"/>
      <c r="G559" s="94">
        <v>493300</v>
      </c>
      <c r="H559" s="94">
        <v>0</v>
      </c>
      <c r="I559" s="87">
        <f t="shared" si="16"/>
        <v>0</v>
      </c>
    </row>
    <row r="560" spans="1:9" ht="25.5" x14ac:dyDescent="0.2">
      <c r="A560" s="84">
        <f t="shared" si="17"/>
        <v>553</v>
      </c>
      <c r="B560" s="85" t="s">
        <v>453</v>
      </c>
      <c r="C560" s="86" t="s">
        <v>376</v>
      </c>
      <c r="D560" s="86" t="s">
        <v>920</v>
      </c>
      <c r="E560" s="86" t="s">
        <v>160</v>
      </c>
      <c r="F560" s="94"/>
      <c r="G560" s="94">
        <v>493300</v>
      </c>
      <c r="H560" s="94">
        <v>0</v>
      </c>
      <c r="I560" s="87">
        <f t="shared" si="16"/>
        <v>0</v>
      </c>
    </row>
    <row r="561" spans="1:9" x14ac:dyDescent="0.2">
      <c r="A561" s="84">
        <f t="shared" si="17"/>
        <v>554</v>
      </c>
      <c r="B561" s="85" t="s">
        <v>454</v>
      </c>
      <c r="C561" s="86" t="s">
        <v>376</v>
      </c>
      <c r="D561" s="86" t="s">
        <v>920</v>
      </c>
      <c r="E561" s="86" t="s">
        <v>392</v>
      </c>
      <c r="F561" s="94"/>
      <c r="G561" s="94">
        <v>493300</v>
      </c>
      <c r="H561" s="94">
        <v>0</v>
      </c>
      <c r="I561" s="87">
        <f t="shared" si="16"/>
        <v>0</v>
      </c>
    </row>
    <row r="562" spans="1:9" x14ac:dyDescent="0.2">
      <c r="A562" s="84">
        <f t="shared" si="17"/>
        <v>555</v>
      </c>
      <c r="B562" s="85" t="s">
        <v>377</v>
      </c>
      <c r="C562" s="86" t="s">
        <v>115</v>
      </c>
      <c r="D562" s="86" t="s">
        <v>204</v>
      </c>
      <c r="E562" s="86" t="s">
        <v>95</v>
      </c>
      <c r="F562" s="94">
        <v>24102498</v>
      </c>
      <c r="G562" s="94">
        <v>24102498</v>
      </c>
      <c r="H562" s="94">
        <v>8319189.9000000004</v>
      </c>
      <c r="I562" s="87">
        <f t="shared" si="16"/>
        <v>0.34515882544622556</v>
      </c>
    </row>
    <row r="563" spans="1:9" ht="38.25" x14ac:dyDescent="0.2">
      <c r="A563" s="84">
        <f t="shared" si="17"/>
        <v>556</v>
      </c>
      <c r="B563" s="85" t="s">
        <v>556</v>
      </c>
      <c r="C563" s="86" t="s">
        <v>115</v>
      </c>
      <c r="D563" s="86" t="s">
        <v>260</v>
      </c>
      <c r="E563" s="86" t="s">
        <v>95</v>
      </c>
      <c r="F563" s="94">
        <v>21603500</v>
      </c>
      <c r="G563" s="94">
        <v>21603500</v>
      </c>
      <c r="H563" s="94">
        <v>7295600.4400000004</v>
      </c>
      <c r="I563" s="87">
        <f t="shared" si="16"/>
        <v>0.33770455898349805</v>
      </c>
    </row>
    <row r="564" spans="1:9" ht="38.25" x14ac:dyDescent="0.2">
      <c r="A564" s="84">
        <f t="shared" si="17"/>
        <v>557</v>
      </c>
      <c r="B564" s="85" t="s">
        <v>775</v>
      </c>
      <c r="C564" s="86" t="s">
        <v>115</v>
      </c>
      <c r="D564" s="86" t="s">
        <v>334</v>
      </c>
      <c r="E564" s="86" t="s">
        <v>95</v>
      </c>
      <c r="F564" s="94">
        <v>19386500</v>
      </c>
      <c r="G564" s="94">
        <v>19386500</v>
      </c>
      <c r="H564" s="94">
        <v>6806677.4400000004</v>
      </c>
      <c r="I564" s="87">
        <f t="shared" si="16"/>
        <v>0.35110398679493465</v>
      </c>
    </row>
    <row r="565" spans="1:9" ht="25.5" x14ac:dyDescent="0.2">
      <c r="A565" s="84">
        <f t="shared" si="17"/>
        <v>558</v>
      </c>
      <c r="B565" s="85" t="s">
        <v>588</v>
      </c>
      <c r="C565" s="86" t="s">
        <v>115</v>
      </c>
      <c r="D565" s="86" t="s">
        <v>285</v>
      </c>
      <c r="E565" s="86" t="s">
        <v>95</v>
      </c>
      <c r="F565" s="94">
        <v>10000000</v>
      </c>
      <c r="G565" s="94">
        <v>10000000</v>
      </c>
      <c r="H565" s="94">
        <v>4535734.08</v>
      </c>
      <c r="I565" s="87">
        <f t="shared" si="16"/>
        <v>0.45357340800000001</v>
      </c>
    </row>
    <row r="566" spans="1:9" ht="25.5" x14ac:dyDescent="0.2">
      <c r="A566" s="84">
        <f t="shared" si="17"/>
        <v>559</v>
      </c>
      <c r="B566" s="85" t="s">
        <v>453</v>
      </c>
      <c r="C566" s="86" t="s">
        <v>115</v>
      </c>
      <c r="D566" s="86" t="s">
        <v>285</v>
      </c>
      <c r="E566" s="86" t="s">
        <v>160</v>
      </c>
      <c r="F566" s="94">
        <v>10000000</v>
      </c>
      <c r="G566" s="94">
        <v>10000000</v>
      </c>
      <c r="H566" s="94">
        <v>4535734.08</v>
      </c>
      <c r="I566" s="87">
        <f t="shared" si="16"/>
        <v>0.45357340800000001</v>
      </c>
    </row>
    <row r="567" spans="1:9" x14ac:dyDescent="0.2">
      <c r="A567" s="84">
        <f t="shared" si="17"/>
        <v>560</v>
      </c>
      <c r="B567" s="85" t="s">
        <v>454</v>
      </c>
      <c r="C567" s="86" t="s">
        <v>115</v>
      </c>
      <c r="D567" s="86" t="s">
        <v>285</v>
      </c>
      <c r="E567" s="86" t="s">
        <v>392</v>
      </c>
      <c r="F567" s="94">
        <v>10000000</v>
      </c>
      <c r="G567" s="94">
        <v>10000000</v>
      </c>
      <c r="H567" s="94">
        <v>4535734.08</v>
      </c>
      <c r="I567" s="87">
        <f t="shared" si="16"/>
        <v>0.45357340800000001</v>
      </c>
    </row>
    <row r="568" spans="1:9" ht="25.5" x14ac:dyDescent="0.2">
      <c r="A568" s="84">
        <f t="shared" si="17"/>
        <v>561</v>
      </c>
      <c r="B568" s="85" t="s">
        <v>589</v>
      </c>
      <c r="C568" s="86" t="s">
        <v>115</v>
      </c>
      <c r="D568" s="86" t="s">
        <v>286</v>
      </c>
      <c r="E568" s="86" t="s">
        <v>95</v>
      </c>
      <c r="F568" s="94">
        <v>1500000</v>
      </c>
      <c r="G568" s="94">
        <v>1500000</v>
      </c>
      <c r="H568" s="94">
        <v>717976.36</v>
      </c>
      <c r="I568" s="87">
        <f t="shared" si="16"/>
        <v>0.47865090666666665</v>
      </c>
    </row>
    <row r="569" spans="1:9" x14ac:dyDescent="0.2">
      <c r="A569" s="84">
        <f t="shared" si="17"/>
        <v>562</v>
      </c>
      <c r="B569" s="85" t="s">
        <v>465</v>
      </c>
      <c r="C569" s="86" t="s">
        <v>115</v>
      </c>
      <c r="D569" s="86" t="s">
        <v>286</v>
      </c>
      <c r="E569" s="86" t="s">
        <v>161</v>
      </c>
      <c r="F569" s="94">
        <v>1500000</v>
      </c>
      <c r="G569" s="94">
        <v>1500000</v>
      </c>
      <c r="H569" s="94">
        <v>717976.36</v>
      </c>
      <c r="I569" s="87">
        <f t="shared" si="16"/>
        <v>0.47865090666666665</v>
      </c>
    </row>
    <row r="570" spans="1:9" ht="38.25" x14ac:dyDescent="0.2">
      <c r="A570" s="84">
        <f t="shared" si="17"/>
        <v>563</v>
      </c>
      <c r="B570" s="85" t="s">
        <v>590</v>
      </c>
      <c r="C570" s="86" t="s">
        <v>115</v>
      </c>
      <c r="D570" s="86" t="s">
        <v>286</v>
      </c>
      <c r="E570" s="86" t="s">
        <v>439</v>
      </c>
      <c r="F570" s="94">
        <v>1500000</v>
      </c>
      <c r="G570" s="94">
        <v>1500000</v>
      </c>
      <c r="H570" s="94">
        <v>717976.36</v>
      </c>
      <c r="I570" s="87">
        <f t="shared" si="16"/>
        <v>0.47865090666666665</v>
      </c>
    </row>
    <row r="571" spans="1:9" ht="51" x14ac:dyDescent="0.2">
      <c r="A571" s="84">
        <f t="shared" si="17"/>
        <v>564</v>
      </c>
      <c r="B571" s="85" t="s">
        <v>591</v>
      </c>
      <c r="C571" s="86" t="s">
        <v>115</v>
      </c>
      <c r="D571" s="86" t="s">
        <v>287</v>
      </c>
      <c r="E571" s="86" t="s">
        <v>95</v>
      </c>
      <c r="F571" s="94">
        <v>200000</v>
      </c>
      <c r="G571" s="94">
        <v>200000</v>
      </c>
      <c r="H571" s="94">
        <v>0</v>
      </c>
      <c r="I571" s="87">
        <f t="shared" si="16"/>
        <v>0</v>
      </c>
    </row>
    <row r="572" spans="1:9" ht="25.5" x14ac:dyDescent="0.2">
      <c r="A572" s="84">
        <f t="shared" si="17"/>
        <v>565</v>
      </c>
      <c r="B572" s="85" t="s">
        <v>453</v>
      </c>
      <c r="C572" s="86" t="s">
        <v>115</v>
      </c>
      <c r="D572" s="86" t="s">
        <v>287</v>
      </c>
      <c r="E572" s="86" t="s">
        <v>160</v>
      </c>
      <c r="F572" s="94">
        <v>200000</v>
      </c>
      <c r="G572" s="94">
        <v>200000</v>
      </c>
      <c r="H572" s="94">
        <v>0</v>
      </c>
      <c r="I572" s="87">
        <f t="shared" si="16"/>
        <v>0</v>
      </c>
    </row>
    <row r="573" spans="1:9" x14ac:dyDescent="0.2">
      <c r="A573" s="84">
        <f t="shared" si="17"/>
        <v>566</v>
      </c>
      <c r="B573" s="85" t="s">
        <v>454</v>
      </c>
      <c r="C573" s="86" t="s">
        <v>115</v>
      </c>
      <c r="D573" s="86" t="s">
        <v>287</v>
      </c>
      <c r="E573" s="86" t="s">
        <v>392</v>
      </c>
      <c r="F573" s="94">
        <v>200000</v>
      </c>
      <c r="G573" s="94">
        <v>200000</v>
      </c>
      <c r="H573" s="94">
        <v>0</v>
      </c>
      <c r="I573" s="87">
        <f t="shared" si="16"/>
        <v>0</v>
      </c>
    </row>
    <row r="574" spans="1:9" ht="102" x14ac:dyDescent="0.2">
      <c r="A574" s="84">
        <f t="shared" si="17"/>
        <v>567</v>
      </c>
      <c r="B574" s="85" t="s">
        <v>776</v>
      </c>
      <c r="C574" s="86" t="s">
        <v>115</v>
      </c>
      <c r="D574" s="86" t="s">
        <v>592</v>
      </c>
      <c r="E574" s="86" t="s">
        <v>95</v>
      </c>
      <c r="F574" s="94">
        <v>858700</v>
      </c>
      <c r="G574" s="94">
        <v>858700</v>
      </c>
      <c r="H574" s="94">
        <v>0</v>
      </c>
      <c r="I574" s="87">
        <f t="shared" si="16"/>
        <v>0</v>
      </c>
    </row>
    <row r="575" spans="1:9" ht="25.5" x14ac:dyDescent="0.2">
      <c r="A575" s="84">
        <f t="shared" si="17"/>
        <v>568</v>
      </c>
      <c r="B575" s="85" t="s">
        <v>453</v>
      </c>
      <c r="C575" s="86" t="s">
        <v>115</v>
      </c>
      <c r="D575" s="86" t="s">
        <v>592</v>
      </c>
      <c r="E575" s="86" t="s">
        <v>160</v>
      </c>
      <c r="F575" s="94">
        <v>858700</v>
      </c>
      <c r="G575" s="94">
        <v>858700</v>
      </c>
      <c r="H575" s="94">
        <v>0</v>
      </c>
      <c r="I575" s="87">
        <f t="shared" si="16"/>
        <v>0</v>
      </c>
    </row>
    <row r="576" spans="1:9" x14ac:dyDescent="0.2">
      <c r="A576" s="84">
        <f t="shared" si="17"/>
        <v>569</v>
      </c>
      <c r="B576" s="85" t="s">
        <v>454</v>
      </c>
      <c r="C576" s="86" t="s">
        <v>115</v>
      </c>
      <c r="D576" s="86" t="s">
        <v>592</v>
      </c>
      <c r="E576" s="86" t="s">
        <v>392</v>
      </c>
      <c r="F576" s="94">
        <v>858700</v>
      </c>
      <c r="G576" s="94">
        <v>858700</v>
      </c>
      <c r="H576" s="94">
        <v>0</v>
      </c>
      <c r="I576" s="87">
        <f t="shared" si="16"/>
        <v>0</v>
      </c>
    </row>
    <row r="577" spans="1:9" ht="51" x14ac:dyDescent="0.2">
      <c r="A577" s="84">
        <f t="shared" si="17"/>
        <v>570</v>
      </c>
      <c r="B577" s="85" t="s">
        <v>777</v>
      </c>
      <c r="C577" s="86" t="s">
        <v>115</v>
      </c>
      <c r="D577" s="86" t="s">
        <v>288</v>
      </c>
      <c r="E577" s="86" t="s">
        <v>95</v>
      </c>
      <c r="F577" s="94">
        <v>6827800</v>
      </c>
      <c r="G577" s="94">
        <v>6827800</v>
      </c>
      <c r="H577" s="94">
        <v>1552967</v>
      </c>
      <c r="I577" s="87">
        <f t="shared" si="16"/>
        <v>0.22744764052842789</v>
      </c>
    </row>
    <row r="578" spans="1:9" ht="25.5" x14ac:dyDescent="0.2">
      <c r="A578" s="84">
        <f t="shared" si="17"/>
        <v>571</v>
      </c>
      <c r="B578" s="85" t="s">
        <v>453</v>
      </c>
      <c r="C578" s="86" t="s">
        <v>115</v>
      </c>
      <c r="D578" s="86" t="s">
        <v>288</v>
      </c>
      <c r="E578" s="86" t="s">
        <v>160</v>
      </c>
      <c r="F578" s="94">
        <v>6827800</v>
      </c>
      <c r="G578" s="94">
        <v>6827800</v>
      </c>
      <c r="H578" s="94">
        <v>1552967</v>
      </c>
      <c r="I578" s="87">
        <f t="shared" si="16"/>
        <v>0.22744764052842789</v>
      </c>
    </row>
    <row r="579" spans="1:9" x14ac:dyDescent="0.2">
      <c r="A579" s="84">
        <f t="shared" si="17"/>
        <v>572</v>
      </c>
      <c r="B579" s="85" t="s">
        <v>454</v>
      </c>
      <c r="C579" s="86" t="s">
        <v>115</v>
      </c>
      <c r="D579" s="86" t="s">
        <v>288</v>
      </c>
      <c r="E579" s="86" t="s">
        <v>392</v>
      </c>
      <c r="F579" s="94">
        <v>6827800</v>
      </c>
      <c r="G579" s="94">
        <v>6827800</v>
      </c>
      <c r="H579" s="94">
        <v>1552967</v>
      </c>
      <c r="I579" s="87">
        <f t="shared" si="16"/>
        <v>0.22744764052842789</v>
      </c>
    </row>
    <row r="580" spans="1:9" ht="38.25" x14ac:dyDescent="0.2">
      <c r="A580" s="84">
        <f t="shared" si="17"/>
        <v>573</v>
      </c>
      <c r="B580" s="85" t="s">
        <v>593</v>
      </c>
      <c r="C580" s="86" t="s">
        <v>115</v>
      </c>
      <c r="D580" s="86" t="s">
        <v>332</v>
      </c>
      <c r="E580" s="86" t="s">
        <v>95</v>
      </c>
      <c r="F580" s="94">
        <v>2217000</v>
      </c>
      <c r="G580" s="94">
        <v>2217000</v>
      </c>
      <c r="H580" s="94">
        <v>488923</v>
      </c>
      <c r="I580" s="87">
        <f t="shared" si="16"/>
        <v>0.22053360396932792</v>
      </c>
    </row>
    <row r="581" spans="1:9" ht="38.25" x14ac:dyDescent="0.2">
      <c r="A581" s="84">
        <f t="shared" si="17"/>
        <v>574</v>
      </c>
      <c r="B581" s="85" t="s">
        <v>594</v>
      </c>
      <c r="C581" s="86" t="s">
        <v>115</v>
      </c>
      <c r="D581" s="86" t="s">
        <v>289</v>
      </c>
      <c r="E581" s="86" t="s">
        <v>95</v>
      </c>
      <c r="F581" s="94">
        <v>700000</v>
      </c>
      <c r="G581" s="94">
        <v>700000</v>
      </c>
      <c r="H581" s="94">
        <v>328370</v>
      </c>
      <c r="I581" s="87">
        <f t="shared" si="16"/>
        <v>0.46910000000000002</v>
      </c>
    </row>
    <row r="582" spans="1:9" ht="25.5" x14ac:dyDescent="0.2">
      <c r="A582" s="84">
        <f t="shared" si="17"/>
        <v>575</v>
      </c>
      <c r="B582" s="85" t="s">
        <v>453</v>
      </c>
      <c r="C582" s="86" t="s">
        <v>115</v>
      </c>
      <c r="D582" s="86" t="s">
        <v>289</v>
      </c>
      <c r="E582" s="86" t="s">
        <v>160</v>
      </c>
      <c r="F582" s="94">
        <v>700000</v>
      </c>
      <c r="G582" s="94">
        <v>700000</v>
      </c>
      <c r="H582" s="94">
        <v>328370</v>
      </c>
      <c r="I582" s="87">
        <f t="shared" si="16"/>
        <v>0.46910000000000002</v>
      </c>
    </row>
    <row r="583" spans="1:9" x14ac:dyDescent="0.2">
      <c r="A583" s="84">
        <f t="shared" si="17"/>
        <v>576</v>
      </c>
      <c r="B583" s="85" t="s">
        <v>454</v>
      </c>
      <c r="C583" s="86" t="s">
        <v>115</v>
      </c>
      <c r="D583" s="86" t="s">
        <v>289</v>
      </c>
      <c r="E583" s="86" t="s">
        <v>392</v>
      </c>
      <c r="F583" s="94">
        <v>700000</v>
      </c>
      <c r="G583" s="94">
        <v>700000</v>
      </c>
      <c r="H583" s="94">
        <v>328370</v>
      </c>
      <c r="I583" s="87">
        <f t="shared" si="16"/>
        <v>0.46910000000000002</v>
      </c>
    </row>
    <row r="584" spans="1:9" ht="38.25" x14ac:dyDescent="0.2">
      <c r="A584" s="84">
        <f t="shared" si="17"/>
        <v>577</v>
      </c>
      <c r="B584" s="85" t="s">
        <v>595</v>
      </c>
      <c r="C584" s="86" t="s">
        <v>115</v>
      </c>
      <c r="D584" s="86" t="s">
        <v>280</v>
      </c>
      <c r="E584" s="86" t="s">
        <v>95</v>
      </c>
      <c r="F584" s="94">
        <v>837000</v>
      </c>
      <c r="G584" s="94">
        <v>837000</v>
      </c>
      <c r="H584" s="94">
        <v>154553</v>
      </c>
      <c r="I584" s="87">
        <f t="shared" si="16"/>
        <v>0.18465113500597372</v>
      </c>
    </row>
    <row r="585" spans="1:9" ht="25.5" x14ac:dyDescent="0.2">
      <c r="A585" s="84">
        <f t="shared" si="17"/>
        <v>578</v>
      </c>
      <c r="B585" s="85" t="s">
        <v>453</v>
      </c>
      <c r="C585" s="86" t="s">
        <v>115</v>
      </c>
      <c r="D585" s="86" t="s">
        <v>280</v>
      </c>
      <c r="E585" s="86" t="s">
        <v>160</v>
      </c>
      <c r="F585" s="94">
        <v>837000</v>
      </c>
      <c r="G585" s="94">
        <v>837000</v>
      </c>
      <c r="H585" s="94">
        <v>154553</v>
      </c>
      <c r="I585" s="87">
        <f t="shared" ref="I585:I648" si="18">H585/G585</f>
        <v>0.18465113500597372</v>
      </c>
    </row>
    <row r="586" spans="1:9" x14ac:dyDescent="0.2">
      <c r="A586" s="84">
        <f t="shared" ref="A586:A649" si="19">A585+1</f>
        <v>579</v>
      </c>
      <c r="B586" s="85" t="s">
        <v>454</v>
      </c>
      <c r="C586" s="86" t="s">
        <v>115</v>
      </c>
      <c r="D586" s="86" t="s">
        <v>280</v>
      </c>
      <c r="E586" s="86" t="s">
        <v>392</v>
      </c>
      <c r="F586" s="94">
        <v>837000</v>
      </c>
      <c r="G586" s="94">
        <v>837000</v>
      </c>
      <c r="H586" s="94">
        <v>154553</v>
      </c>
      <c r="I586" s="87">
        <f t="shared" si="18"/>
        <v>0.18465113500597372</v>
      </c>
    </row>
    <row r="587" spans="1:9" ht="38.25" x14ac:dyDescent="0.2">
      <c r="A587" s="84">
        <f t="shared" si="19"/>
        <v>580</v>
      </c>
      <c r="B587" s="85" t="s">
        <v>596</v>
      </c>
      <c r="C587" s="86" t="s">
        <v>115</v>
      </c>
      <c r="D587" s="86" t="s">
        <v>290</v>
      </c>
      <c r="E587" s="86" t="s">
        <v>95</v>
      </c>
      <c r="F587" s="94">
        <v>680000</v>
      </c>
      <c r="G587" s="94">
        <v>680000</v>
      </c>
      <c r="H587" s="94">
        <v>6000</v>
      </c>
      <c r="I587" s="87">
        <f t="shared" si="18"/>
        <v>8.8235294117647058E-3</v>
      </c>
    </row>
    <row r="588" spans="1:9" ht="25.5" x14ac:dyDescent="0.2">
      <c r="A588" s="84">
        <f t="shared" si="19"/>
        <v>581</v>
      </c>
      <c r="B588" s="85" t="s">
        <v>453</v>
      </c>
      <c r="C588" s="86" t="s">
        <v>115</v>
      </c>
      <c r="D588" s="86" t="s">
        <v>290</v>
      </c>
      <c r="E588" s="86" t="s">
        <v>160</v>
      </c>
      <c r="F588" s="94">
        <v>680000</v>
      </c>
      <c r="G588" s="94">
        <v>680000</v>
      </c>
      <c r="H588" s="94">
        <v>6000</v>
      </c>
      <c r="I588" s="87">
        <f t="shared" si="18"/>
        <v>8.8235294117647058E-3</v>
      </c>
    </row>
    <row r="589" spans="1:9" x14ac:dyDescent="0.2">
      <c r="A589" s="84">
        <f t="shared" si="19"/>
        <v>582</v>
      </c>
      <c r="B589" s="85" t="s">
        <v>454</v>
      </c>
      <c r="C589" s="86" t="s">
        <v>115</v>
      </c>
      <c r="D589" s="86" t="s">
        <v>290</v>
      </c>
      <c r="E589" s="86" t="s">
        <v>392</v>
      </c>
      <c r="F589" s="94">
        <v>680000</v>
      </c>
      <c r="G589" s="94">
        <v>680000</v>
      </c>
      <c r="H589" s="94">
        <v>6000</v>
      </c>
      <c r="I589" s="87">
        <f t="shared" si="18"/>
        <v>8.8235294117647058E-3</v>
      </c>
    </row>
    <row r="590" spans="1:9" ht="51" x14ac:dyDescent="0.2">
      <c r="A590" s="84">
        <f t="shared" si="19"/>
        <v>583</v>
      </c>
      <c r="B590" s="85" t="s">
        <v>581</v>
      </c>
      <c r="C590" s="86" t="s">
        <v>115</v>
      </c>
      <c r="D590" s="86" t="s">
        <v>281</v>
      </c>
      <c r="E590" s="86" t="s">
        <v>95</v>
      </c>
      <c r="F590" s="94">
        <v>2498998</v>
      </c>
      <c r="G590" s="94">
        <v>2498998</v>
      </c>
      <c r="H590" s="94">
        <v>1023589.46</v>
      </c>
      <c r="I590" s="87">
        <f t="shared" si="18"/>
        <v>0.40959995166062557</v>
      </c>
    </row>
    <row r="591" spans="1:9" ht="25.5" x14ac:dyDescent="0.2">
      <c r="A591" s="84">
        <f t="shared" si="19"/>
        <v>584</v>
      </c>
      <c r="B591" s="85" t="s">
        <v>597</v>
      </c>
      <c r="C591" s="86" t="s">
        <v>115</v>
      </c>
      <c r="D591" s="86" t="s">
        <v>335</v>
      </c>
      <c r="E591" s="86" t="s">
        <v>95</v>
      </c>
      <c r="F591" s="94">
        <v>1297829</v>
      </c>
      <c r="G591" s="94">
        <v>1297829</v>
      </c>
      <c r="H591" s="94">
        <v>879441.46</v>
      </c>
      <c r="I591" s="87">
        <f t="shared" si="18"/>
        <v>0.6776250646271581</v>
      </c>
    </row>
    <row r="592" spans="1:9" ht="25.5" x14ac:dyDescent="0.2">
      <c r="A592" s="84">
        <f t="shared" si="19"/>
        <v>585</v>
      </c>
      <c r="B592" s="85" t="s">
        <v>598</v>
      </c>
      <c r="C592" s="86" t="s">
        <v>115</v>
      </c>
      <c r="D592" s="86" t="s">
        <v>291</v>
      </c>
      <c r="E592" s="86" t="s">
        <v>95</v>
      </c>
      <c r="F592" s="94">
        <v>1148429</v>
      </c>
      <c r="G592" s="94">
        <v>1148429</v>
      </c>
      <c r="H592" s="94">
        <v>774541.46</v>
      </c>
      <c r="I592" s="87">
        <f t="shared" si="18"/>
        <v>0.67443565078903434</v>
      </c>
    </row>
    <row r="593" spans="1:9" x14ac:dyDescent="0.2">
      <c r="A593" s="84">
        <f t="shared" si="19"/>
        <v>586</v>
      </c>
      <c r="B593" s="85" t="s">
        <v>465</v>
      </c>
      <c r="C593" s="86" t="s">
        <v>115</v>
      </c>
      <c r="D593" s="86" t="s">
        <v>291</v>
      </c>
      <c r="E593" s="86" t="s">
        <v>161</v>
      </c>
      <c r="F593" s="94">
        <v>884454</v>
      </c>
      <c r="G593" s="94">
        <v>884454</v>
      </c>
      <c r="H593" s="94">
        <v>707292.66</v>
      </c>
      <c r="I593" s="87">
        <f t="shared" si="18"/>
        <v>0.79969411637009957</v>
      </c>
    </row>
    <row r="594" spans="1:9" x14ac:dyDescent="0.2">
      <c r="A594" s="84">
        <f t="shared" si="19"/>
        <v>587</v>
      </c>
      <c r="B594" s="85" t="s">
        <v>466</v>
      </c>
      <c r="C594" s="86" t="s">
        <v>115</v>
      </c>
      <c r="D594" s="86" t="s">
        <v>291</v>
      </c>
      <c r="E594" s="86" t="s">
        <v>432</v>
      </c>
      <c r="F594" s="94">
        <v>345948</v>
      </c>
      <c r="G594" s="94">
        <v>345948</v>
      </c>
      <c r="H594" s="94">
        <v>272826.32</v>
      </c>
      <c r="I594" s="87">
        <f t="shared" si="18"/>
        <v>0.78863389873622625</v>
      </c>
    </row>
    <row r="595" spans="1:9" ht="25.5" x14ac:dyDescent="0.2">
      <c r="A595" s="84">
        <f t="shared" si="19"/>
        <v>588</v>
      </c>
      <c r="B595" s="85" t="s">
        <v>467</v>
      </c>
      <c r="C595" s="86" t="s">
        <v>115</v>
      </c>
      <c r="D595" s="86" t="s">
        <v>291</v>
      </c>
      <c r="E595" s="86" t="s">
        <v>433</v>
      </c>
      <c r="F595" s="94">
        <v>42320</v>
      </c>
      <c r="G595" s="94">
        <v>42320</v>
      </c>
      <c r="H595" s="94">
        <v>8039.8</v>
      </c>
      <c r="I595" s="87">
        <f t="shared" si="18"/>
        <v>0.18997637051039698</v>
      </c>
    </row>
    <row r="596" spans="1:9" ht="38.25" x14ac:dyDescent="0.2">
      <c r="A596" s="84">
        <f t="shared" si="19"/>
        <v>589</v>
      </c>
      <c r="B596" s="85" t="s">
        <v>590</v>
      </c>
      <c r="C596" s="86" t="s">
        <v>115</v>
      </c>
      <c r="D596" s="86" t="s">
        <v>291</v>
      </c>
      <c r="E596" s="86" t="s">
        <v>439</v>
      </c>
      <c r="F596" s="94">
        <v>391710</v>
      </c>
      <c r="G596" s="94">
        <v>391710</v>
      </c>
      <c r="H596" s="94">
        <v>345241</v>
      </c>
      <c r="I596" s="87">
        <f t="shared" si="18"/>
        <v>0.88136886982716811</v>
      </c>
    </row>
    <row r="597" spans="1:9" ht="38.25" x14ac:dyDescent="0.2">
      <c r="A597" s="84">
        <f t="shared" si="19"/>
        <v>590</v>
      </c>
      <c r="B597" s="85" t="s">
        <v>468</v>
      </c>
      <c r="C597" s="86" t="s">
        <v>115</v>
      </c>
      <c r="D597" s="86" t="s">
        <v>291</v>
      </c>
      <c r="E597" s="86" t="s">
        <v>434</v>
      </c>
      <c r="F597" s="94">
        <v>104476</v>
      </c>
      <c r="G597" s="94">
        <v>104476</v>
      </c>
      <c r="H597" s="94">
        <v>81185.539999999994</v>
      </c>
      <c r="I597" s="87">
        <f t="shared" si="18"/>
        <v>0.77707358627818823</v>
      </c>
    </row>
    <row r="598" spans="1:9" ht="25.5" x14ac:dyDescent="0.2">
      <c r="A598" s="84">
        <f t="shared" si="19"/>
        <v>591</v>
      </c>
      <c r="B598" s="85" t="s">
        <v>453</v>
      </c>
      <c r="C598" s="86" t="s">
        <v>115</v>
      </c>
      <c r="D598" s="86" t="s">
        <v>291</v>
      </c>
      <c r="E598" s="86" t="s">
        <v>160</v>
      </c>
      <c r="F598" s="94">
        <v>263975</v>
      </c>
      <c r="G598" s="94">
        <v>263975</v>
      </c>
      <c r="H598" s="94">
        <v>67248.800000000003</v>
      </c>
      <c r="I598" s="87">
        <f t="shared" si="18"/>
        <v>0.25475442750260441</v>
      </c>
    </row>
    <row r="599" spans="1:9" x14ac:dyDescent="0.2">
      <c r="A599" s="84">
        <f t="shared" si="19"/>
        <v>592</v>
      </c>
      <c r="B599" s="85" t="s">
        <v>454</v>
      </c>
      <c r="C599" s="86" t="s">
        <v>115</v>
      </c>
      <c r="D599" s="86" t="s">
        <v>291</v>
      </c>
      <c r="E599" s="86" t="s">
        <v>392</v>
      </c>
      <c r="F599" s="94">
        <v>263975</v>
      </c>
      <c r="G599" s="94">
        <v>263975</v>
      </c>
      <c r="H599" s="94">
        <v>67248.800000000003</v>
      </c>
      <c r="I599" s="87">
        <f t="shared" si="18"/>
        <v>0.25475442750260441</v>
      </c>
    </row>
    <row r="600" spans="1:9" ht="25.5" x14ac:dyDescent="0.2">
      <c r="A600" s="84">
        <f t="shared" si="19"/>
        <v>593</v>
      </c>
      <c r="B600" s="85" t="s">
        <v>860</v>
      </c>
      <c r="C600" s="86" t="s">
        <v>115</v>
      </c>
      <c r="D600" s="86" t="s">
        <v>861</v>
      </c>
      <c r="E600" s="86" t="s">
        <v>95</v>
      </c>
      <c r="F600" s="94">
        <v>64900</v>
      </c>
      <c r="G600" s="94">
        <v>64900</v>
      </c>
      <c r="H600" s="94">
        <v>34900</v>
      </c>
      <c r="I600" s="87">
        <f t="shared" si="18"/>
        <v>0.53775038520801233</v>
      </c>
    </row>
    <row r="601" spans="1:9" ht="25.5" x14ac:dyDescent="0.2">
      <c r="A601" s="84">
        <f t="shared" si="19"/>
        <v>594</v>
      </c>
      <c r="B601" s="85" t="s">
        <v>453</v>
      </c>
      <c r="C601" s="86" t="s">
        <v>115</v>
      </c>
      <c r="D601" s="86" t="s">
        <v>861</v>
      </c>
      <c r="E601" s="86" t="s">
        <v>160</v>
      </c>
      <c r="F601" s="94">
        <v>41290</v>
      </c>
      <c r="G601" s="94">
        <v>41290</v>
      </c>
      <c r="H601" s="94">
        <v>11290</v>
      </c>
      <c r="I601" s="87">
        <f t="shared" si="18"/>
        <v>0.27343182368612257</v>
      </c>
    </row>
    <row r="602" spans="1:9" x14ac:dyDescent="0.2">
      <c r="A602" s="84">
        <f t="shared" si="19"/>
        <v>595</v>
      </c>
      <c r="B602" s="85" t="s">
        <v>454</v>
      </c>
      <c r="C602" s="86" t="s">
        <v>115</v>
      </c>
      <c r="D602" s="86" t="s">
        <v>861</v>
      </c>
      <c r="E602" s="86" t="s">
        <v>392</v>
      </c>
      <c r="F602" s="94">
        <v>41290</v>
      </c>
      <c r="G602" s="94">
        <v>41290</v>
      </c>
      <c r="H602" s="94">
        <v>11290</v>
      </c>
      <c r="I602" s="87">
        <f t="shared" si="18"/>
        <v>0.27343182368612257</v>
      </c>
    </row>
    <row r="603" spans="1:9" x14ac:dyDescent="0.2">
      <c r="A603" s="84">
        <f t="shared" si="19"/>
        <v>596</v>
      </c>
      <c r="B603" s="85" t="s">
        <v>850</v>
      </c>
      <c r="C603" s="86" t="s">
        <v>115</v>
      </c>
      <c r="D603" s="86" t="s">
        <v>861</v>
      </c>
      <c r="E603" s="86" t="s">
        <v>851</v>
      </c>
      <c r="F603" s="94">
        <v>23610</v>
      </c>
      <c r="G603" s="94">
        <v>23610</v>
      </c>
      <c r="H603" s="94">
        <v>23610</v>
      </c>
      <c r="I603" s="87">
        <f t="shared" si="18"/>
        <v>1</v>
      </c>
    </row>
    <row r="604" spans="1:9" ht="38.25" x14ac:dyDescent="0.2">
      <c r="A604" s="84">
        <f t="shared" si="19"/>
        <v>597</v>
      </c>
      <c r="B604" s="85" t="s">
        <v>852</v>
      </c>
      <c r="C604" s="86" t="s">
        <v>115</v>
      </c>
      <c r="D604" s="86" t="s">
        <v>861</v>
      </c>
      <c r="E604" s="86" t="s">
        <v>853</v>
      </c>
      <c r="F604" s="94">
        <v>23610</v>
      </c>
      <c r="G604" s="94">
        <v>23610</v>
      </c>
      <c r="H604" s="94">
        <v>23610</v>
      </c>
      <c r="I604" s="87">
        <f t="shared" si="18"/>
        <v>1</v>
      </c>
    </row>
    <row r="605" spans="1:9" x14ac:dyDescent="0.2">
      <c r="A605" s="84">
        <f t="shared" si="19"/>
        <v>598</v>
      </c>
      <c r="B605" s="85" t="s">
        <v>491</v>
      </c>
      <c r="C605" s="86" t="s">
        <v>115</v>
      </c>
      <c r="D605" s="86" t="s">
        <v>861</v>
      </c>
      <c r="E605" s="86" t="s">
        <v>166</v>
      </c>
      <c r="F605" s="94">
        <v>0</v>
      </c>
      <c r="G605" s="94">
        <v>0</v>
      </c>
      <c r="H605" s="94">
        <v>0</v>
      </c>
      <c r="I605" s="87" t="e">
        <f t="shared" si="18"/>
        <v>#DIV/0!</v>
      </c>
    </row>
    <row r="606" spans="1:9" ht="38.25" x14ac:dyDescent="0.2">
      <c r="A606" s="84">
        <f t="shared" si="19"/>
        <v>599</v>
      </c>
      <c r="B606" s="85" t="s">
        <v>862</v>
      </c>
      <c r="C606" s="86" t="s">
        <v>115</v>
      </c>
      <c r="D606" s="86" t="s">
        <v>863</v>
      </c>
      <c r="E606" s="86" t="s">
        <v>95</v>
      </c>
      <c r="F606" s="94">
        <v>84500</v>
      </c>
      <c r="G606" s="94">
        <v>84500</v>
      </c>
      <c r="H606" s="94">
        <v>70000</v>
      </c>
      <c r="I606" s="87">
        <f t="shared" si="18"/>
        <v>0.82840236686390534</v>
      </c>
    </row>
    <row r="607" spans="1:9" ht="25.5" x14ac:dyDescent="0.2">
      <c r="A607" s="84">
        <f t="shared" si="19"/>
        <v>600</v>
      </c>
      <c r="B607" s="85" t="s">
        <v>453</v>
      </c>
      <c r="C607" s="86" t="s">
        <v>115</v>
      </c>
      <c r="D607" s="86" t="s">
        <v>863</v>
      </c>
      <c r="E607" s="86" t="s">
        <v>160</v>
      </c>
      <c r="F607" s="94">
        <v>39500</v>
      </c>
      <c r="G607" s="94">
        <v>39500</v>
      </c>
      <c r="H607" s="94">
        <v>25000</v>
      </c>
      <c r="I607" s="87">
        <f t="shared" si="18"/>
        <v>0.63291139240506333</v>
      </c>
    </row>
    <row r="608" spans="1:9" x14ac:dyDescent="0.2">
      <c r="A608" s="84">
        <f t="shared" si="19"/>
        <v>601</v>
      </c>
      <c r="B608" s="85" t="s">
        <v>454</v>
      </c>
      <c r="C608" s="86" t="s">
        <v>115</v>
      </c>
      <c r="D608" s="86" t="s">
        <v>863</v>
      </c>
      <c r="E608" s="86" t="s">
        <v>392</v>
      </c>
      <c r="F608" s="94">
        <v>39500</v>
      </c>
      <c r="G608" s="94">
        <v>39500</v>
      </c>
      <c r="H608" s="94">
        <v>25000</v>
      </c>
      <c r="I608" s="87">
        <f t="shared" si="18"/>
        <v>0.63291139240506333</v>
      </c>
    </row>
    <row r="609" spans="1:9" x14ac:dyDescent="0.2">
      <c r="A609" s="84">
        <f t="shared" si="19"/>
        <v>602</v>
      </c>
      <c r="B609" s="85" t="s">
        <v>491</v>
      </c>
      <c r="C609" s="86" t="s">
        <v>115</v>
      </c>
      <c r="D609" s="86" t="s">
        <v>863</v>
      </c>
      <c r="E609" s="86" t="s">
        <v>166</v>
      </c>
      <c r="F609" s="94">
        <v>45000</v>
      </c>
      <c r="G609" s="94">
        <v>45000</v>
      </c>
      <c r="H609" s="94">
        <v>45000</v>
      </c>
      <c r="I609" s="87">
        <f t="shared" si="18"/>
        <v>1</v>
      </c>
    </row>
    <row r="610" spans="1:9" x14ac:dyDescent="0.2">
      <c r="A610" s="84">
        <f t="shared" si="19"/>
        <v>603</v>
      </c>
      <c r="B610" s="85" t="s">
        <v>599</v>
      </c>
      <c r="C610" s="86" t="s">
        <v>115</v>
      </c>
      <c r="D610" s="86" t="s">
        <v>336</v>
      </c>
      <c r="E610" s="86" t="s">
        <v>95</v>
      </c>
      <c r="F610" s="94">
        <v>1201169</v>
      </c>
      <c r="G610" s="94">
        <v>1201169</v>
      </c>
      <c r="H610" s="94">
        <v>144148</v>
      </c>
      <c r="I610" s="87">
        <f t="shared" si="18"/>
        <v>0.12000642707229374</v>
      </c>
    </row>
    <row r="611" spans="1:9" ht="38.25" x14ac:dyDescent="0.2">
      <c r="A611" s="84">
        <f t="shared" si="19"/>
        <v>604</v>
      </c>
      <c r="B611" s="85" t="s">
        <v>778</v>
      </c>
      <c r="C611" s="86" t="s">
        <v>115</v>
      </c>
      <c r="D611" s="86" t="s">
        <v>779</v>
      </c>
      <c r="E611" s="86" t="s">
        <v>95</v>
      </c>
      <c r="F611" s="94">
        <v>249743</v>
      </c>
      <c r="G611" s="94">
        <v>249743</v>
      </c>
      <c r="H611" s="94">
        <v>0</v>
      </c>
      <c r="I611" s="87">
        <f t="shared" si="18"/>
        <v>0</v>
      </c>
    </row>
    <row r="612" spans="1:9" ht="25.5" x14ac:dyDescent="0.2">
      <c r="A612" s="84">
        <f t="shared" si="19"/>
        <v>605</v>
      </c>
      <c r="B612" s="85" t="s">
        <v>453</v>
      </c>
      <c r="C612" s="86" t="s">
        <v>115</v>
      </c>
      <c r="D612" s="86" t="s">
        <v>779</v>
      </c>
      <c r="E612" s="86" t="s">
        <v>160</v>
      </c>
      <c r="F612" s="94">
        <v>249743</v>
      </c>
      <c r="G612" s="94">
        <v>249743</v>
      </c>
      <c r="H612" s="94">
        <v>0</v>
      </c>
      <c r="I612" s="87">
        <f t="shared" si="18"/>
        <v>0</v>
      </c>
    </row>
    <row r="613" spans="1:9" x14ac:dyDescent="0.2">
      <c r="A613" s="84">
        <f t="shared" si="19"/>
        <v>606</v>
      </c>
      <c r="B613" s="85" t="s">
        <v>454</v>
      </c>
      <c r="C613" s="86" t="s">
        <v>115</v>
      </c>
      <c r="D613" s="86" t="s">
        <v>779</v>
      </c>
      <c r="E613" s="86" t="s">
        <v>392</v>
      </c>
      <c r="F613" s="94">
        <v>249743</v>
      </c>
      <c r="G613" s="94">
        <v>249743</v>
      </c>
      <c r="H613" s="94">
        <v>0</v>
      </c>
      <c r="I613" s="87">
        <f t="shared" si="18"/>
        <v>0</v>
      </c>
    </row>
    <row r="614" spans="1:9" ht="38.25" x14ac:dyDescent="0.2">
      <c r="A614" s="84">
        <f t="shared" si="19"/>
        <v>607</v>
      </c>
      <c r="B614" s="85" t="s">
        <v>600</v>
      </c>
      <c r="C614" s="86" t="s">
        <v>115</v>
      </c>
      <c r="D614" s="86" t="s">
        <v>292</v>
      </c>
      <c r="E614" s="86" t="s">
        <v>95</v>
      </c>
      <c r="F614" s="94">
        <v>420630</v>
      </c>
      <c r="G614" s="94">
        <v>420630</v>
      </c>
      <c r="H614" s="94">
        <v>128877</v>
      </c>
      <c r="I614" s="87">
        <f t="shared" si="18"/>
        <v>0.30639041437843234</v>
      </c>
    </row>
    <row r="615" spans="1:9" ht="25.5" x14ac:dyDescent="0.2">
      <c r="A615" s="84">
        <f t="shared" si="19"/>
        <v>608</v>
      </c>
      <c r="B615" s="85" t="s">
        <v>453</v>
      </c>
      <c r="C615" s="86" t="s">
        <v>115</v>
      </c>
      <c r="D615" s="86" t="s">
        <v>292</v>
      </c>
      <c r="E615" s="86" t="s">
        <v>160</v>
      </c>
      <c r="F615" s="94">
        <v>420630</v>
      </c>
      <c r="G615" s="94">
        <v>420630</v>
      </c>
      <c r="H615" s="94">
        <v>128877</v>
      </c>
      <c r="I615" s="87">
        <f t="shared" si="18"/>
        <v>0.30639041437843234</v>
      </c>
    </row>
    <row r="616" spans="1:9" x14ac:dyDescent="0.2">
      <c r="A616" s="84">
        <f t="shared" si="19"/>
        <v>609</v>
      </c>
      <c r="B616" s="85" t="s">
        <v>454</v>
      </c>
      <c r="C616" s="86" t="s">
        <v>115</v>
      </c>
      <c r="D616" s="86" t="s">
        <v>292</v>
      </c>
      <c r="E616" s="86" t="s">
        <v>392</v>
      </c>
      <c r="F616" s="94">
        <v>420630</v>
      </c>
      <c r="G616" s="94">
        <v>420630</v>
      </c>
      <c r="H616" s="94">
        <v>128877</v>
      </c>
      <c r="I616" s="87">
        <f t="shared" si="18"/>
        <v>0.30639041437843234</v>
      </c>
    </row>
    <row r="617" spans="1:9" ht="25.5" x14ac:dyDescent="0.2">
      <c r="A617" s="84">
        <f t="shared" si="19"/>
        <v>610</v>
      </c>
      <c r="B617" s="85" t="s">
        <v>601</v>
      </c>
      <c r="C617" s="86" t="s">
        <v>115</v>
      </c>
      <c r="D617" s="86" t="s">
        <v>293</v>
      </c>
      <c r="E617" s="86" t="s">
        <v>95</v>
      </c>
      <c r="F617" s="94">
        <v>28500</v>
      </c>
      <c r="G617" s="94">
        <v>28500</v>
      </c>
      <c r="H617" s="94">
        <v>0</v>
      </c>
      <c r="I617" s="87">
        <f t="shared" si="18"/>
        <v>0</v>
      </c>
    </row>
    <row r="618" spans="1:9" ht="25.5" x14ac:dyDescent="0.2">
      <c r="A618" s="84">
        <f t="shared" si="19"/>
        <v>611</v>
      </c>
      <c r="B618" s="85" t="s">
        <v>453</v>
      </c>
      <c r="C618" s="86" t="s">
        <v>115</v>
      </c>
      <c r="D618" s="86" t="s">
        <v>293</v>
      </c>
      <c r="E618" s="86" t="s">
        <v>160</v>
      </c>
      <c r="F618" s="94">
        <v>28500</v>
      </c>
      <c r="G618" s="94">
        <v>28500</v>
      </c>
      <c r="H618" s="94">
        <v>0</v>
      </c>
      <c r="I618" s="87">
        <f t="shared" si="18"/>
        <v>0</v>
      </c>
    </row>
    <row r="619" spans="1:9" x14ac:dyDescent="0.2">
      <c r="A619" s="84">
        <f t="shared" si="19"/>
        <v>612</v>
      </c>
      <c r="B619" s="85" t="s">
        <v>454</v>
      </c>
      <c r="C619" s="86" t="s">
        <v>115</v>
      </c>
      <c r="D619" s="86" t="s">
        <v>293</v>
      </c>
      <c r="E619" s="86" t="s">
        <v>392</v>
      </c>
      <c r="F619" s="94">
        <v>28500</v>
      </c>
      <c r="G619" s="94">
        <v>28500</v>
      </c>
      <c r="H619" s="94">
        <v>0</v>
      </c>
      <c r="I619" s="87">
        <f t="shared" si="18"/>
        <v>0</v>
      </c>
    </row>
    <row r="620" spans="1:9" ht="25.5" x14ac:dyDescent="0.2">
      <c r="A620" s="84">
        <f t="shared" si="19"/>
        <v>613</v>
      </c>
      <c r="B620" s="85" t="s">
        <v>864</v>
      </c>
      <c r="C620" s="86" t="s">
        <v>115</v>
      </c>
      <c r="D620" s="86" t="s">
        <v>865</v>
      </c>
      <c r="E620" s="86" t="s">
        <v>95</v>
      </c>
      <c r="F620" s="94">
        <v>30523</v>
      </c>
      <c r="G620" s="94">
        <v>30523</v>
      </c>
      <c r="H620" s="94">
        <v>15271</v>
      </c>
      <c r="I620" s="87">
        <f t="shared" si="18"/>
        <v>0.50031124070373156</v>
      </c>
    </row>
    <row r="621" spans="1:9" ht="25.5" x14ac:dyDescent="0.2">
      <c r="A621" s="84">
        <f t="shared" si="19"/>
        <v>614</v>
      </c>
      <c r="B621" s="85" t="s">
        <v>453</v>
      </c>
      <c r="C621" s="86" t="s">
        <v>115</v>
      </c>
      <c r="D621" s="86" t="s">
        <v>865</v>
      </c>
      <c r="E621" s="86" t="s">
        <v>160</v>
      </c>
      <c r="F621" s="94">
        <v>30523</v>
      </c>
      <c r="G621" s="94">
        <v>30523</v>
      </c>
      <c r="H621" s="94">
        <v>15271</v>
      </c>
      <c r="I621" s="87">
        <f t="shared" si="18"/>
        <v>0.50031124070373156</v>
      </c>
    </row>
    <row r="622" spans="1:9" x14ac:dyDescent="0.2">
      <c r="A622" s="84">
        <f t="shared" si="19"/>
        <v>615</v>
      </c>
      <c r="B622" s="85" t="s">
        <v>454</v>
      </c>
      <c r="C622" s="86" t="s">
        <v>115</v>
      </c>
      <c r="D622" s="86" t="s">
        <v>865</v>
      </c>
      <c r="E622" s="86" t="s">
        <v>392</v>
      </c>
      <c r="F622" s="94">
        <v>30523</v>
      </c>
      <c r="G622" s="94">
        <v>30523</v>
      </c>
      <c r="H622" s="94">
        <v>15271</v>
      </c>
      <c r="I622" s="87">
        <f t="shared" si="18"/>
        <v>0.50031124070373156</v>
      </c>
    </row>
    <row r="623" spans="1:9" ht="51" x14ac:dyDescent="0.2">
      <c r="A623" s="84">
        <f t="shared" si="19"/>
        <v>616</v>
      </c>
      <c r="B623" s="85" t="s">
        <v>602</v>
      </c>
      <c r="C623" s="86" t="s">
        <v>115</v>
      </c>
      <c r="D623" s="86" t="s">
        <v>692</v>
      </c>
      <c r="E623" s="86" t="s">
        <v>95</v>
      </c>
      <c r="F623" s="94">
        <v>75000</v>
      </c>
      <c r="G623" s="94">
        <v>75000</v>
      </c>
      <c r="H623" s="94">
        <v>0</v>
      </c>
      <c r="I623" s="87">
        <f t="shared" si="18"/>
        <v>0</v>
      </c>
    </row>
    <row r="624" spans="1:9" ht="25.5" x14ac:dyDescent="0.2">
      <c r="A624" s="84">
        <f t="shared" si="19"/>
        <v>617</v>
      </c>
      <c r="B624" s="85" t="s">
        <v>453</v>
      </c>
      <c r="C624" s="86" t="s">
        <v>115</v>
      </c>
      <c r="D624" s="86" t="s">
        <v>692</v>
      </c>
      <c r="E624" s="86" t="s">
        <v>160</v>
      </c>
      <c r="F624" s="94">
        <v>75000</v>
      </c>
      <c r="G624" s="94">
        <v>75000</v>
      </c>
      <c r="H624" s="94">
        <v>0</v>
      </c>
      <c r="I624" s="87">
        <f t="shared" si="18"/>
        <v>0</v>
      </c>
    </row>
    <row r="625" spans="1:9" x14ac:dyDescent="0.2">
      <c r="A625" s="84">
        <f t="shared" si="19"/>
        <v>618</v>
      </c>
      <c r="B625" s="85" t="s">
        <v>454</v>
      </c>
      <c r="C625" s="86" t="s">
        <v>115</v>
      </c>
      <c r="D625" s="86" t="s">
        <v>692</v>
      </c>
      <c r="E625" s="86" t="s">
        <v>392</v>
      </c>
      <c r="F625" s="94">
        <v>75000</v>
      </c>
      <c r="G625" s="94">
        <v>75000</v>
      </c>
      <c r="H625" s="94">
        <v>0</v>
      </c>
      <c r="I625" s="87">
        <f t="shared" si="18"/>
        <v>0</v>
      </c>
    </row>
    <row r="626" spans="1:9" ht="51" x14ac:dyDescent="0.2">
      <c r="A626" s="84">
        <f t="shared" si="19"/>
        <v>619</v>
      </c>
      <c r="B626" s="85" t="s">
        <v>603</v>
      </c>
      <c r="C626" s="86" t="s">
        <v>115</v>
      </c>
      <c r="D626" s="86" t="s">
        <v>417</v>
      </c>
      <c r="E626" s="86" t="s">
        <v>95</v>
      </c>
      <c r="F626" s="94">
        <v>10000</v>
      </c>
      <c r="G626" s="94">
        <v>10000</v>
      </c>
      <c r="H626" s="94">
        <v>0</v>
      </c>
      <c r="I626" s="87">
        <f t="shared" si="18"/>
        <v>0</v>
      </c>
    </row>
    <row r="627" spans="1:9" ht="25.5" x14ac:dyDescent="0.2">
      <c r="A627" s="84">
        <f t="shared" si="19"/>
        <v>620</v>
      </c>
      <c r="B627" s="85" t="s">
        <v>453</v>
      </c>
      <c r="C627" s="86" t="s">
        <v>115</v>
      </c>
      <c r="D627" s="86" t="s">
        <v>417</v>
      </c>
      <c r="E627" s="86" t="s">
        <v>160</v>
      </c>
      <c r="F627" s="94">
        <v>10000</v>
      </c>
      <c r="G627" s="94">
        <v>10000</v>
      </c>
      <c r="H627" s="94">
        <v>0</v>
      </c>
      <c r="I627" s="87">
        <f t="shared" si="18"/>
        <v>0</v>
      </c>
    </row>
    <row r="628" spans="1:9" x14ac:dyDescent="0.2">
      <c r="A628" s="84">
        <f t="shared" si="19"/>
        <v>621</v>
      </c>
      <c r="B628" s="85" t="s">
        <v>454</v>
      </c>
      <c r="C628" s="86" t="s">
        <v>115</v>
      </c>
      <c r="D628" s="86" t="s">
        <v>417</v>
      </c>
      <c r="E628" s="86" t="s">
        <v>392</v>
      </c>
      <c r="F628" s="94">
        <v>10000</v>
      </c>
      <c r="G628" s="94">
        <v>10000</v>
      </c>
      <c r="H628" s="94">
        <v>0</v>
      </c>
      <c r="I628" s="87">
        <f t="shared" si="18"/>
        <v>0</v>
      </c>
    </row>
    <row r="629" spans="1:9" ht="25.5" x14ac:dyDescent="0.2">
      <c r="A629" s="84">
        <f t="shared" si="19"/>
        <v>622</v>
      </c>
      <c r="B629" s="85" t="s">
        <v>604</v>
      </c>
      <c r="C629" s="86" t="s">
        <v>115</v>
      </c>
      <c r="D629" s="86" t="s">
        <v>605</v>
      </c>
      <c r="E629" s="86" t="s">
        <v>95</v>
      </c>
      <c r="F629" s="94">
        <v>386773</v>
      </c>
      <c r="G629" s="94">
        <v>386773</v>
      </c>
      <c r="H629" s="94">
        <v>0</v>
      </c>
      <c r="I629" s="87">
        <f t="shared" si="18"/>
        <v>0</v>
      </c>
    </row>
    <row r="630" spans="1:9" ht="25.5" x14ac:dyDescent="0.2">
      <c r="A630" s="84">
        <f t="shared" si="19"/>
        <v>623</v>
      </c>
      <c r="B630" s="85" t="s">
        <v>606</v>
      </c>
      <c r="C630" s="86" t="s">
        <v>115</v>
      </c>
      <c r="D630" s="86" t="s">
        <v>605</v>
      </c>
      <c r="E630" s="86" t="s">
        <v>169</v>
      </c>
      <c r="F630" s="94">
        <v>386773</v>
      </c>
      <c r="G630" s="94">
        <v>386773</v>
      </c>
      <c r="H630" s="94">
        <v>0</v>
      </c>
      <c r="I630" s="87">
        <f t="shared" si="18"/>
        <v>0</v>
      </c>
    </row>
    <row r="631" spans="1:9" ht="25.5" x14ac:dyDescent="0.2">
      <c r="A631" s="84">
        <f t="shared" si="19"/>
        <v>624</v>
      </c>
      <c r="B631" s="85" t="s">
        <v>866</v>
      </c>
      <c r="C631" s="86" t="s">
        <v>115</v>
      </c>
      <c r="D631" s="86" t="s">
        <v>605</v>
      </c>
      <c r="E631" s="86" t="s">
        <v>867</v>
      </c>
      <c r="F631" s="94">
        <v>386773</v>
      </c>
      <c r="G631" s="94">
        <v>386773</v>
      </c>
      <c r="H631" s="94">
        <v>0</v>
      </c>
      <c r="I631" s="87">
        <f t="shared" si="18"/>
        <v>0</v>
      </c>
    </row>
    <row r="632" spans="1:9" x14ac:dyDescent="0.2">
      <c r="A632" s="84">
        <f t="shared" si="19"/>
        <v>625</v>
      </c>
      <c r="B632" s="85" t="s">
        <v>55</v>
      </c>
      <c r="C632" s="86" t="s">
        <v>116</v>
      </c>
      <c r="D632" s="86" t="s">
        <v>204</v>
      </c>
      <c r="E632" s="86" t="s">
        <v>95</v>
      </c>
      <c r="F632" s="94">
        <v>12313573.779999999</v>
      </c>
      <c r="G632" s="94">
        <v>12313573.779999999</v>
      </c>
      <c r="H632" s="94">
        <v>6841180.4500000002</v>
      </c>
      <c r="I632" s="87">
        <f t="shared" si="18"/>
        <v>0.55558041655718249</v>
      </c>
    </row>
    <row r="633" spans="1:9" ht="38.25" x14ac:dyDescent="0.2">
      <c r="A633" s="84">
        <f t="shared" si="19"/>
        <v>626</v>
      </c>
      <c r="B633" s="85" t="s">
        <v>556</v>
      </c>
      <c r="C633" s="86" t="s">
        <v>116</v>
      </c>
      <c r="D633" s="86" t="s">
        <v>260</v>
      </c>
      <c r="E633" s="86" t="s">
        <v>95</v>
      </c>
      <c r="F633" s="94">
        <v>12313573.779999999</v>
      </c>
      <c r="G633" s="94">
        <v>12313573.779999999</v>
      </c>
      <c r="H633" s="94">
        <v>6841180.4500000002</v>
      </c>
      <c r="I633" s="87">
        <f t="shared" si="18"/>
        <v>0.55558041655718249</v>
      </c>
    </row>
    <row r="634" spans="1:9" ht="38.25" x14ac:dyDescent="0.2">
      <c r="A634" s="84">
        <f t="shared" si="19"/>
        <v>627</v>
      </c>
      <c r="B634" s="85" t="s">
        <v>567</v>
      </c>
      <c r="C634" s="86" t="s">
        <v>116</v>
      </c>
      <c r="D634" s="86" t="s">
        <v>331</v>
      </c>
      <c r="E634" s="86" t="s">
        <v>95</v>
      </c>
      <c r="F634" s="94">
        <v>1071876.02</v>
      </c>
      <c r="G634" s="94">
        <v>1071876.02</v>
      </c>
      <c r="H634" s="94">
        <v>291186.24</v>
      </c>
      <c r="I634" s="87">
        <f t="shared" si="18"/>
        <v>0.27166037355700895</v>
      </c>
    </row>
    <row r="635" spans="1:9" ht="38.25" x14ac:dyDescent="0.2">
      <c r="A635" s="84">
        <f t="shared" si="19"/>
        <v>628</v>
      </c>
      <c r="B635" s="85" t="s">
        <v>578</v>
      </c>
      <c r="C635" s="86" t="s">
        <v>116</v>
      </c>
      <c r="D635" s="86" t="s">
        <v>437</v>
      </c>
      <c r="E635" s="86" t="s">
        <v>95</v>
      </c>
      <c r="F635" s="94">
        <v>1071876.02</v>
      </c>
      <c r="G635" s="94">
        <v>1071876.02</v>
      </c>
      <c r="H635" s="94">
        <v>291186.24</v>
      </c>
      <c r="I635" s="87">
        <f t="shared" si="18"/>
        <v>0.27166037355700895</v>
      </c>
    </row>
    <row r="636" spans="1:9" ht="25.5" x14ac:dyDescent="0.2">
      <c r="A636" s="84">
        <f t="shared" si="19"/>
        <v>629</v>
      </c>
      <c r="B636" s="85" t="s">
        <v>453</v>
      </c>
      <c r="C636" s="86" t="s">
        <v>116</v>
      </c>
      <c r="D636" s="86" t="s">
        <v>437</v>
      </c>
      <c r="E636" s="86" t="s">
        <v>160</v>
      </c>
      <c r="F636" s="94">
        <v>1071876.02</v>
      </c>
      <c r="G636" s="94">
        <v>1071876.02</v>
      </c>
      <c r="H636" s="94">
        <v>291186.24</v>
      </c>
      <c r="I636" s="87">
        <f t="shared" si="18"/>
        <v>0.27166037355700895</v>
      </c>
    </row>
    <row r="637" spans="1:9" x14ac:dyDescent="0.2">
      <c r="A637" s="84">
        <f t="shared" si="19"/>
        <v>630</v>
      </c>
      <c r="B637" s="85" t="s">
        <v>454</v>
      </c>
      <c r="C637" s="86" t="s">
        <v>116</v>
      </c>
      <c r="D637" s="86" t="s">
        <v>437</v>
      </c>
      <c r="E637" s="86" t="s">
        <v>392</v>
      </c>
      <c r="F637" s="94">
        <v>1071876.02</v>
      </c>
      <c r="G637" s="94">
        <v>1071876.02</v>
      </c>
      <c r="H637" s="94">
        <v>291186.24</v>
      </c>
      <c r="I637" s="87">
        <f t="shared" si="18"/>
        <v>0.27166037355700895</v>
      </c>
    </row>
    <row r="638" spans="1:9" ht="51" x14ac:dyDescent="0.2">
      <c r="A638" s="84">
        <f t="shared" si="19"/>
        <v>631</v>
      </c>
      <c r="B638" s="85" t="s">
        <v>607</v>
      </c>
      <c r="C638" s="86" t="s">
        <v>116</v>
      </c>
      <c r="D638" s="86" t="s">
        <v>337</v>
      </c>
      <c r="E638" s="86" t="s">
        <v>95</v>
      </c>
      <c r="F638" s="94">
        <v>11241697.76</v>
      </c>
      <c r="G638" s="94">
        <v>11241697.76</v>
      </c>
      <c r="H638" s="94">
        <v>6549994.21</v>
      </c>
      <c r="I638" s="87">
        <f t="shared" si="18"/>
        <v>0.58265169103781345</v>
      </c>
    </row>
    <row r="639" spans="1:9" ht="51" x14ac:dyDescent="0.2">
      <c r="A639" s="84">
        <f t="shared" si="19"/>
        <v>632</v>
      </c>
      <c r="B639" s="85" t="s">
        <v>608</v>
      </c>
      <c r="C639" s="86" t="s">
        <v>116</v>
      </c>
      <c r="D639" s="86" t="s">
        <v>294</v>
      </c>
      <c r="E639" s="86" t="s">
        <v>95</v>
      </c>
      <c r="F639" s="94">
        <v>10114637.67</v>
      </c>
      <c r="G639" s="94">
        <v>10114637.67</v>
      </c>
      <c r="H639" s="94">
        <v>6320521.21</v>
      </c>
      <c r="I639" s="87">
        <f t="shared" si="18"/>
        <v>0.62488854432686758</v>
      </c>
    </row>
    <row r="640" spans="1:9" x14ac:dyDescent="0.2">
      <c r="A640" s="84">
        <f t="shared" si="19"/>
        <v>633</v>
      </c>
      <c r="B640" s="85" t="s">
        <v>465</v>
      </c>
      <c r="C640" s="86" t="s">
        <v>116</v>
      </c>
      <c r="D640" s="86" t="s">
        <v>294</v>
      </c>
      <c r="E640" s="86" t="s">
        <v>161</v>
      </c>
      <c r="F640" s="94">
        <v>8565214.6699999999</v>
      </c>
      <c r="G640" s="94">
        <v>8565214.6699999999</v>
      </c>
      <c r="H640" s="94">
        <v>5594174.8899999997</v>
      </c>
      <c r="I640" s="87">
        <f t="shared" si="18"/>
        <v>0.65312722512301025</v>
      </c>
    </row>
    <row r="641" spans="1:9" x14ac:dyDescent="0.2">
      <c r="A641" s="84">
        <f t="shared" si="19"/>
        <v>634</v>
      </c>
      <c r="B641" s="85" t="s">
        <v>466</v>
      </c>
      <c r="C641" s="86" t="s">
        <v>116</v>
      </c>
      <c r="D641" s="86" t="s">
        <v>294</v>
      </c>
      <c r="E641" s="86" t="s">
        <v>432</v>
      </c>
      <c r="F641" s="94">
        <v>6583144.9100000001</v>
      </c>
      <c r="G641" s="94">
        <v>6583144.9100000001</v>
      </c>
      <c r="H641" s="94">
        <v>4388768.38</v>
      </c>
      <c r="I641" s="87">
        <f t="shared" si="18"/>
        <v>0.66666744238507125</v>
      </c>
    </row>
    <row r="642" spans="1:9" ht="38.25" x14ac:dyDescent="0.2">
      <c r="A642" s="84">
        <f t="shared" si="19"/>
        <v>635</v>
      </c>
      <c r="B642" s="85" t="s">
        <v>468</v>
      </c>
      <c r="C642" s="86" t="s">
        <v>116</v>
      </c>
      <c r="D642" s="86" t="s">
        <v>294</v>
      </c>
      <c r="E642" s="86" t="s">
        <v>434</v>
      </c>
      <c r="F642" s="94">
        <v>1982069.76</v>
      </c>
      <c r="G642" s="94">
        <v>1982069.76</v>
      </c>
      <c r="H642" s="94">
        <v>1205406.51</v>
      </c>
      <c r="I642" s="87">
        <f t="shared" si="18"/>
        <v>0.60815544151180634</v>
      </c>
    </row>
    <row r="643" spans="1:9" ht="25.5" x14ac:dyDescent="0.2">
      <c r="A643" s="84">
        <f t="shared" si="19"/>
        <v>636</v>
      </c>
      <c r="B643" s="85" t="s">
        <v>453</v>
      </c>
      <c r="C643" s="86" t="s">
        <v>116</v>
      </c>
      <c r="D643" s="86" t="s">
        <v>294</v>
      </c>
      <c r="E643" s="86" t="s">
        <v>160</v>
      </c>
      <c r="F643" s="94">
        <v>1545423</v>
      </c>
      <c r="G643" s="94">
        <v>1545423</v>
      </c>
      <c r="H643" s="94">
        <v>725311.91</v>
      </c>
      <c r="I643" s="87">
        <f t="shared" si="18"/>
        <v>0.46932905101062949</v>
      </c>
    </row>
    <row r="644" spans="1:9" x14ac:dyDescent="0.2">
      <c r="A644" s="84">
        <f t="shared" si="19"/>
        <v>637</v>
      </c>
      <c r="B644" s="85" t="s">
        <v>454</v>
      </c>
      <c r="C644" s="86" t="s">
        <v>116</v>
      </c>
      <c r="D644" s="86" t="s">
        <v>294</v>
      </c>
      <c r="E644" s="86" t="s">
        <v>392</v>
      </c>
      <c r="F644" s="94">
        <v>1545423</v>
      </c>
      <c r="G644" s="94">
        <v>1545423</v>
      </c>
      <c r="H644" s="94">
        <v>725311.91</v>
      </c>
      <c r="I644" s="87">
        <f t="shared" si="18"/>
        <v>0.46932905101062949</v>
      </c>
    </row>
    <row r="645" spans="1:9" x14ac:dyDescent="0.2">
      <c r="A645" s="84">
        <f t="shared" si="19"/>
        <v>638</v>
      </c>
      <c r="B645" s="85" t="s">
        <v>458</v>
      </c>
      <c r="C645" s="86" t="s">
        <v>116</v>
      </c>
      <c r="D645" s="86" t="s">
        <v>294</v>
      </c>
      <c r="E645" s="86" t="s">
        <v>162</v>
      </c>
      <c r="F645" s="94">
        <v>4000</v>
      </c>
      <c r="G645" s="94">
        <v>4000</v>
      </c>
      <c r="H645" s="94">
        <v>1034.4100000000001</v>
      </c>
      <c r="I645" s="87">
        <f t="shared" si="18"/>
        <v>0.25860250000000001</v>
      </c>
    </row>
    <row r="646" spans="1:9" x14ac:dyDescent="0.2">
      <c r="A646" s="84">
        <f t="shared" si="19"/>
        <v>639</v>
      </c>
      <c r="B646" s="85" t="s">
        <v>584</v>
      </c>
      <c r="C646" s="86" t="s">
        <v>116</v>
      </c>
      <c r="D646" s="86" t="s">
        <v>294</v>
      </c>
      <c r="E646" s="86" t="s">
        <v>389</v>
      </c>
      <c r="F646" s="94">
        <v>2000</v>
      </c>
      <c r="G646" s="94">
        <v>2000</v>
      </c>
      <c r="H646" s="94">
        <v>1034.4100000000001</v>
      </c>
      <c r="I646" s="87">
        <f t="shared" si="18"/>
        <v>0.51720500000000003</v>
      </c>
    </row>
    <row r="647" spans="1:9" x14ac:dyDescent="0.2">
      <c r="A647" s="84">
        <f t="shared" si="19"/>
        <v>640</v>
      </c>
      <c r="B647" s="85" t="s">
        <v>459</v>
      </c>
      <c r="C647" s="86" t="s">
        <v>116</v>
      </c>
      <c r="D647" s="86" t="s">
        <v>294</v>
      </c>
      <c r="E647" s="86" t="s">
        <v>390</v>
      </c>
      <c r="F647" s="94">
        <v>2000</v>
      </c>
      <c r="G647" s="94">
        <v>2000</v>
      </c>
      <c r="H647" s="94">
        <v>0</v>
      </c>
      <c r="I647" s="87">
        <f t="shared" si="18"/>
        <v>0</v>
      </c>
    </row>
    <row r="648" spans="1:9" ht="51" x14ac:dyDescent="0.2">
      <c r="A648" s="84">
        <f t="shared" si="19"/>
        <v>641</v>
      </c>
      <c r="B648" s="85" t="s">
        <v>609</v>
      </c>
      <c r="C648" s="86" t="s">
        <v>116</v>
      </c>
      <c r="D648" s="86" t="s">
        <v>295</v>
      </c>
      <c r="E648" s="86" t="s">
        <v>95</v>
      </c>
      <c r="F648" s="94">
        <v>1127060.0900000001</v>
      </c>
      <c r="G648" s="94">
        <v>1127060.0900000001</v>
      </c>
      <c r="H648" s="94">
        <v>229473</v>
      </c>
      <c r="I648" s="87">
        <f t="shared" si="18"/>
        <v>0.20360316369644496</v>
      </c>
    </row>
    <row r="649" spans="1:9" ht="25.5" x14ac:dyDescent="0.2">
      <c r="A649" s="84">
        <f t="shared" si="19"/>
        <v>642</v>
      </c>
      <c r="B649" s="85" t="s">
        <v>453</v>
      </c>
      <c r="C649" s="86" t="s">
        <v>116</v>
      </c>
      <c r="D649" s="86" t="s">
        <v>295</v>
      </c>
      <c r="E649" s="86" t="s">
        <v>160</v>
      </c>
      <c r="F649" s="94">
        <v>1027060.09</v>
      </c>
      <c r="G649" s="94">
        <v>1027060.09</v>
      </c>
      <c r="H649" s="94">
        <v>229473</v>
      </c>
      <c r="I649" s="87">
        <f t="shared" ref="I649:I712" si="20">H649/G649</f>
        <v>0.22342704407879388</v>
      </c>
    </row>
    <row r="650" spans="1:9" x14ac:dyDescent="0.2">
      <c r="A650" s="84">
        <f t="shared" ref="A650:A713" si="21">A649+1</f>
        <v>643</v>
      </c>
      <c r="B650" s="85" t="s">
        <v>454</v>
      </c>
      <c r="C650" s="86" t="s">
        <v>116</v>
      </c>
      <c r="D650" s="86" t="s">
        <v>295</v>
      </c>
      <c r="E650" s="86" t="s">
        <v>392</v>
      </c>
      <c r="F650" s="94">
        <v>1027060.09</v>
      </c>
      <c r="G650" s="94">
        <v>1027060.09</v>
      </c>
      <c r="H650" s="94">
        <v>229473</v>
      </c>
      <c r="I650" s="87">
        <f t="shared" si="20"/>
        <v>0.22342704407879388</v>
      </c>
    </row>
    <row r="651" spans="1:9" x14ac:dyDescent="0.2">
      <c r="A651" s="84">
        <f t="shared" si="21"/>
        <v>644</v>
      </c>
      <c r="B651" s="85" t="s">
        <v>473</v>
      </c>
      <c r="C651" s="86" t="s">
        <v>116</v>
      </c>
      <c r="D651" s="86" t="s">
        <v>295</v>
      </c>
      <c r="E651" s="86" t="s">
        <v>202</v>
      </c>
      <c r="F651" s="94">
        <v>100000</v>
      </c>
      <c r="G651" s="94">
        <v>100000</v>
      </c>
      <c r="H651" s="94">
        <v>0</v>
      </c>
      <c r="I651" s="87">
        <f t="shared" si="20"/>
        <v>0</v>
      </c>
    </row>
    <row r="652" spans="1:9" x14ac:dyDescent="0.2">
      <c r="A652" s="84">
        <f t="shared" si="21"/>
        <v>645</v>
      </c>
      <c r="B652" s="85" t="s">
        <v>56</v>
      </c>
      <c r="C652" s="86" t="s">
        <v>117</v>
      </c>
      <c r="D652" s="86" t="s">
        <v>204</v>
      </c>
      <c r="E652" s="86" t="s">
        <v>95</v>
      </c>
      <c r="F652" s="94">
        <v>28875885</v>
      </c>
      <c r="G652" s="94">
        <v>29558985</v>
      </c>
      <c r="H652" s="94">
        <v>13775737.859999999</v>
      </c>
      <c r="I652" s="87">
        <f t="shared" si="20"/>
        <v>0.46604231708226784</v>
      </c>
    </row>
    <row r="653" spans="1:9" x14ac:dyDescent="0.2">
      <c r="A653" s="84">
        <f t="shared" si="21"/>
        <v>646</v>
      </c>
      <c r="B653" s="85" t="s">
        <v>57</v>
      </c>
      <c r="C653" s="86" t="s">
        <v>118</v>
      </c>
      <c r="D653" s="86" t="s">
        <v>204</v>
      </c>
      <c r="E653" s="86" t="s">
        <v>95</v>
      </c>
      <c r="F653" s="94">
        <v>25853326</v>
      </c>
      <c r="G653" s="94">
        <v>26536426</v>
      </c>
      <c r="H653" s="94">
        <v>11912349.550000001</v>
      </c>
      <c r="I653" s="87">
        <f t="shared" si="20"/>
        <v>0.44890557417189492</v>
      </c>
    </row>
    <row r="654" spans="1:9" ht="51" x14ac:dyDescent="0.2">
      <c r="A654" s="84">
        <f t="shared" si="21"/>
        <v>647</v>
      </c>
      <c r="B654" s="85" t="s">
        <v>581</v>
      </c>
      <c r="C654" s="86" t="s">
        <v>118</v>
      </c>
      <c r="D654" s="86" t="s">
        <v>281</v>
      </c>
      <c r="E654" s="86" t="s">
        <v>95</v>
      </c>
      <c r="F654" s="94">
        <v>25853326</v>
      </c>
      <c r="G654" s="94">
        <v>25853326</v>
      </c>
      <c r="H654" s="94">
        <v>11912349.550000001</v>
      </c>
      <c r="I654" s="87">
        <f t="shared" si="20"/>
        <v>0.46076661664344465</v>
      </c>
    </row>
    <row r="655" spans="1:9" x14ac:dyDescent="0.2">
      <c r="A655" s="84">
        <f t="shared" si="21"/>
        <v>648</v>
      </c>
      <c r="B655" s="85" t="s">
        <v>610</v>
      </c>
      <c r="C655" s="86" t="s">
        <v>118</v>
      </c>
      <c r="D655" s="86" t="s">
        <v>338</v>
      </c>
      <c r="E655" s="86" t="s">
        <v>95</v>
      </c>
      <c r="F655" s="94">
        <v>25853326</v>
      </c>
      <c r="G655" s="94">
        <v>25853326</v>
      </c>
      <c r="H655" s="94">
        <v>11912349.550000001</v>
      </c>
      <c r="I655" s="87">
        <f t="shared" si="20"/>
        <v>0.46076661664344465</v>
      </c>
    </row>
    <row r="656" spans="1:9" ht="63.75" x14ac:dyDescent="0.2">
      <c r="A656" s="84">
        <f t="shared" si="21"/>
        <v>649</v>
      </c>
      <c r="B656" s="85" t="s">
        <v>611</v>
      </c>
      <c r="C656" s="86" t="s">
        <v>118</v>
      </c>
      <c r="D656" s="86" t="s">
        <v>397</v>
      </c>
      <c r="E656" s="86" t="s">
        <v>95</v>
      </c>
      <c r="F656" s="94">
        <v>3450556</v>
      </c>
      <c r="G656" s="94">
        <v>3450556</v>
      </c>
      <c r="H656" s="94">
        <v>1475846.05</v>
      </c>
      <c r="I656" s="87">
        <f t="shared" si="20"/>
        <v>0.42771253386410774</v>
      </c>
    </row>
    <row r="657" spans="1:9" x14ac:dyDescent="0.2">
      <c r="A657" s="84">
        <f t="shared" si="21"/>
        <v>650</v>
      </c>
      <c r="B657" s="85" t="s">
        <v>491</v>
      </c>
      <c r="C657" s="86" t="s">
        <v>118</v>
      </c>
      <c r="D657" s="86" t="s">
        <v>397</v>
      </c>
      <c r="E657" s="86" t="s">
        <v>166</v>
      </c>
      <c r="F657" s="94">
        <v>3450556</v>
      </c>
      <c r="G657" s="94">
        <v>3450556</v>
      </c>
      <c r="H657" s="94">
        <v>1475846.05</v>
      </c>
      <c r="I657" s="87">
        <f t="shared" si="20"/>
        <v>0.42771253386410774</v>
      </c>
    </row>
    <row r="658" spans="1:9" x14ac:dyDescent="0.2">
      <c r="A658" s="84">
        <f t="shared" si="21"/>
        <v>651</v>
      </c>
      <c r="B658" s="85" t="s">
        <v>612</v>
      </c>
      <c r="C658" s="86" t="s">
        <v>118</v>
      </c>
      <c r="D658" s="86" t="s">
        <v>296</v>
      </c>
      <c r="E658" s="86" t="s">
        <v>95</v>
      </c>
      <c r="F658" s="94">
        <v>10619354.1</v>
      </c>
      <c r="G658" s="94">
        <v>10619354.1</v>
      </c>
      <c r="H658" s="94">
        <v>7425003.6100000003</v>
      </c>
      <c r="I658" s="87">
        <f t="shared" si="20"/>
        <v>0.69919540680915804</v>
      </c>
    </row>
    <row r="659" spans="1:9" x14ac:dyDescent="0.2">
      <c r="A659" s="84">
        <f t="shared" si="21"/>
        <v>652</v>
      </c>
      <c r="B659" s="85" t="s">
        <v>465</v>
      </c>
      <c r="C659" s="86" t="s">
        <v>118</v>
      </c>
      <c r="D659" s="86" t="s">
        <v>296</v>
      </c>
      <c r="E659" s="86" t="s">
        <v>161</v>
      </c>
      <c r="F659" s="94">
        <v>8924383.0999999996</v>
      </c>
      <c r="G659" s="94">
        <v>8924383.0999999996</v>
      </c>
      <c r="H659" s="94">
        <v>6433257.1100000003</v>
      </c>
      <c r="I659" s="87">
        <f t="shared" si="20"/>
        <v>0.7208629479386649</v>
      </c>
    </row>
    <row r="660" spans="1:9" x14ac:dyDescent="0.2">
      <c r="A660" s="84">
        <f t="shared" si="21"/>
        <v>653</v>
      </c>
      <c r="B660" s="85" t="s">
        <v>466</v>
      </c>
      <c r="C660" s="86" t="s">
        <v>118</v>
      </c>
      <c r="D660" s="86" t="s">
        <v>296</v>
      </c>
      <c r="E660" s="86" t="s">
        <v>432</v>
      </c>
      <c r="F660" s="94">
        <v>6858540</v>
      </c>
      <c r="G660" s="94">
        <v>6858540</v>
      </c>
      <c r="H660" s="94">
        <v>4921676.82</v>
      </c>
      <c r="I660" s="87">
        <f t="shared" si="20"/>
        <v>0.71759832559116088</v>
      </c>
    </row>
    <row r="661" spans="1:9" ht="38.25" x14ac:dyDescent="0.2">
      <c r="A661" s="84">
        <f t="shared" si="21"/>
        <v>654</v>
      </c>
      <c r="B661" s="85" t="s">
        <v>468</v>
      </c>
      <c r="C661" s="86" t="s">
        <v>118</v>
      </c>
      <c r="D661" s="86" t="s">
        <v>296</v>
      </c>
      <c r="E661" s="86" t="s">
        <v>434</v>
      </c>
      <c r="F661" s="94">
        <v>2065843.1</v>
      </c>
      <c r="G661" s="94">
        <v>2065843.1</v>
      </c>
      <c r="H661" s="94">
        <v>1511580.29</v>
      </c>
      <c r="I661" s="87">
        <f t="shared" si="20"/>
        <v>0.73170140075013435</v>
      </c>
    </row>
    <row r="662" spans="1:9" ht="25.5" x14ac:dyDescent="0.2">
      <c r="A662" s="84">
        <f t="shared" si="21"/>
        <v>655</v>
      </c>
      <c r="B662" s="85" t="s">
        <v>453</v>
      </c>
      <c r="C662" s="86" t="s">
        <v>118</v>
      </c>
      <c r="D662" s="86" t="s">
        <v>296</v>
      </c>
      <c r="E662" s="86" t="s">
        <v>160</v>
      </c>
      <c r="F662" s="94">
        <v>1138971</v>
      </c>
      <c r="G662" s="94">
        <v>1138971</v>
      </c>
      <c r="H662" s="94">
        <v>697340.12</v>
      </c>
      <c r="I662" s="87">
        <f t="shared" si="20"/>
        <v>0.61225449989508074</v>
      </c>
    </row>
    <row r="663" spans="1:9" x14ac:dyDescent="0.2">
      <c r="A663" s="84">
        <f t="shared" si="21"/>
        <v>656</v>
      </c>
      <c r="B663" s="85" t="s">
        <v>454</v>
      </c>
      <c r="C663" s="86" t="s">
        <v>118</v>
      </c>
      <c r="D663" s="86" t="s">
        <v>296</v>
      </c>
      <c r="E663" s="86" t="s">
        <v>392</v>
      </c>
      <c r="F663" s="94">
        <v>1138971</v>
      </c>
      <c r="G663" s="94">
        <v>1138971</v>
      </c>
      <c r="H663" s="94">
        <v>697340.12</v>
      </c>
      <c r="I663" s="87">
        <f t="shared" si="20"/>
        <v>0.61225449989508074</v>
      </c>
    </row>
    <row r="664" spans="1:9" x14ac:dyDescent="0.2">
      <c r="A664" s="84">
        <f t="shared" si="21"/>
        <v>657</v>
      </c>
      <c r="B664" s="85" t="s">
        <v>487</v>
      </c>
      <c r="C664" s="86" t="s">
        <v>118</v>
      </c>
      <c r="D664" s="86" t="s">
        <v>296</v>
      </c>
      <c r="E664" s="86" t="s">
        <v>163</v>
      </c>
      <c r="F664" s="94">
        <v>126000</v>
      </c>
      <c r="G664" s="94">
        <v>126000</v>
      </c>
      <c r="H664" s="94">
        <v>0</v>
      </c>
      <c r="I664" s="87">
        <f t="shared" si="20"/>
        <v>0</v>
      </c>
    </row>
    <row r="665" spans="1:9" ht="25.5" x14ac:dyDescent="0.2">
      <c r="A665" s="84">
        <f t="shared" si="21"/>
        <v>658</v>
      </c>
      <c r="B665" s="85" t="s">
        <v>488</v>
      </c>
      <c r="C665" s="86" t="s">
        <v>118</v>
      </c>
      <c r="D665" s="86" t="s">
        <v>296</v>
      </c>
      <c r="E665" s="86" t="s">
        <v>387</v>
      </c>
      <c r="F665" s="94">
        <v>126000</v>
      </c>
      <c r="G665" s="94">
        <v>126000</v>
      </c>
      <c r="H665" s="94">
        <v>0</v>
      </c>
      <c r="I665" s="87">
        <f t="shared" si="20"/>
        <v>0</v>
      </c>
    </row>
    <row r="666" spans="1:9" x14ac:dyDescent="0.2">
      <c r="A666" s="84">
        <f t="shared" si="21"/>
        <v>659</v>
      </c>
      <c r="B666" s="85" t="s">
        <v>458</v>
      </c>
      <c r="C666" s="86" t="s">
        <v>118</v>
      </c>
      <c r="D666" s="86" t="s">
        <v>296</v>
      </c>
      <c r="E666" s="86" t="s">
        <v>162</v>
      </c>
      <c r="F666" s="94">
        <v>430000</v>
      </c>
      <c r="G666" s="94">
        <v>430000</v>
      </c>
      <c r="H666" s="94">
        <v>294406.38</v>
      </c>
      <c r="I666" s="87">
        <f t="shared" si="20"/>
        <v>0.684666</v>
      </c>
    </row>
    <row r="667" spans="1:9" ht="25.5" x14ac:dyDescent="0.2">
      <c r="A667" s="84">
        <f t="shared" si="21"/>
        <v>660</v>
      </c>
      <c r="B667" s="85" t="s">
        <v>469</v>
      </c>
      <c r="C667" s="86" t="s">
        <v>118</v>
      </c>
      <c r="D667" s="86" t="s">
        <v>296</v>
      </c>
      <c r="E667" s="86" t="s">
        <v>386</v>
      </c>
      <c r="F667" s="94">
        <v>430000</v>
      </c>
      <c r="G667" s="94">
        <v>430000</v>
      </c>
      <c r="H667" s="94">
        <v>294406.38</v>
      </c>
      <c r="I667" s="87">
        <f t="shared" si="20"/>
        <v>0.684666</v>
      </c>
    </row>
    <row r="668" spans="1:9" ht="38.25" x14ac:dyDescent="0.2">
      <c r="A668" s="84">
        <f t="shared" si="21"/>
        <v>661</v>
      </c>
      <c r="B668" s="85" t="s">
        <v>613</v>
      </c>
      <c r="C668" s="86" t="s">
        <v>118</v>
      </c>
      <c r="D668" s="86" t="s">
        <v>297</v>
      </c>
      <c r="E668" s="86" t="s">
        <v>95</v>
      </c>
      <c r="F668" s="94">
        <v>2033095.35</v>
      </c>
      <c r="G668" s="94">
        <v>2033095.35</v>
      </c>
      <c r="H668" s="94">
        <v>1446385.8</v>
      </c>
      <c r="I668" s="87">
        <f t="shared" si="20"/>
        <v>0.71142054404875799</v>
      </c>
    </row>
    <row r="669" spans="1:9" x14ac:dyDescent="0.2">
      <c r="A669" s="84">
        <f t="shared" si="21"/>
        <v>662</v>
      </c>
      <c r="B669" s="85" t="s">
        <v>465</v>
      </c>
      <c r="C669" s="86" t="s">
        <v>118</v>
      </c>
      <c r="D669" s="86" t="s">
        <v>297</v>
      </c>
      <c r="E669" s="86" t="s">
        <v>161</v>
      </c>
      <c r="F669" s="94">
        <v>1929716.35</v>
      </c>
      <c r="G669" s="94">
        <v>1929716.35</v>
      </c>
      <c r="H669" s="94">
        <v>1385689.04</v>
      </c>
      <c r="I669" s="87">
        <f t="shared" si="20"/>
        <v>0.71807913116349975</v>
      </c>
    </row>
    <row r="670" spans="1:9" x14ac:dyDescent="0.2">
      <c r="A670" s="84">
        <f t="shared" si="21"/>
        <v>663</v>
      </c>
      <c r="B670" s="85" t="s">
        <v>466</v>
      </c>
      <c r="C670" s="86" t="s">
        <v>118</v>
      </c>
      <c r="D670" s="86" t="s">
        <v>297</v>
      </c>
      <c r="E670" s="86" t="s">
        <v>432</v>
      </c>
      <c r="F670" s="94">
        <v>1482117</v>
      </c>
      <c r="G670" s="94">
        <v>1482117</v>
      </c>
      <c r="H670" s="94">
        <v>1067987.06</v>
      </c>
      <c r="I670" s="87">
        <f t="shared" si="20"/>
        <v>0.72058215377058632</v>
      </c>
    </row>
    <row r="671" spans="1:9" ht="38.25" x14ac:dyDescent="0.2">
      <c r="A671" s="84">
        <f t="shared" si="21"/>
        <v>664</v>
      </c>
      <c r="B671" s="85" t="s">
        <v>468</v>
      </c>
      <c r="C671" s="86" t="s">
        <v>118</v>
      </c>
      <c r="D671" s="86" t="s">
        <v>297</v>
      </c>
      <c r="E671" s="86" t="s">
        <v>434</v>
      </c>
      <c r="F671" s="94">
        <v>447599.35</v>
      </c>
      <c r="G671" s="94">
        <v>447599.35</v>
      </c>
      <c r="H671" s="94">
        <v>317701.98</v>
      </c>
      <c r="I671" s="87">
        <f t="shared" si="20"/>
        <v>0.70979097713166917</v>
      </c>
    </row>
    <row r="672" spans="1:9" ht="25.5" x14ac:dyDescent="0.2">
      <c r="A672" s="84">
        <f t="shared" si="21"/>
        <v>665</v>
      </c>
      <c r="B672" s="85" t="s">
        <v>453</v>
      </c>
      <c r="C672" s="86" t="s">
        <v>118</v>
      </c>
      <c r="D672" s="86" t="s">
        <v>297</v>
      </c>
      <c r="E672" s="86" t="s">
        <v>160</v>
      </c>
      <c r="F672" s="94">
        <v>103379</v>
      </c>
      <c r="G672" s="94">
        <v>103379</v>
      </c>
      <c r="H672" s="94">
        <v>60696.76</v>
      </c>
      <c r="I672" s="87">
        <f t="shared" si="20"/>
        <v>0.58712852707029473</v>
      </c>
    </row>
    <row r="673" spans="1:9" x14ac:dyDescent="0.2">
      <c r="A673" s="84">
        <f t="shared" si="21"/>
        <v>666</v>
      </c>
      <c r="B673" s="85" t="s">
        <v>454</v>
      </c>
      <c r="C673" s="86" t="s">
        <v>118</v>
      </c>
      <c r="D673" s="86" t="s">
        <v>297</v>
      </c>
      <c r="E673" s="86" t="s">
        <v>392</v>
      </c>
      <c r="F673" s="94">
        <v>103379</v>
      </c>
      <c r="G673" s="94">
        <v>103379</v>
      </c>
      <c r="H673" s="94">
        <v>60696.76</v>
      </c>
      <c r="I673" s="87">
        <f t="shared" si="20"/>
        <v>0.58712852707029473</v>
      </c>
    </row>
    <row r="674" spans="1:9" ht="25.5" x14ac:dyDescent="0.2">
      <c r="A674" s="84">
        <f t="shared" si="21"/>
        <v>667</v>
      </c>
      <c r="B674" s="85" t="s">
        <v>614</v>
      </c>
      <c r="C674" s="86" t="s">
        <v>118</v>
      </c>
      <c r="D674" s="86" t="s">
        <v>298</v>
      </c>
      <c r="E674" s="86" t="s">
        <v>95</v>
      </c>
      <c r="F674" s="94">
        <v>572931.55000000005</v>
      </c>
      <c r="G674" s="94">
        <v>572931.55000000005</v>
      </c>
      <c r="H674" s="94">
        <v>483049</v>
      </c>
      <c r="I674" s="87">
        <f t="shared" si="20"/>
        <v>0.84311817005015688</v>
      </c>
    </row>
    <row r="675" spans="1:9" ht="25.5" x14ac:dyDescent="0.2">
      <c r="A675" s="84">
        <f t="shared" si="21"/>
        <v>668</v>
      </c>
      <c r="B675" s="85" t="s">
        <v>453</v>
      </c>
      <c r="C675" s="86" t="s">
        <v>118</v>
      </c>
      <c r="D675" s="86" t="s">
        <v>298</v>
      </c>
      <c r="E675" s="86" t="s">
        <v>160</v>
      </c>
      <c r="F675" s="94">
        <v>572931.55000000005</v>
      </c>
      <c r="G675" s="94">
        <v>572931.55000000005</v>
      </c>
      <c r="H675" s="94">
        <v>483049</v>
      </c>
      <c r="I675" s="87">
        <f t="shared" si="20"/>
        <v>0.84311817005015688</v>
      </c>
    </row>
    <row r="676" spans="1:9" ht="25.5" x14ac:dyDescent="0.2">
      <c r="A676" s="84">
        <f t="shared" si="21"/>
        <v>669</v>
      </c>
      <c r="B676" s="85" t="s">
        <v>506</v>
      </c>
      <c r="C676" s="86" t="s">
        <v>118</v>
      </c>
      <c r="D676" s="86" t="s">
        <v>298</v>
      </c>
      <c r="E676" s="86" t="s">
        <v>391</v>
      </c>
      <c r="F676" s="94">
        <v>340000</v>
      </c>
      <c r="G676" s="94">
        <v>340000</v>
      </c>
      <c r="H676" s="94">
        <v>339063</v>
      </c>
      <c r="I676" s="87">
        <f t="shared" si="20"/>
        <v>0.99724411764705878</v>
      </c>
    </row>
    <row r="677" spans="1:9" x14ac:dyDescent="0.2">
      <c r="A677" s="84">
        <f t="shared" si="21"/>
        <v>670</v>
      </c>
      <c r="B677" s="85" t="s">
        <v>454</v>
      </c>
      <c r="C677" s="86" t="s">
        <v>118</v>
      </c>
      <c r="D677" s="86" t="s">
        <v>298</v>
      </c>
      <c r="E677" s="86" t="s">
        <v>392</v>
      </c>
      <c r="F677" s="94">
        <v>232931.55</v>
      </c>
      <c r="G677" s="94">
        <v>232931.55</v>
      </c>
      <c r="H677" s="94">
        <v>143986</v>
      </c>
      <c r="I677" s="87">
        <f t="shared" si="20"/>
        <v>0.61814726257563657</v>
      </c>
    </row>
    <row r="678" spans="1:9" ht="25.5" x14ac:dyDescent="0.2">
      <c r="A678" s="84">
        <f t="shared" si="21"/>
        <v>671</v>
      </c>
      <c r="B678" s="85" t="s">
        <v>615</v>
      </c>
      <c r="C678" s="86" t="s">
        <v>118</v>
      </c>
      <c r="D678" s="86" t="s">
        <v>299</v>
      </c>
      <c r="E678" s="86" t="s">
        <v>95</v>
      </c>
      <c r="F678" s="94">
        <v>60000</v>
      </c>
      <c r="G678" s="94">
        <v>60000</v>
      </c>
      <c r="H678" s="94">
        <v>50000</v>
      </c>
      <c r="I678" s="87">
        <f t="shared" si="20"/>
        <v>0.83333333333333337</v>
      </c>
    </row>
    <row r="679" spans="1:9" ht="25.5" x14ac:dyDescent="0.2">
      <c r="A679" s="84">
        <f t="shared" si="21"/>
        <v>672</v>
      </c>
      <c r="B679" s="85" t="s">
        <v>453</v>
      </c>
      <c r="C679" s="86" t="s">
        <v>118</v>
      </c>
      <c r="D679" s="86" t="s">
        <v>299</v>
      </c>
      <c r="E679" s="86" t="s">
        <v>160</v>
      </c>
      <c r="F679" s="94">
        <v>60000</v>
      </c>
      <c r="G679" s="94">
        <v>60000</v>
      </c>
      <c r="H679" s="94">
        <v>50000</v>
      </c>
      <c r="I679" s="87">
        <f t="shared" si="20"/>
        <v>0.83333333333333337</v>
      </c>
    </row>
    <row r="680" spans="1:9" x14ac:dyDescent="0.2">
      <c r="A680" s="84">
        <f t="shared" si="21"/>
        <v>673</v>
      </c>
      <c r="B680" s="85" t="s">
        <v>454</v>
      </c>
      <c r="C680" s="86" t="s">
        <v>118</v>
      </c>
      <c r="D680" s="86" t="s">
        <v>299</v>
      </c>
      <c r="E680" s="86" t="s">
        <v>392</v>
      </c>
      <c r="F680" s="94">
        <v>60000</v>
      </c>
      <c r="G680" s="94">
        <v>60000</v>
      </c>
      <c r="H680" s="94">
        <v>50000</v>
      </c>
      <c r="I680" s="87">
        <f t="shared" si="20"/>
        <v>0.83333333333333337</v>
      </c>
    </row>
    <row r="681" spans="1:9" x14ac:dyDescent="0.2">
      <c r="A681" s="84">
        <f t="shared" si="21"/>
        <v>674</v>
      </c>
      <c r="B681" s="85" t="s">
        <v>616</v>
      </c>
      <c r="C681" s="86" t="s">
        <v>118</v>
      </c>
      <c r="D681" s="86" t="s">
        <v>300</v>
      </c>
      <c r="E681" s="86" t="s">
        <v>95</v>
      </c>
      <c r="F681" s="94">
        <v>373589</v>
      </c>
      <c r="G681" s="94">
        <v>373589</v>
      </c>
      <c r="H681" s="94">
        <v>186507</v>
      </c>
      <c r="I681" s="87">
        <f t="shared" si="20"/>
        <v>0.49923043772702086</v>
      </c>
    </row>
    <row r="682" spans="1:9" ht="25.5" x14ac:dyDescent="0.2">
      <c r="A682" s="84">
        <f t="shared" si="21"/>
        <v>675</v>
      </c>
      <c r="B682" s="85" t="s">
        <v>453</v>
      </c>
      <c r="C682" s="86" t="s">
        <v>118</v>
      </c>
      <c r="D682" s="86" t="s">
        <v>300</v>
      </c>
      <c r="E682" s="86" t="s">
        <v>160</v>
      </c>
      <c r="F682" s="94">
        <v>373589</v>
      </c>
      <c r="G682" s="94">
        <v>373589</v>
      </c>
      <c r="H682" s="94">
        <v>186507</v>
      </c>
      <c r="I682" s="87">
        <f t="shared" si="20"/>
        <v>0.49923043772702086</v>
      </c>
    </row>
    <row r="683" spans="1:9" x14ac:dyDescent="0.2">
      <c r="A683" s="84">
        <f t="shared" si="21"/>
        <v>676</v>
      </c>
      <c r="B683" s="85" t="s">
        <v>454</v>
      </c>
      <c r="C683" s="86" t="s">
        <v>118</v>
      </c>
      <c r="D683" s="86" t="s">
        <v>300</v>
      </c>
      <c r="E683" s="86" t="s">
        <v>392</v>
      </c>
      <c r="F683" s="94">
        <v>373589</v>
      </c>
      <c r="G683" s="94">
        <v>373589</v>
      </c>
      <c r="H683" s="94">
        <v>186507</v>
      </c>
      <c r="I683" s="87">
        <f t="shared" si="20"/>
        <v>0.49923043772702086</v>
      </c>
    </row>
    <row r="684" spans="1:9" ht="89.25" x14ac:dyDescent="0.2">
      <c r="A684" s="84">
        <f t="shared" si="21"/>
        <v>677</v>
      </c>
      <c r="B684" s="85" t="s">
        <v>712</v>
      </c>
      <c r="C684" s="86" t="s">
        <v>118</v>
      </c>
      <c r="D684" s="86" t="s">
        <v>713</v>
      </c>
      <c r="E684" s="86" t="s">
        <v>95</v>
      </c>
      <c r="F684" s="94">
        <v>50000</v>
      </c>
      <c r="G684" s="94">
        <v>50000</v>
      </c>
      <c r="H684" s="94">
        <v>50000</v>
      </c>
      <c r="I684" s="87">
        <f t="shared" si="20"/>
        <v>1</v>
      </c>
    </row>
    <row r="685" spans="1:9" ht="25.5" x14ac:dyDescent="0.2">
      <c r="A685" s="84">
        <f t="shared" si="21"/>
        <v>678</v>
      </c>
      <c r="B685" s="85" t="s">
        <v>453</v>
      </c>
      <c r="C685" s="86" t="s">
        <v>118</v>
      </c>
      <c r="D685" s="86" t="s">
        <v>713</v>
      </c>
      <c r="E685" s="86" t="s">
        <v>160</v>
      </c>
      <c r="F685" s="94">
        <v>50000</v>
      </c>
      <c r="G685" s="94">
        <v>50000</v>
      </c>
      <c r="H685" s="94">
        <v>50000</v>
      </c>
      <c r="I685" s="87">
        <f t="shared" si="20"/>
        <v>1</v>
      </c>
    </row>
    <row r="686" spans="1:9" x14ac:dyDescent="0.2">
      <c r="A686" s="84">
        <f t="shared" si="21"/>
        <v>679</v>
      </c>
      <c r="B686" s="85" t="s">
        <v>454</v>
      </c>
      <c r="C686" s="86" t="s">
        <v>118</v>
      </c>
      <c r="D686" s="86" t="s">
        <v>713</v>
      </c>
      <c r="E686" s="86" t="s">
        <v>392</v>
      </c>
      <c r="F686" s="94">
        <v>50000</v>
      </c>
      <c r="G686" s="94">
        <v>50000</v>
      </c>
      <c r="H686" s="94">
        <v>50000</v>
      </c>
      <c r="I686" s="87">
        <f t="shared" si="20"/>
        <v>1</v>
      </c>
    </row>
    <row r="687" spans="1:9" ht="25.5" x14ac:dyDescent="0.2">
      <c r="A687" s="84">
        <f t="shared" si="21"/>
        <v>680</v>
      </c>
      <c r="B687" s="85" t="s">
        <v>780</v>
      </c>
      <c r="C687" s="86" t="s">
        <v>118</v>
      </c>
      <c r="D687" s="86" t="s">
        <v>781</v>
      </c>
      <c r="E687" s="86" t="s">
        <v>95</v>
      </c>
      <c r="F687" s="94">
        <v>70000</v>
      </c>
      <c r="G687" s="94">
        <v>70000</v>
      </c>
      <c r="H687" s="94">
        <v>0</v>
      </c>
      <c r="I687" s="87">
        <f t="shared" si="20"/>
        <v>0</v>
      </c>
    </row>
    <row r="688" spans="1:9" ht="25.5" x14ac:dyDescent="0.2">
      <c r="A688" s="84">
        <f t="shared" si="21"/>
        <v>681</v>
      </c>
      <c r="B688" s="85" t="s">
        <v>453</v>
      </c>
      <c r="C688" s="86" t="s">
        <v>118</v>
      </c>
      <c r="D688" s="86" t="s">
        <v>781</v>
      </c>
      <c r="E688" s="86" t="s">
        <v>160</v>
      </c>
      <c r="F688" s="94">
        <v>70000</v>
      </c>
      <c r="G688" s="94">
        <v>70000</v>
      </c>
      <c r="H688" s="94">
        <v>0</v>
      </c>
      <c r="I688" s="87">
        <f t="shared" si="20"/>
        <v>0</v>
      </c>
    </row>
    <row r="689" spans="1:9" x14ac:dyDescent="0.2">
      <c r="A689" s="84">
        <f t="shared" si="21"/>
        <v>682</v>
      </c>
      <c r="B689" s="85" t="s">
        <v>454</v>
      </c>
      <c r="C689" s="86" t="s">
        <v>118</v>
      </c>
      <c r="D689" s="86" t="s">
        <v>781</v>
      </c>
      <c r="E689" s="86" t="s">
        <v>392</v>
      </c>
      <c r="F689" s="94">
        <v>70000</v>
      </c>
      <c r="G689" s="94">
        <v>70000</v>
      </c>
      <c r="H689" s="94">
        <v>0</v>
      </c>
      <c r="I689" s="87">
        <f t="shared" si="20"/>
        <v>0</v>
      </c>
    </row>
    <row r="690" spans="1:9" ht="25.5" x14ac:dyDescent="0.2">
      <c r="A690" s="84">
        <f t="shared" si="21"/>
        <v>683</v>
      </c>
      <c r="B690" s="85" t="s">
        <v>617</v>
      </c>
      <c r="C690" s="86" t="s">
        <v>118</v>
      </c>
      <c r="D690" s="86" t="s">
        <v>418</v>
      </c>
      <c r="E690" s="86" t="s">
        <v>95</v>
      </c>
      <c r="F690" s="94">
        <v>891000</v>
      </c>
      <c r="G690" s="94">
        <v>891000</v>
      </c>
      <c r="H690" s="94">
        <v>795558.09</v>
      </c>
      <c r="I690" s="87">
        <f t="shared" si="20"/>
        <v>0.89288225589225589</v>
      </c>
    </row>
    <row r="691" spans="1:9" x14ac:dyDescent="0.2">
      <c r="A691" s="84">
        <f t="shared" si="21"/>
        <v>684</v>
      </c>
      <c r="B691" s="85" t="s">
        <v>491</v>
      </c>
      <c r="C691" s="86" t="s">
        <v>118</v>
      </c>
      <c r="D691" s="86" t="s">
        <v>418</v>
      </c>
      <c r="E691" s="86" t="s">
        <v>166</v>
      </c>
      <c r="F691" s="94">
        <v>891000</v>
      </c>
      <c r="G691" s="94">
        <v>891000</v>
      </c>
      <c r="H691" s="94">
        <v>795558.09</v>
      </c>
      <c r="I691" s="87">
        <f t="shared" si="20"/>
        <v>0.89288225589225589</v>
      </c>
    </row>
    <row r="692" spans="1:9" ht="38.25" x14ac:dyDescent="0.2">
      <c r="A692" s="84">
        <f t="shared" si="21"/>
        <v>685</v>
      </c>
      <c r="B692" s="85" t="s">
        <v>782</v>
      </c>
      <c r="C692" s="86" t="s">
        <v>118</v>
      </c>
      <c r="D692" s="86" t="s">
        <v>783</v>
      </c>
      <c r="E692" s="86" t="s">
        <v>95</v>
      </c>
      <c r="F692" s="94">
        <v>7732800</v>
      </c>
      <c r="G692" s="94">
        <v>7732800</v>
      </c>
      <c r="H692" s="94">
        <v>0</v>
      </c>
      <c r="I692" s="87">
        <f t="shared" si="20"/>
        <v>0</v>
      </c>
    </row>
    <row r="693" spans="1:9" x14ac:dyDescent="0.2">
      <c r="A693" s="84">
        <f t="shared" si="21"/>
        <v>686</v>
      </c>
      <c r="B693" s="85" t="s">
        <v>850</v>
      </c>
      <c r="C693" s="86" t="s">
        <v>118</v>
      </c>
      <c r="D693" s="86" t="s">
        <v>783</v>
      </c>
      <c r="E693" s="86" t="s">
        <v>851</v>
      </c>
      <c r="F693" s="94">
        <v>7029800</v>
      </c>
      <c r="G693" s="94">
        <v>7029800</v>
      </c>
      <c r="H693" s="94">
        <v>0</v>
      </c>
      <c r="I693" s="87">
        <f t="shared" si="20"/>
        <v>0</v>
      </c>
    </row>
    <row r="694" spans="1:9" ht="38.25" x14ac:dyDescent="0.2">
      <c r="A694" s="84">
        <f t="shared" si="21"/>
        <v>687</v>
      </c>
      <c r="B694" s="85" t="s">
        <v>852</v>
      </c>
      <c r="C694" s="86" t="s">
        <v>118</v>
      </c>
      <c r="D694" s="86" t="s">
        <v>783</v>
      </c>
      <c r="E694" s="86" t="s">
        <v>853</v>
      </c>
      <c r="F694" s="94">
        <v>7029800</v>
      </c>
      <c r="G694" s="94">
        <v>7029800</v>
      </c>
      <c r="H694" s="94">
        <v>0</v>
      </c>
      <c r="I694" s="87">
        <f t="shared" si="20"/>
        <v>0</v>
      </c>
    </row>
    <row r="695" spans="1:9" x14ac:dyDescent="0.2">
      <c r="A695" s="84">
        <f t="shared" si="21"/>
        <v>688</v>
      </c>
      <c r="B695" s="85" t="s">
        <v>491</v>
      </c>
      <c r="C695" s="86" t="s">
        <v>118</v>
      </c>
      <c r="D695" s="86" t="s">
        <v>783</v>
      </c>
      <c r="E695" s="86" t="s">
        <v>166</v>
      </c>
      <c r="F695" s="94">
        <v>703000</v>
      </c>
      <c r="G695" s="94">
        <v>703000</v>
      </c>
      <c r="H695" s="94">
        <v>0</v>
      </c>
      <c r="I695" s="87">
        <f t="shared" si="20"/>
        <v>0</v>
      </c>
    </row>
    <row r="696" spans="1:9" x14ac:dyDescent="0.2">
      <c r="A696" s="84">
        <f t="shared" si="21"/>
        <v>689</v>
      </c>
      <c r="B696" s="85" t="s">
        <v>203</v>
      </c>
      <c r="C696" s="86" t="s">
        <v>118</v>
      </c>
      <c r="D696" s="86" t="s">
        <v>205</v>
      </c>
      <c r="E696" s="86" t="s">
        <v>95</v>
      </c>
      <c r="F696" s="94"/>
      <c r="G696" s="94">
        <v>683100</v>
      </c>
      <c r="H696" s="94">
        <v>0</v>
      </c>
      <c r="I696" s="87">
        <f t="shared" si="20"/>
        <v>0</v>
      </c>
    </row>
    <row r="697" spans="1:9" ht="51" x14ac:dyDescent="0.2">
      <c r="A697" s="84">
        <f t="shared" si="21"/>
        <v>690</v>
      </c>
      <c r="B697" s="85" t="s">
        <v>919</v>
      </c>
      <c r="C697" s="86" t="s">
        <v>118</v>
      </c>
      <c r="D697" s="86" t="s">
        <v>920</v>
      </c>
      <c r="E697" s="86" t="s">
        <v>95</v>
      </c>
      <c r="F697" s="94"/>
      <c r="G697" s="94">
        <v>683100</v>
      </c>
      <c r="H697" s="94">
        <v>0</v>
      </c>
      <c r="I697" s="87">
        <f t="shared" si="20"/>
        <v>0</v>
      </c>
    </row>
    <row r="698" spans="1:9" ht="25.5" x14ac:dyDescent="0.2">
      <c r="A698" s="84">
        <f t="shared" si="21"/>
        <v>691</v>
      </c>
      <c r="B698" s="85" t="s">
        <v>453</v>
      </c>
      <c r="C698" s="86" t="s">
        <v>118</v>
      </c>
      <c r="D698" s="86" t="s">
        <v>920</v>
      </c>
      <c r="E698" s="86" t="s">
        <v>160</v>
      </c>
      <c r="F698" s="94"/>
      <c r="G698" s="94">
        <v>199000</v>
      </c>
      <c r="H698" s="94">
        <v>0</v>
      </c>
      <c r="I698" s="87">
        <f t="shared" si="20"/>
        <v>0</v>
      </c>
    </row>
    <row r="699" spans="1:9" x14ac:dyDescent="0.2">
      <c r="A699" s="84">
        <f t="shared" si="21"/>
        <v>692</v>
      </c>
      <c r="B699" s="85" t="s">
        <v>454</v>
      </c>
      <c r="C699" s="86" t="s">
        <v>118</v>
      </c>
      <c r="D699" s="86" t="s">
        <v>920</v>
      </c>
      <c r="E699" s="86" t="s">
        <v>392</v>
      </c>
      <c r="F699" s="94"/>
      <c r="G699" s="94">
        <v>199000</v>
      </c>
      <c r="H699" s="94">
        <v>0</v>
      </c>
      <c r="I699" s="87">
        <f t="shared" si="20"/>
        <v>0</v>
      </c>
    </row>
    <row r="700" spans="1:9" x14ac:dyDescent="0.2">
      <c r="A700" s="84">
        <f t="shared" si="21"/>
        <v>693</v>
      </c>
      <c r="B700" s="85" t="s">
        <v>491</v>
      </c>
      <c r="C700" s="86" t="s">
        <v>118</v>
      </c>
      <c r="D700" s="86" t="s">
        <v>920</v>
      </c>
      <c r="E700" s="86" t="s">
        <v>166</v>
      </c>
      <c r="F700" s="94"/>
      <c r="G700" s="94">
        <v>484100</v>
      </c>
      <c r="H700" s="94">
        <v>0</v>
      </c>
      <c r="I700" s="87">
        <f t="shared" si="20"/>
        <v>0</v>
      </c>
    </row>
    <row r="701" spans="1:9" x14ac:dyDescent="0.2">
      <c r="A701" s="84">
        <f t="shared" si="21"/>
        <v>694</v>
      </c>
      <c r="B701" s="85" t="s">
        <v>58</v>
      </c>
      <c r="C701" s="86" t="s">
        <v>119</v>
      </c>
      <c r="D701" s="86" t="s">
        <v>204</v>
      </c>
      <c r="E701" s="86" t="s">
        <v>95</v>
      </c>
      <c r="F701" s="94">
        <v>3022559</v>
      </c>
      <c r="G701" s="94">
        <v>3022559</v>
      </c>
      <c r="H701" s="94">
        <v>1863388.31</v>
      </c>
      <c r="I701" s="87">
        <f t="shared" si="20"/>
        <v>0.61649361021571458</v>
      </c>
    </row>
    <row r="702" spans="1:9" ht="51" x14ac:dyDescent="0.2">
      <c r="A702" s="84">
        <f t="shared" si="21"/>
        <v>695</v>
      </c>
      <c r="B702" s="85" t="s">
        <v>581</v>
      </c>
      <c r="C702" s="86" t="s">
        <v>119</v>
      </c>
      <c r="D702" s="86" t="s">
        <v>281</v>
      </c>
      <c r="E702" s="86" t="s">
        <v>95</v>
      </c>
      <c r="F702" s="94">
        <v>3022559</v>
      </c>
      <c r="G702" s="94">
        <v>3022559</v>
      </c>
      <c r="H702" s="94">
        <v>1863388.31</v>
      </c>
      <c r="I702" s="87">
        <f t="shared" si="20"/>
        <v>0.61649361021571458</v>
      </c>
    </row>
    <row r="703" spans="1:9" x14ac:dyDescent="0.2">
      <c r="A703" s="84">
        <f t="shared" si="21"/>
        <v>696</v>
      </c>
      <c r="B703" s="85" t="s">
        <v>618</v>
      </c>
      <c r="C703" s="86" t="s">
        <v>119</v>
      </c>
      <c r="D703" s="86" t="s">
        <v>339</v>
      </c>
      <c r="E703" s="86" t="s">
        <v>95</v>
      </c>
      <c r="F703" s="94">
        <v>3022559</v>
      </c>
      <c r="G703" s="94">
        <v>3022559</v>
      </c>
      <c r="H703" s="94">
        <v>1863388.31</v>
      </c>
      <c r="I703" s="87">
        <f t="shared" si="20"/>
        <v>0.61649361021571458</v>
      </c>
    </row>
    <row r="704" spans="1:9" ht="38.25" x14ac:dyDescent="0.2">
      <c r="A704" s="84">
        <f t="shared" si="21"/>
        <v>697</v>
      </c>
      <c r="B704" s="85" t="s">
        <v>619</v>
      </c>
      <c r="C704" s="86" t="s">
        <v>119</v>
      </c>
      <c r="D704" s="86" t="s">
        <v>301</v>
      </c>
      <c r="E704" s="86" t="s">
        <v>95</v>
      </c>
      <c r="F704" s="94">
        <v>2714559</v>
      </c>
      <c r="G704" s="94">
        <v>2714559</v>
      </c>
      <c r="H704" s="94">
        <v>1859438.31</v>
      </c>
      <c r="I704" s="87">
        <f t="shared" si="20"/>
        <v>0.68498725207298872</v>
      </c>
    </row>
    <row r="705" spans="1:9" x14ac:dyDescent="0.2">
      <c r="A705" s="84">
        <f t="shared" si="21"/>
        <v>698</v>
      </c>
      <c r="B705" s="85" t="s">
        <v>465</v>
      </c>
      <c r="C705" s="86" t="s">
        <v>119</v>
      </c>
      <c r="D705" s="86" t="s">
        <v>301</v>
      </c>
      <c r="E705" s="86" t="s">
        <v>161</v>
      </c>
      <c r="F705" s="94">
        <v>2507750</v>
      </c>
      <c r="G705" s="94">
        <v>2507750</v>
      </c>
      <c r="H705" s="94">
        <v>1751951.82</v>
      </c>
      <c r="I705" s="87">
        <f t="shared" si="20"/>
        <v>0.69861502143355603</v>
      </c>
    </row>
    <row r="706" spans="1:9" x14ac:dyDescent="0.2">
      <c r="A706" s="84">
        <f t="shared" si="21"/>
        <v>699</v>
      </c>
      <c r="B706" s="85" t="s">
        <v>466</v>
      </c>
      <c r="C706" s="86" t="s">
        <v>119</v>
      </c>
      <c r="D706" s="86" t="s">
        <v>301</v>
      </c>
      <c r="E706" s="86" t="s">
        <v>432</v>
      </c>
      <c r="F706" s="94">
        <v>1932106</v>
      </c>
      <c r="G706" s="94">
        <v>1932106</v>
      </c>
      <c r="H706" s="94">
        <v>1345429.24</v>
      </c>
      <c r="I706" s="87">
        <f t="shared" si="20"/>
        <v>0.69635374042624987</v>
      </c>
    </row>
    <row r="707" spans="1:9" ht="38.25" x14ac:dyDescent="0.2">
      <c r="A707" s="84">
        <f t="shared" si="21"/>
        <v>700</v>
      </c>
      <c r="B707" s="85" t="s">
        <v>468</v>
      </c>
      <c r="C707" s="86" t="s">
        <v>119</v>
      </c>
      <c r="D707" s="86" t="s">
        <v>301</v>
      </c>
      <c r="E707" s="86" t="s">
        <v>434</v>
      </c>
      <c r="F707" s="94">
        <v>575644</v>
      </c>
      <c r="G707" s="94">
        <v>575644</v>
      </c>
      <c r="H707" s="94">
        <v>406522.58</v>
      </c>
      <c r="I707" s="87">
        <f t="shared" si="20"/>
        <v>0.70620484188144061</v>
      </c>
    </row>
    <row r="708" spans="1:9" ht="25.5" x14ac:dyDescent="0.2">
      <c r="A708" s="84">
        <f t="shared" si="21"/>
        <v>701</v>
      </c>
      <c r="B708" s="85" t="s">
        <v>453</v>
      </c>
      <c r="C708" s="86" t="s">
        <v>119</v>
      </c>
      <c r="D708" s="86" t="s">
        <v>301</v>
      </c>
      <c r="E708" s="86" t="s">
        <v>160</v>
      </c>
      <c r="F708" s="94">
        <v>206809</v>
      </c>
      <c r="G708" s="94">
        <v>206809</v>
      </c>
      <c r="H708" s="94">
        <v>107486.49</v>
      </c>
      <c r="I708" s="87">
        <f t="shared" si="20"/>
        <v>0.51973797078463702</v>
      </c>
    </row>
    <row r="709" spans="1:9" x14ac:dyDescent="0.2">
      <c r="A709" s="84">
        <f t="shared" si="21"/>
        <v>702</v>
      </c>
      <c r="B709" s="85" t="s">
        <v>454</v>
      </c>
      <c r="C709" s="86" t="s">
        <v>119</v>
      </c>
      <c r="D709" s="86" t="s">
        <v>301</v>
      </c>
      <c r="E709" s="86" t="s">
        <v>392</v>
      </c>
      <c r="F709" s="94">
        <v>206809</v>
      </c>
      <c r="G709" s="94">
        <v>206809</v>
      </c>
      <c r="H709" s="94">
        <v>107486.49</v>
      </c>
      <c r="I709" s="87">
        <f t="shared" si="20"/>
        <v>0.51973797078463702</v>
      </c>
    </row>
    <row r="710" spans="1:9" ht="38.25" x14ac:dyDescent="0.2">
      <c r="A710" s="84">
        <f t="shared" si="21"/>
        <v>703</v>
      </c>
      <c r="B710" s="85" t="s">
        <v>620</v>
      </c>
      <c r="C710" s="86" t="s">
        <v>119</v>
      </c>
      <c r="D710" s="86" t="s">
        <v>398</v>
      </c>
      <c r="E710" s="86" t="s">
        <v>95</v>
      </c>
      <c r="F710" s="94">
        <v>308000</v>
      </c>
      <c r="G710" s="94">
        <v>308000</v>
      </c>
      <c r="H710" s="94">
        <v>3950</v>
      </c>
      <c r="I710" s="87">
        <f t="shared" si="20"/>
        <v>1.2824675324675325E-2</v>
      </c>
    </row>
    <row r="711" spans="1:9" ht="25.5" x14ac:dyDescent="0.2">
      <c r="A711" s="84">
        <f t="shared" si="21"/>
        <v>704</v>
      </c>
      <c r="B711" s="85" t="s">
        <v>453</v>
      </c>
      <c r="C711" s="86" t="s">
        <v>119</v>
      </c>
      <c r="D711" s="86" t="s">
        <v>398</v>
      </c>
      <c r="E711" s="86" t="s">
        <v>160</v>
      </c>
      <c r="F711" s="94">
        <v>308000</v>
      </c>
      <c r="G711" s="94">
        <v>308000</v>
      </c>
      <c r="H711" s="94">
        <v>3950</v>
      </c>
      <c r="I711" s="87">
        <f t="shared" si="20"/>
        <v>1.2824675324675325E-2</v>
      </c>
    </row>
    <row r="712" spans="1:9" x14ac:dyDescent="0.2">
      <c r="A712" s="84">
        <f t="shared" si="21"/>
        <v>705</v>
      </c>
      <c r="B712" s="85" t="s">
        <v>454</v>
      </c>
      <c r="C712" s="86" t="s">
        <v>119</v>
      </c>
      <c r="D712" s="86" t="s">
        <v>398</v>
      </c>
      <c r="E712" s="86" t="s">
        <v>392</v>
      </c>
      <c r="F712" s="94">
        <v>308000</v>
      </c>
      <c r="G712" s="94">
        <v>308000</v>
      </c>
      <c r="H712" s="94">
        <v>3950</v>
      </c>
      <c r="I712" s="87">
        <f t="shared" si="20"/>
        <v>1.2824675324675325E-2</v>
      </c>
    </row>
    <row r="713" spans="1:9" x14ac:dyDescent="0.2">
      <c r="A713" s="84">
        <f t="shared" si="21"/>
        <v>706</v>
      </c>
      <c r="B713" s="85" t="s">
        <v>59</v>
      </c>
      <c r="C713" s="86" t="s">
        <v>120</v>
      </c>
      <c r="D713" s="86" t="s">
        <v>204</v>
      </c>
      <c r="E713" s="86" t="s">
        <v>95</v>
      </c>
      <c r="F713" s="94">
        <f>98734009-35900</f>
        <v>98698109</v>
      </c>
      <c r="G713" s="94">
        <v>112685713</v>
      </c>
      <c r="H713" s="94">
        <v>90116013.760000005</v>
      </c>
      <c r="I713" s="87">
        <f t="shared" ref="I713:I776" si="22">H713/G713</f>
        <v>0.79971108458088214</v>
      </c>
    </row>
    <row r="714" spans="1:9" x14ac:dyDescent="0.2">
      <c r="A714" s="84">
        <f t="shared" ref="A714:A777" si="23">A713+1</f>
        <v>707</v>
      </c>
      <c r="B714" s="85" t="s">
        <v>60</v>
      </c>
      <c r="C714" s="86" t="s">
        <v>121</v>
      </c>
      <c r="D714" s="86" t="s">
        <v>204</v>
      </c>
      <c r="E714" s="86" t="s">
        <v>95</v>
      </c>
      <c r="F714" s="94">
        <v>4997595</v>
      </c>
      <c r="G714" s="94">
        <v>4997595</v>
      </c>
      <c r="H714" s="94">
        <v>3725897.46</v>
      </c>
      <c r="I714" s="87">
        <f t="shared" si="22"/>
        <v>0.74553809582409136</v>
      </c>
    </row>
    <row r="715" spans="1:9" x14ac:dyDescent="0.2">
      <c r="A715" s="84">
        <f t="shared" si="23"/>
        <v>708</v>
      </c>
      <c r="B715" s="85" t="s">
        <v>203</v>
      </c>
      <c r="C715" s="86" t="s">
        <v>121</v>
      </c>
      <c r="D715" s="86" t="s">
        <v>205</v>
      </c>
      <c r="E715" s="86" t="s">
        <v>95</v>
      </c>
      <c r="F715" s="94">
        <v>4997595</v>
      </c>
      <c r="G715" s="94">
        <v>4997595</v>
      </c>
      <c r="H715" s="94">
        <v>3725897.46</v>
      </c>
      <c r="I715" s="87">
        <f t="shared" si="22"/>
        <v>0.74553809582409136</v>
      </c>
    </row>
    <row r="716" spans="1:9" x14ac:dyDescent="0.2">
      <c r="A716" s="84">
        <f t="shared" si="23"/>
        <v>709</v>
      </c>
      <c r="B716" s="85" t="s">
        <v>621</v>
      </c>
      <c r="C716" s="86" t="s">
        <v>121</v>
      </c>
      <c r="D716" s="86" t="s">
        <v>302</v>
      </c>
      <c r="E716" s="86" t="s">
        <v>95</v>
      </c>
      <c r="F716" s="94">
        <v>4997595</v>
      </c>
      <c r="G716" s="94">
        <v>4997595</v>
      </c>
      <c r="H716" s="94">
        <v>3725897.46</v>
      </c>
      <c r="I716" s="87">
        <f t="shared" si="22"/>
        <v>0.74553809582409136</v>
      </c>
    </row>
    <row r="717" spans="1:9" ht="25.5" x14ac:dyDescent="0.2">
      <c r="A717" s="84">
        <f t="shared" si="23"/>
        <v>710</v>
      </c>
      <c r="B717" s="85" t="s">
        <v>622</v>
      </c>
      <c r="C717" s="86" t="s">
        <v>121</v>
      </c>
      <c r="D717" s="86" t="s">
        <v>302</v>
      </c>
      <c r="E717" s="86" t="s">
        <v>167</v>
      </c>
      <c r="F717" s="94">
        <v>4997595</v>
      </c>
      <c r="G717" s="94">
        <v>4997595</v>
      </c>
      <c r="H717" s="94">
        <v>3725897.46</v>
      </c>
      <c r="I717" s="87">
        <f t="shared" si="22"/>
        <v>0.74553809582409136</v>
      </c>
    </row>
    <row r="718" spans="1:9" x14ac:dyDescent="0.2">
      <c r="A718" s="84">
        <f t="shared" si="23"/>
        <v>711</v>
      </c>
      <c r="B718" s="85" t="s">
        <v>623</v>
      </c>
      <c r="C718" s="86" t="s">
        <v>121</v>
      </c>
      <c r="D718" s="86" t="s">
        <v>302</v>
      </c>
      <c r="E718" s="86" t="s">
        <v>393</v>
      </c>
      <c r="F718" s="94">
        <v>4997595</v>
      </c>
      <c r="G718" s="94">
        <v>4997595</v>
      </c>
      <c r="H718" s="94">
        <v>3725897.46</v>
      </c>
      <c r="I718" s="87">
        <f t="shared" si="22"/>
        <v>0.74553809582409136</v>
      </c>
    </row>
    <row r="719" spans="1:9" x14ac:dyDescent="0.2">
      <c r="A719" s="84">
        <f t="shared" si="23"/>
        <v>712</v>
      </c>
      <c r="B719" s="85" t="s">
        <v>61</v>
      </c>
      <c r="C719" s="86" t="s">
        <v>122</v>
      </c>
      <c r="D719" s="86" t="s">
        <v>204</v>
      </c>
      <c r="E719" s="86" t="s">
        <v>95</v>
      </c>
      <c r="F719" s="94">
        <v>83122382</v>
      </c>
      <c r="G719" s="94">
        <v>97051282</v>
      </c>
      <c r="H719" s="94">
        <v>78381061.390000001</v>
      </c>
      <c r="I719" s="87">
        <f t="shared" si="22"/>
        <v>0.80762520365264212</v>
      </c>
    </row>
    <row r="720" spans="1:9" ht="51" x14ac:dyDescent="0.2">
      <c r="A720" s="84">
        <f t="shared" si="23"/>
        <v>713</v>
      </c>
      <c r="B720" s="85" t="s">
        <v>738</v>
      </c>
      <c r="C720" s="86" t="s">
        <v>122</v>
      </c>
      <c r="D720" s="86" t="s">
        <v>241</v>
      </c>
      <c r="E720" s="86" t="s">
        <v>95</v>
      </c>
      <c r="F720" s="94">
        <v>2736400</v>
      </c>
      <c r="G720" s="94">
        <v>2736400</v>
      </c>
      <c r="H720" s="94">
        <v>2736400</v>
      </c>
      <c r="I720" s="87">
        <f t="shared" si="22"/>
        <v>1</v>
      </c>
    </row>
    <row r="721" spans="1:9" ht="38.25" x14ac:dyDescent="0.2">
      <c r="A721" s="84">
        <f t="shared" si="23"/>
        <v>714</v>
      </c>
      <c r="B721" s="85" t="s">
        <v>761</v>
      </c>
      <c r="C721" s="86" t="s">
        <v>122</v>
      </c>
      <c r="D721" s="86" t="s">
        <v>329</v>
      </c>
      <c r="E721" s="86" t="s">
        <v>95</v>
      </c>
      <c r="F721" s="94">
        <v>2736400</v>
      </c>
      <c r="G721" s="94">
        <v>2736400</v>
      </c>
      <c r="H721" s="94">
        <v>2736400</v>
      </c>
      <c r="I721" s="87">
        <f t="shared" si="22"/>
        <v>1</v>
      </c>
    </row>
    <row r="722" spans="1:9" ht="25.5" x14ac:dyDescent="0.2">
      <c r="A722" s="84">
        <f t="shared" si="23"/>
        <v>715</v>
      </c>
      <c r="B722" s="85" t="s">
        <v>784</v>
      </c>
      <c r="C722" s="86" t="s">
        <v>122</v>
      </c>
      <c r="D722" s="86" t="s">
        <v>785</v>
      </c>
      <c r="E722" s="86" t="s">
        <v>95</v>
      </c>
      <c r="F722" s="94">
        <v>263900</v>
      </c>
      <c r="G722" s="94">
        <v>263900</v>
      </c>
      <c r="H722" s="94">
        <v>263900</v>
      </c>
      <c r="I722" s="87">
        <f t="shared" si="22"/>
        <v>1</v>
      </c>
    </row>
    <row r="723" spans="1:9" ht="25.5" x14ac:dyDescent="0.2">
      <c r="A723" s="84">
        <f t="shared" si="23"/>
        <v>716</v>
      </c>
      <c r="B723" s="85" t="s">
        <v>624</v>
      </c>
      <c r="C723" s="86" t="s">
        <v>122</v>
      </c>
      <c r="D723" s="86" t="s">
        <v>785</v>
      </c>
      <c r="E723" s="86" t="s">
        <v>168</v>
      </c>
      <c r="F723" s="94">
        <v>263900</v>
      </c>
      <c r="G723" s="94">
        <v>263900</v>
      </c>
      <c r="H723" s="94">
        <v>263900</v>
      </c>
      <c r="I723" s="87">
        <f t="shared" si="22"/>
        <v>1</v>
      </c>
    </row>
    <row r="724" spans="1:9" x14ac:dyDescent="0.2">
      <c r="A724" s="84">
        <f t="shared" si="23"/>
        <v>717</v>
      </c>
      <c r="B724" s="85" t="s">
        <v>625</v>
      </c>
      <c r="C724" s="86" t="s">
        <v>122</v>
      </c>
      <c r="D724" s="86" t="s">
        <v>785</v>
      </c>
      <c r="E724" s="86" t="s">
        <v>394</v>
      </c>
      <c r="F724" s="94">
        <v>263900</v>
      </c>
      <c r="G724" s="94">
        <v>263900</v>
      </c>
      <c r="H724" s="94">
        <v>263900</v>
      </c>
      <c r="I724" s="87">
        <f t="shared" si="22"/>
        <v>1</v>
      </c>
    </row>
    <row r="725" spans="1:9" ht="38.25" x14ac:dyDescent="0.2">
      <c r="A725" s="84">
        <f t="shared" si="23"/>
        <v>718</v>
      </c>
      <c r="B725" s="85" t="s">
        <v>786</v>
      </c>
      <c r="C725" s="86" t="s">
        <v>122</v>
      </c>
      <c r="D725" s="86" t="s">
        <v>787</v>
      </c>
      <c r="E725" s="86" t="s">
        <v>95</v>
      </c>
      <c r="F725" s="94">
        <v>1730500</v>
      </c>
      <c r="G725" s="94">
        <v>1730500</v>
      </c>
      <c r="H725" s="94">
        <v>1730500</v>
      </c>
      <c r="I725" s="87">
        <f t="shared" si="22"/>
        <v>1</v>
      </c>
    </row>
    <row r="726" spans="1:9" ht="25.5" x14ac:dyDescent="0.2">
      <c r="A726" s="84">
        <f t="shared" si="23"/>
        <v>719</v>
      </c>
      <c r="B726" s="85" t="s">
        <v>624</v>
      </c>
      <c r="C726" s="86" t="s">
        <v>122</v>
      </c>
      <c r="D726" s="86" t="s">
        <v>787</v>
      </c>
      <c r="E726" s="86" t="s">
        <v>168</v>
      </c>
      <c r="F726" s="94">
        <v>1730500</v>
      </c>
      <c r="G726" s="94">
        <v>1730500</v>
      </c>
      <c r="H726" s="94">
        <v>1730500</v>
      </c>
      <c r="I726" s="87">
        <f t="shared" si="22"/>
        <v>1</v>
      </c>
    </row>
    <row r="727" spans="1:9" x14ac:dyDescent="0.2">
      <c r="A727" s="84">
        <f t="shared" si="23"/>
        <v>720</v>
      </c>
      <c r="B727" s="85" t="s">
        <v>625</v>
      </c>
      <c r="C727" s="86" t="s">
        <v>122</v>
      </c>
      <c r="D727" s="86" t="s">
        <v>787</v>
      </c>
      <c r="E727" s="86" t="s">
        <v>394</v>
      </c>
      <c r="F727" s="94">
        <v>1730500</v>
      </c>
      <c r="G727" s="94">
        <v>1730500</v>
      </c>
      <c r="H727" s="94">
        <v>1730500</v>
      </c>
      <c r="I727" s="87">
        <f t="shared" si="22"/>
        <v>1</v>
      </c>
    </row>
    <row r="728" spans="1:9" ht="25.5" x14ac:dyDescent="0.2">
      <c r="A728" s="84">
        <f t="shared" si="23"/>
        <v>721</v>
      </c>
      <c r="B728" s="85" t="s">
        <v>784</v>
      </c>
      <c r="C728" s="86" t="s">
        <v>122</v>
      </c>
      <c r="D728" s="86" t="s">
        <v>788</v>
      </c>
      <c r="E728" s="86" t="s">
        <v>95</v>
      </c>
      <c r="F728" s="94">
        <v>742000</v>
      </c>
      <c r="G728" s="94">
        <v>742000</v>
      </c>
      <c r="H728" s="94">
        <v>742000</v>
      </c>
      <c r="I728" s="87">
        <f t="shared" si="22"/>
        <v>1</v>
      </c>
    </row>
    <row r="729" spans="1:9" ht="25.5" x14ac:dyDescent="0.2">
      <c r="A729" s="84">
        <f t="shared" si="23"/>
        <v>722</v>
      </c>
      <c r="B729" s="85" t="s">
        <v>624</v>
      </c>
      <c r="C729" s="86" t="s">
        <v>122</v>
      </c>
      <c r="D729" s="86" t="s">
        <v>788</v>
      </c>
      <c r="E729" s="86" t="s">
        <v>168</v>
      </c>
      <c r="F729" s="94">
        <v>742000</v>
      </c>
      <c r="G729" s="94">
        <v>742000</v>
      </c>
      <c r="H729" s="94">
        <v>742000</v>
      </c>
      <c r="I729" s="87">
        <f t="shared" si="22"/>
        <v>1</v>
      </c>
    </row>
    <row r="730" spans="1:9" x14ac:dyDescent="0.2">
      <c r="A730" s="84">
        <f t="shared" si="23"/>
        <v>723</v>
      </c>
      <c r="B730" s="85" t="s">
        <v>625</v>
      </c>
      <c r="C730" s="86" t="s">
        <v>122</v>
      </c>
      <c r="D730" s="86" t="s">
        <v>788</v>
      </c>
      <c r="E730" s="86" t="s">
        <v>394</v>
      </c>
      <c r="F730" s="94">
        <v>742000</v>
      </c>
      <c r="G730" s="94">
        <v>742000</v>
      </c>
      <c r="H730" s="94">
        <v>742000</v>
      </c>
      <c r="I730" s="87">
        <f t="shared" si="22"/>
        <v>1</v>
      </c>
    </row>
    <row r="731" spans="1:9" ht="51" x14ac:dyDescent="0.2">
      <c r="A731" s="84">
        <f t="shared" si="23"/>
        <v>724</v>
      </c>
      <c r="B731" s="85" t="s">
        <v>581</v>
      </c>
      <c r="C731" s="86" t="s">
        <v>122</v>
      </c>
      <c r="D731" s="86" t="s">
        <v>281</v>
      </c>
      <c r="E731" s="86" t="s">
        <v>95</v>
      </c>
      <c r="F731" s="94">
        <f>2532960-35900</f>
        <v>2497060</v>
      </c>
      <c r="G731" s="94">
        <v>2532960</v>
      </c>
      <c r="H731" s="94">
        <v>2047680</v>
      </c>
      <c r="I731" s="87">
        <f t="shared" si="22"/>
        <v>0.80841387151790789</v>
      </c>
    </row>
    <row r="732" spans="1:9" ht="25.5" x14ac:dyDescent="0.2">
      <c r="A732" s="84">
        <f t="shared" si="23"/>
        <v>725</v>
      </c>
      <c r="B732" s="85" t="s">
        <v>626</v>
      </c>
      <c r="C732" s="86" t="s">
        <v>122</v>
      </c>
      <c r="D732" s="86" t="s">
        <v>340</v>
      </c>
      <c r="E732" s="86" t="s">
        <v>95</v>
      </c>
      <c r="F732" s="94">
        <v>2047680</v>
      </c>
      <c r="G732" s="94">
        <v>2047680</v>
      </c>
      <c r="H732" s="94">
        <v>2047680</v>
      </c>
      <c r="I732" s="87">
        <f t="shared" si="22"/>
        <v>1</v>
      </c>
    </row>
    <row r="733" spans="1:9" ht="38.25" x14ac:dyDescent="0.2">
      <c r="A733" s="84">
        <f t="shared" si="23"/>
        <v>726</v>
      </c>
      <c r="B733" s="85" t="s">
        <v>693</v>
      </c>
      <c r="C733" s="86" t="s">
        <v>122</v>
      </c>
      <c r="D733" s="86" t="s">
        <v>694</v>
      </c>
      <c r="E733" s="86" t="s">
        <v>95</v>
      </c>
      <c r="F733" s="94">
        <v>2047680</v>
      </c>
      <c r="G733" s="94">
        <v>2047680</v>
      </c>
      <c r="H733" s="94">
        <v>2047680</v>
      </c>
      <c r="I733" s="87">
        <f t="shared" si="22"/>
        <v>1</v>
      </c>
    </row>
    <row r="734" spans="1:9" ht="25.5" x14ac:dyDescent="0.2">
      <c r="A734" s="84">
        <f t="shared" si="23"/>
        <v>727</v>
      </c>
      <c r="B734" s="85" t="s">
        <v>624</v>
      </c>
      <c r="C734" s="86" t="s">
        <v>122</v>
      </c>
      <c r="D734" s="86" t="s">
        <v>694</v>
      </c>
      <c r="E734" s="86" t="s">
        <v>168</v>
      </c>
      <c r="F734" s="94">
        <v>2047680</v>
      </c>
      <c r="G734" s="94">
        <v>2047680</v>
      </c>
      <c r="H734" s="94">
        <v>2047680</v>
      </c>
      <c r="I734" s="87">
        <f t="shared" si="22"/>
        <v>1</v>
      </c>
    </row>
    <row r="735" spans="1:9" x14ac:dyDescent="0.2">
      <c r="A735" s="84">
        <f t="shared" si="23"/>
        <v>728</v>
      </c>
      <c r="B735" s="85" t="s">
        <v>625</v>
      </c>
      <c r="C735" s="86" t="s">
        <v>122</v>
      </c>
      <c r="D735" s="86" t="s">
        <v>694</v>
      </c>
      <c r="E735" s="86" t="s">
        <v>394</v>
      </c>
      <c r="F735" s="94">
        <v>2047680</v>
      </c>
      <c r="G735" s="94">
        <v>2047680</v>
      </c>
      <c r="H735" s="94">
        <v>2047680</v>
      </c>
      <c r="I735" s="87">
        <f t="shared" si="22"/>
        <v>1</v>
      </c>
    </row>
    <row r="736" spans="1:9" ht="38.25" x14ac:dyDescent="0.2">
      <c r="A736" s="84">
        <f t="shared" si="23"/>
        <v>729</v>
      </c>
      <c r="B736" s="85" t="s">
        <v>789</v>
      </c>
      <c r="C736" s="86" t="s">
        <v>122</v>
      </c>
      <c r="D736" s="86" t="s">
        <v>341</v>
      </c>
      <c r="E736" s="86" t="s">
        <v>95</v>
      </c>
      <c r="F736" s="94">
        <f>485280-35900</f>
        <v>449380</v>
      </c>
      <c r="G736" s="94">
        <v>485280</v>
      </c>
      <c r="H736" s="94">
        <v>0</v>
      </c>
      <c r="I736" s="87">
        <f t="shared" si="22"/>
        <v>0</v>
      </c>
    </row>
    <row r="737" spans="1:9" ht="25.5" x14ac:dyDescent="0.2">
      <c r="A737" s="84">
        <f t="shared" si="23"/>
        <v>730</v>
      </c>
      <c r="B737" s="85" t="s">
        <v>627</v>
      </c>
      <c r="C737" s="86" t="s">
        <v>122</v>
      </c>
      <c r="D737" s="86" t="s">
        <v>419</v>
      </c>
      <c r="E737" s="86" t="s">
        <v>95</v>
      </c>
      <c r="F737" s="94">
        <v>449380</v>
      </c>
      <c r="G737" s="94">
        <v>449380</v>
      </c>
      <c r="H737" s="94">
        <v>0</v>
      </c>
      <c r="I737" s="87">
        <f t="shared" si="22"/>
        <v>0</v>
      </c>
    </row>
    <row r="738" spans="1:9" ht="25.5" x14ac:dyDescent="0.2">
      <c r="A738" s="84">
        <f t="shared" si="23"/>
        <v>731</v>
      </c>
      <c r="B738" s="85" t="s">
        <v>624</v>
      </c>
      <c r="C738" s="86" t="s">
        <v>122</v>
      </c>
      <c r="D738" s="86" t="s">
        <v>419</v>
      </c>
      <c r="E738" s="86" t="s">
        <v>168</v>
      </c>
      <c r="F738" s="94">
        <v>449380</v>
      </c>
      <c r="G738" s="94">
        <v>449380</v>
      </c>
      <c r="H738" s="94">
        <v>0</v>
      </c>
      <c r="I738" s="87">
        <f t="shared" si="22"/>
        <v>0</v>
      </c>
    </row>
    <row r="739" spans="1:9" x14ac:dyDescent="0.2">
      <c r="A739" s="84">
        <f t="shared" si="23"/>
        <v>732</v>
      </c>
      <c r="B739" s="85" t="s">
        <v>625</v>
      </c>
      <c r="C739" s="86" t="s">
        <v>122</v>
      </c>
      <c r="D739" s="86" t="s">
        <v>419</v>
      </c>
      <c r="E739" s="86" t="s">
        <v>394</v>
      </c>
      <c r="F739" s="94">
        <v>449380</v>
      </c>
      <c r="G739" s="94">
        <v>449380</v>
      </c>
      <c r="H739" s="94">
        <v>0</v>
      </c>
      <c r="I739" s="87">
        <f t="shared" si="22"/>
        <v>0</v>
      </c>
    </row>
    <row r="740" spans="1:9" ht="38.25" x14ac:dyDescent="0.2">
      <c r="A740" s="84">
        <f t="shared" si="23"/>
        <v>733</v>
      </c>
      <c r="B740" s="85" t="s">
        <v>921</v>
      </c>
      <c r="C740" s="86" t="s">
        <v>122</v>
      </c>
      <c r="D740" s="86" t="s">
        <v>922</v>
      </c>
      <c r="E740" s="86" t="s">
        <v>95</v>
      </c>
      <c r="F740" s="94">
        <v>0</v>
      </c>
      <c r="G740" s="94">
        <v>35900</v>
      </c>
      <c r="H740" s="94">
        <v>0</v>
      </c>
      <c r="I740" s="87">
        <f t="shared" si="22"/>
        <v>0</v>
      </c>
    </row>
    <row r="741" spans="1:9" ht="25.5" x14ac:dyDescent="0.2">
      <c r="A741" s="84">
        <f t="shared" si="23"/>
        <v>734</v>
      </c>
      <c r="B741" s="85" t="s">
        <v>624</v>
      </c>
      <c r="C741" s="86" t="s">
        <v>122</v>
      </c>
      <c r="D741" s="86" t="s">
        <v>922</v>
      </c>
      <c r="E741" s="86" t="s">
        <v>168</v>
      </c>
      <c r="F741" s="94">
        <v>0</v>
      </c>
      <c r="G741" s="94">
        <v>35900</v>
      </c>
      <c r="H741" s="94">
        <v>0</v>
      </c>
      <c r="I741" s="87">
        <f t="shared" si="22"/>
        <v>0</v>
      </c>
    </row>
    <row r="742" spans="1:9" x14ac:dyDescent="0.2">
      <c r="A742" s="84">
        <f t="shared" si="23"/>
        <v>735</v>
      </c>
      <c r="B742" s="85" t="s">
        <v>625</v>
      </c>
      <c r="C742" s="86" t="s">
        <v>122</v>
      </c>
      <c r="D742" s="86" t="s">
        <v>922</v>
      </c>
      <c r="E742" s="86" t="s">
        <v>394</v>
      </c>
      <c r="F742" s="94">
        <v>0</v>
      </c>
      <c r="G742" s="94">
        <v>35900</v>
      </c>
      <c r="H742" s="94">
        <v>0</v>
      </c>
      <c r="I742" s="87">
        <f t="shared" si="22"/>
        <v>0</v>
      </c>
    </row>
    <row r="743" spans="1:9" ht="51" x14ac:dyDescent="0.2">
      <c r="A743" s="84">
        <f t="shared" si="23"/>
        <v>736</v>
      </c>
      <c r="B743" s="85" t="s">
        <v>790</v>
      </c>
      <c r="C743" s="86" t="s">
        <v>122</v>
      </c>
      <c r="D743" s="86" t="s">
        <v>303</v>
      </c>
      <c r="E743" s="86" t="s">
        <v>95</v>
      </c>
      <c r="F743" s="94">
        <v>77494852</v>
      </c>
      <c r="G743" s="94">
        <v>91423752</v>
      </c>
      <c r="H743" s="94">
        <v>73382115.390000001</v>
      </c>
      <c r="I743" s="87">
        <f t="shared" si="22"/>
        <v>0.80265919725106005</v>
      </c>
    </row>
    <row r="744" spans="1:9" ht="25.5" x14ac:dyDescent="0.2">
      <c r="A744" s="84">
        <f t="shared" si="23"/>
        <v>737</v>
      </c>
      <c r="B744" s="85" t="s">
        <v>628</v>
      </c>
      <c r="C744" s="86" t="s">
        <v>122</v>
      </c>
      <c r="D744" s="86" t="s">
        <v>304</v>
      </c>
      <c r="E744" s="86" t="s">
        <v>95</v>
      </c>
      <c r="F744" s="94">
        <v>150000</v>
      </c>
      <c r="G744" s="94">
        <v>150000</v>
      </c>
      <c r="H744" s="94">
        <v>49638</v>
      </c>
      <c r="I744" s="87">
        <f t="shared" si="22"/>
        <v>0.33091999999999999</v>
      </c>
    </row>
    <row r="745" spans="1:9" x14ac:dyDescent="0.2">
      <c r="A745" s="84">
        <f t="shared" si="23"/>
        <v>738</v>
      </c>
      <c r="B745" s="85" t="s">
        <v>629</v>
      </c>
      <c r="C745" s="86" t="s">
        <v>122</v>
      </c>
      <c r="D745" s="86" t="s">
        <v>304</v>
      </c>
      <c r="E745" s="86" t="s">
        <v>164</v>
      </c>
      <c r="F745" s="94">
        <v>150000</v>
      </c>
      <c r="G745" s="94">
        <v>150000</v>
      </c>
      <c r="H745" s="94">
        <v>49638</v>
      </c>
      <c r="I745" s="87">
        <f t="shared" si="22"/>
        <v>0.33091999999999999</v>
      </c>
    </row>
    <row r="746" spans="1:9" ht="25.5" x14ac:dyDescent="0.2">
      <c r="A746" s="84">
        <f t="shared" si="23"/>
        <v>739</v>
      </c>
      <c r="B746" s="85" t="s">
        <v>630</v>
      </c>
      <c r="C746" s="86" t="s">
        <v>122</v>
      </c>
      <c r="D746" s="86" t="s">
        <v>305</v>
      </c>
      <c r="E746" s="86" t="s">
        <v>95</v>
      </c>
      <c r="F746" s="94">
        <v>180000</v>
      </c>
      <c r="G746" s="94">
        <v>180000</v>
      </c>
      <c r="H746" s="94">
        <v>159900</v>
      </c>
      <c r="I746" s="87">
        <f t="shared" si="22"/>
        <v>0.88833333333333331</v>
      </c>
    </row>
    <row r="747" spans="1:9" ht="25.5" x14ac:dyDescent="0.2">
      <c r="A747" s="84">
        <f t="shared" si="23"/>
        <v>740</v>
      </c>
      <c r="B747" s="85" t="s">
        <v>606</v>
      </c>
      <c r="C747" s="86" t="s">
        <v>122</v>
      </c>
      <c r="D747" s="86" t="s">
        <v>305</v>
      </c>
      <c r="E747" s="86" t="s">
        <v>169</v>
      </c>
      <c r="F747" s="94">
        <v>180000</v>
      </c>
      <c r="G747" s="94">
        <v>180000</v>
      </c>
      <c r="H747" s="94">
        <v>159900</v>
      </c>
      <c r="I747" s="87">
        <f t="shared" si="22"/>
        <v>0.88833333333333331</v>
      </c>
    </row>
    <row r="748" spans="1:9" ht="25.5" x14ac:dyDescent="0.2">
      <c r="A748" s="84">
        <f t="shared" si="23"/>
        <v>741</v>
      </c>
      <c r="B748" s="85" t="s">
        <v>631</v>
      </c>
      <c r="C748" s="86" t="s">
        <v>122</v>
      </c>
      <c r="D748" s="86" t="s">
        <v>305</v>
      </c>
      <c r="E748" s="86" t="s">
        <v>395</v>
      </c>
      <c r="F748" s="94">
        <v>180000</v>
      </c>
      <c r="G748" s="94">
        <v>180000</v>
      </c>
      <c r="H748" s="94">
        <v>159900</v>
      </c>
      <c r="I748" s="87">
        <f t="shared" si="22"/>
        <v>0.88833333333333331</v>
      </c>
    </row>
    <row r="749" spans="1:9" ht="89.25" x14ac:dyDescent="0.2">
      <c r="A749" s="84">
        <f t="shared" si="23"/>
        <v>742</v>
      </c>
      <c r="B749" s="85" t="s">
        <v>791</v>
      </c>
      <c r="C749" s="86" t="s">
        <v>122</v>
      </c>
      <c r="D749" s="86" t="s">
        <v>306</v>
      </c>
      <c r="E749" s="86" t="s">
        <v>95</v>
      </c>
      <c r="F749" s="94">
        <v>575000</v>
      </c>
      <c r="G749" s="94">
        <v>575000</v>
      </c>
      <c r="H749" s="94">
        <v>278765.03999999998</v>
      </c>
      <c r="I749" s="87">
        <f t="shared" si="22"/>
        <v>0.48480876521739125</v>
      </c>
    </row>
    <row r="750" spans="1:9" ht="25.5" x14ac:dyDescent="0.2">
      <c r="A750" s="84">
        <f t="shared" si="23"/>
        <v>743</v>
      </c>
      <c r="B750" s="85" t="s">
        <v>453</v>
      </c>
      <c r="C750" s="86" t="s">
        <v>122</v>
      </c>
      <c r="D750" s="86" t="s">
        <v>306</v>
      </c>
      <c r="E750" s="86" t="s">
        <v>160</v>
      </c>
      <c r="F750" s="94">
        <v>555000</v>
      </c>
      <c r="G750" s="94">
        <v>555000</v>
      </c>
      <c r="H750" s="94">
        <v>262765.03999999998</v>
      </c>
      <c r="I750" s="87">
        <f t="shared" si="22"/>
        <v>0.47345052252252251</v>
      </c>
    </row>
    <row r="751" spans="1:9" x14ac:dyDescent="0.2">
      <c r="A751" s="84">
        <f t="shared" si="23"/>
        <v>744</v>
      </c>
      <c r="B751" s="85" t="s">
        <v>454</v>
      </c>
      <c r="C751" s="86" t="s">
        <v>122</v>
      </c>
      <c r="D751" s="86" t="s">
        <v>306</v>
      </c>
      <c r="E751" s="86" t="s">
        <v>392</v>
      </c>
      <c r="F751" s="94">
        <v>555000</v>
      </c>
      <c r="G751" s="94">
        <v>555000</v>
      </c>
      <c r="H751" s="94">
        <v>262765.03999999998</v>
      </c>
      <c r="I751" s="87">
        <f t="shared" si="22"/>
        <v>0.47345052252252251</v>
      </c>
    </row>
    <row r="752" spans="1:9" x14ac:dyDescent="0.2">
      <c r="A752" s="84">
        <f t="shared" si="23"/>
        <v>745</v>
      </c>
      <c r="B752" s="85" t="s">
        <v>629</v>
      </c>
      <c r="C752" s="86" t="s">
        <v>122</v>
      </c>
      <c r="D752" s="86" t="s">
        <v>306</v>
      </c>
      <c r="E752" s="86" t="s">
        <v>164</v>
      </c>
      <c r="F752" s="94">
        <v>20000</v>
      </c>
      <c r="G752" s="94">
        <v>20000</v>
      </c>
      <c r="H752" s="94">
        <v>16000</v>
      </c>
      <c r="I752" s="87">
        <f t="shared" si="22"/>
        <v>0.8</v>
      </c>
    </row>
    <row r="753" spans="1:9" ht="25.5" x14ac:dyDescent="0.2">
      <c r="A753" s="84">
        <f t="shared" si="23"/>
        <v>746</v>
      </c>
      <c r="B753" s="85" t="s">
        <v>632</v>
      </c>
      <c r="C753" s="86" t="s">
        <v>122</v>
      </c>
      <c r="D753" s="86" t="s">
        <v>307</v>
      </c>
      <c r="E753" s="86" t="s">
        <v>95</v>
      </c>
      <c r="F753" s="94">
        <v>10000</v>
      </c>
      <c r="G753" s="94">
        <v>10000</v>
      </c>
      <c r="H753" s="94">
        <v>0</v>
      </c>
      <c r="I753" s="87">
        <f t="shared" si="22"/>
        <v>0</v>
      </c>
    </row>
    <row r="754" spans="1:9" ht="25.5" x14ac:dyDescent="0.2">
      <c r="A754" s="84">
        <f t="shared" si="23"/>
        <v>747</v>
      </c>
      <c r="B754" s="85" t="s">
        <v>453</v>
      </c>
      <c r="C754" s="86" t="s">
        <v>122</v>
      </c>
      <c r="D754" s="86" t="s">
        <v>307</v>
      </c>
      <c r="E754" s="86" t="s">
        <v>160</v>
      </c>
      <c r="F754" s="94">
        <v>10000</v>
      </c>
      <c r="G754" s="94">
        <v>10000</v>
      </c>
      <c r="H754" s="94">
        <v>0</v>
      </c>
      <c r="I754" s="87">
        <f t="shared" si="22"/>
        <v>0</v>
      </c>
    </row>
    <row r="755" spans="1:9" x14ac:dyDescent="0.2">
      <c r="A755" s="84">
        <f t="shared" si="23"/>
        <v>748</v>
      </c>
      <c r="B755" s="85" t="s">
        <v>454</v>
      </c>
      <c r="C755" s="86" t="s">
        <v>122</v>
      </c>
      <c r="D755" s="86" t="s">
        <v>307</v>
      </c>
      <c r="E755" s="86" t="s">
        <v>392</v>
      </c>
      <c r="F755" s="94">
        <v>10000</v>
      </c>
      <c r="G755" s="94">
        <v>10000</v>
      </c>
      <c r="H755" s="94">
        <v>0</v>
      </c>
      <c r="I755" s="87">
        <f t="shared" si="22"/>
        <v>0</v>
      </c>
    </row>
    <row r="756" spans="1:9" ht="51" x14ac:dyDescent="0.2">
      <c r="A756" s="84">
        <f t="shared" si="23"/>
        <v>749</v>
      </c>
      <c r="B756" s="85" t="s">
        <v>868</v>
      </c>
      <c r="C756" s="86" t="s">
        <v>122</v>
      </c>
      <c r="D756" s="86" t="s">
        <v>869</v>
      </c>
      <c r="E756" s="86" t="s">
        <v>95</v>
      </c>
      <c r="F756" s="94">
        <v>57708</v>
      </c>
      <c r="G756" s="94">
        <v>57708</v>
      </c>
      <c r="H756" s="94">
        <v>4197.29</v>
      </c>
      <c r="I756" s="87">
        <f t="shared" si="22"/>
        <v>7.2733243224509594E-2</v>
      </c>
    </row>
    <row r="757" spans="1:9" ht="25.5" x14ac:dyDescent="0.2">
      <c r="A757" s="84">
        <f t="shared" si="23"/>
        <v>750</v>
      </c>
      <c r="B757" s="85" t="s">
        <v>453</v>
      </c>
      <c r="C757" s="86" t="s">
        <v>122</v>
      </c>
      <c r="D757" s="86" t="s">
        <v>869</v>
      </c>
      <c r="E757" s="86" t="s">
        <v>160</v>
      </c>
      <c r="F757" s="94">
        <v>57708</v>
      </c>
      <c r="G757" s="94">
        <v>57708</v>
      </c>
      <c r="H757" s="94">
        <v>4197.29</v>
      </c>
      <c r="I757" s="87">
        <f t="shared" si="22"/>
        <v>7.2733243224509594E-2</v>
      </c>
    </row>
    <row r="758" spans="1:9" x14ac:dyDescent="0.2">
      <c r="A758" s="84">
        <f t="shared" si="23"/>
        <v>751</v>
      </c>
      <c r="B758" s="85" t="s">
        <v>454</v>
      </c>
      <c r="C758" s="86" t="s">
        <v>122</v>
      </c>
      <c r="D758" s="86" t="s">
        <v>869</v>
      </c>
      <c r="E758" s="86" t="s">
        <v>392</v>
      </c>
      <c r="F758" s="94">
        <v>57708</v>
      </c>
      <c r="G758" s="94">
        <v>57708</v>
      </c>
      <c r="H758" s="94">
        <v>4197.29</v>
      </c>
      <c r="I758" s="87">
        <f t="shared" si="22"/>
        <v>7.2733243224509594E-2</v>
      </c>
    </row>
    <row r="759" spans="1:9" ht="63.75" x14ac:dyDescent="0.2">
      <c r="A759" s="84">
        <f t="shared" si="23"/>
        <v>752</v>
      </c>
      <c r="B759" s="85" t="s">
        <v>792</v>
      </c>
      <c r="C759" s="86" t="s">
        <v>122</v>
      </c>
      <c r="D759" s="86" t="s">
        <v>308</v>
      </c>
      <c r="E759" s="86" t="s">
        <v>95</v>
      </c>
      <c r="F759" s="94">
        <v>8182144</v>
      </c>
      <c r="G759" s="94">
        <v>10182144</v>
      </c>
      <c r="H759" s="94">
        <v>8033419.0300000003</v>
      </c>
      <c r="I759" s="87">
        <f t="shared" si="22"/>
        <v>0.78897126479452662</v>
      </c>
    </row>
    <row r="760" spans="1:9" ht="25.5" x14ac:dyDescent="0.2">
      <c r="A760" s="84">
        <f t="shared" si="23"/>
        <v>753</v>
      </c>
      <c r="B760" s="85" t="s">
        <v>453</v>
      </c>
      <c r="C760" s="86" t="s">
        <v>122</v>
      </c>
      <c r="D760" s="86" t="s">
        <v>308</v>
      </c>
      <c r="E760" s="86" t="s">
        <v>160</v>
      </c>
      <c r="F760" s="94">
        <v>87691.42</v>
      </c>
      <c r="G760" s="94">
        <v>87691.42</v>
      </c>
      <c r="H760" s="94">
        <v>86184.03</v>
      </c>
      <c r="I760" s="87">
        <f t="shared" si="22"/>
        <v>0.98281029090417282</v>
      </c>
    </row>
    <row r="761" spans="1:9" x14ac:dyDescent="0.2">
      <c r="A761" s="84">
        <f t="shared" si="23"/>
        <v>754</v>
      </c>
      <c r="B761" s="85" t="s">
        <v>454</v>
      </c>
      <c r="C761" s="86" t="s">
        <v>122</v>
      </c>
      <c r="D761" s="86" t="s">
        <v>308</v>
      </c>
      <c r="E761" s="86" t="s">
        <v>392</v>
      </c>
      <c r="F761" s="94">
        <v>87691.42</v>
      </c>
      <c r="G761" s="94">
        <v>87691.42</v>
      </c>
      <c r="H761" s="94">
        <v>86184.03</v>
      </c>
      <c r="I761" s="87">
        <f t="shared" si="22"/>
        <v>0.98281029090417282</v>
      </c>
    </row>
    <row r="762" spans="1:9" ht="25.5" x14ac:dyDescent="0.2">
      <c r="A762" s="84">
        <f t="shared" si="23"/>
        <v>755</v>
      </c>
      <c r="B762" s="85" t="s">
        <v>624</v>
      </c>
      <c r="C762" s="86" t="s">
        <v>122</v>
      </c>
      <c r="D762" s="86" t="s">
        <v>308</v>
      </c>
      <c r="E762" s="86" t="s">
        <v>168</v>
      </c>
      <c r="F762" s="94">
        <v>8094452.5800000001</v>
      </c>
      <c r="G762" s="94">
        <v>10094452.58</v>
      </c>
      <c r="H762" s="94">
        <v>7947235</v>
      </c>
      <c r="I762" s="87">
        <f t="shared" si="22"/>
        <v>0.78728736769200813</v>
      </c>
    </row>
    <row r="763" spans="1:9" ht="25.5" x14ac:dyDescent="0.2">
      <c r="A763" s="84">
        <f t="shared" si="23"/>
        <v>756</v>
      </c>
      <c r="B763" s="85" t="s">
        <v>714</v>
      </c>
      <c r="C763" s="86" t="s">
        <v>122</v>
      </c>
      <c r="D763" s="86" t="s">
        <v>308</v>
      </c>
      <c r="E763" s="86" t="s">
        <v>715</v>
      </c>
      <c r="F763" s="94">
        <v>8094452.5800000001</v>
      </c>
      <c r="G763" s="94">
        <v>10094452.58</v>
      </c>
      <c r="H763" s="94">
        <v>7947235</v>
      </c>
      <c r="I763" s="87">
        <f t="shared" si="22"/>
        <v>0.78728736769200813</v>
      </c>
    </row>
    <row r="764" spans="1:9" ht="63.75" x14ac:dyDescent="0.2">
      <c r="A764" s="84">
        <f t="shared" si="23"/>
        <v>757</v>
      </c>
      <c r="B764" s="85" t="s">
        <v>793</v>
      </c>
      <c r="C764" s="86" t="s">
        <v>122</v>
      </c>
      <c r="D764" s="86" t="s">
        <v>309</v>
      </c>
      <c r="E764" s="86" t="s">
        <v>95</v>
      </c>
      <c r="F764" s="94">
        <v>60360300</v>
      </c>
      <c r="G764" s="94">
        <v>72289200</v>
      </c>
      <c r="H764" s="94">
        <v>58340689.119999997</v>
      </c>
      <c r="I764" s="87">
        <f t="shared" si="22"/>
        <v>0.80704571526590418</v>
      </c>
    </row>
    <row r="765" spans="1:9" ht="25.5" x14ac:dyDescent="0.2">
      <c r="A765" s="84">
        <f t="shared" si="23"/>
        <v>758</v>
      </c>
      <c r="B765" s="85" t="s">
        <v>453</v>
      </c>
      <c r="C765" s="86" t="s">
        <v>122</v>
      </c>
      <c r="D765" s="86" t="s">
        <v>309</v>
      </c>
      <c r="E765" s="86" t="s">
        <v>160</v>
      </c>
      <c r="F765" s="94">
        <v>759000</v>
      </c>
      <c r="G765" s="94">
        <v>849000</v>
      </c>
      <c r="H765" s="94">
        <v>599296.87</v>
      </c>
      <c r="I765" s="87">
        <f t="shared" si="22"/>
        <v>0.70588559481743229</v>
      </c>
    </row>
    <row r="766" spans="1:9" x14ac:dyDescent="0.2">
      <c r="A766" s="84">
        <f t="shared" si="23"/>
        <v>759</v>
      </c>
      <c r="B766" s="85" t="s">
        <v>454</v>
      </c>
      <c r="C766" s="86" t="s">
        <v>122</v>
      </c>
      <c r="D766" s="86" t="s">
        <v>309</v>
      </c>
      <c r="E766" s="86" t="s">
        <v>392</v>
      </c>
      <c r="F766" s="94">
        <v>759000</v>
      </c>
      <c r="G766" s="94">
        <v>849000</v>
      </c>
      <c r="H766" s="94">
        <v>599296.87</v>
      </c>
      <c r="I766" s="87">
        <f t="shared" si="22"/>
        <v>0.70588559481743229</v>
      </c>
    </row>
    <row r="767" spans="1:9" ht="25.5" x14ac:dyDescent="0.2">
      <c r="A767" s="84">
        <f t="shared" si="23"/>
        <v>760</v>
      </c>
      <c r="B767" s="85" t="s">
        <v>624</v>
      </c>
      <c r="C767" s="86" t="s">
        <v>122</v>
      </c>
      <c r="D767" s="86" t="s">
        <v>309</v>
      </c>
      <c r="E767" s="86" t="s">
        <v>168</v>
      </c>
      <c r="F767" s="94">
        <v>59601300</v>
      </c>
      <c r="G767" s="94">
        <v>71440200</v>
      </c>
      <c r="H767" s="94">
        <v>57741392.25</v>
      </c>
      <c r="I767" s="87">
        <f t="shared" si="22"/>
        <v>0.80824790874045704</v>
      </c>
    </row>
    <row r="768" spans="1:9" ht="25.5" x14ac:dyDescent="0.2">
      <c r="A768" s="84">
        <f t="shared" si="23"/>
        <v>761</v>
      </c>
      <c r="B768" s="85" t="s">
        <v>714</v>
      </c>
      <c r="C768" s="86" t="s">
        <v>122</v>
      </c>
      <c r="D768" s="86" t="s">
        <v>309</v>
      </c>
      <c r="E768" s="86" t="s">
        <v>715</v>
      </c>
      <c r="F768" s="94">
        <v>59601300</v>
      </c>
      <c r="G768" s="94">
        <v>71440200</v>
      </c>
      <c r="H768" s="94">
        <v>57741392.25</v>
      </c>
      <c r="I768" s="87">
        <f t="shared" si="22"/>
        <v>0.80824790874045704</v>
      </c>
    </row>
    <row r="769" spans="1:9" ht="63.75" x14ac:dyDescent="0.2">
      <c r="A769" s="84">
        <f t="shared" si="23"/>
        <v>762</v>
      </c>
      <c r="B769" s="85" t="s">
        <v>794</v>
      </c>
      <c r="C769" s="86" t="s">
        <v>122</v>
      </c>
      <c r="D769" s="86" t="s">
        <v>310</v>
      </c>
      <c r="E769" s="86" t="s">
        <v>95</v>
      </c>
      <c r="F769" s="94">
        <v>7973500</v>
      </c>
      <c r="G769" s="94">
        <v>7973500</v>
      </c>
      <c r="H769" s="94">
        <v>6509306.9100000001</v>
      </c>
      <c r="I769" s="87">
        <f t="shared" si="22"/>
        <v>0.81636758136326582</v>
      </c>
    </row>
    <row r="770" spans="1:9" ht="25.5" x14ac:dyDescent="0.2">
      <c r="A770" s="84">
        <f t="shared" si="23"/>
        <v>763</v>
      </c>
      <c r="B770" s="85" t="s">
        <v>453</v>
      </c>
      <c r="C770" s="86" t="s">
        <v>122</v>
      </c>
      <c r="D770" s="86" t="s">
        <v>310</v>
      </c>
      <c r="E770" s="86" t="s">
        <v>160</v>
      </c>
      <c r="F770" s="94">
        <v>117000</v>
      </c>
      <c r="G770" s="94">
        <v>117000</v>
      </c>
      <c r="H770" s="94">
        <v>78370.39</v>
      </c>
      <c r="I770" s="87">
        <f t="shared" si="22"/>
        <v>0.66983239316239318</v>
      </c>
    </row>
    <row r="771" spans="1:9" x14ac:dyDescent="0.2">
      <c r="A771" s="84">
        <f t="shared" si="23"/>
        <v>764</v>
      </c>
      <c r="B771" s="85" t="s">
        <v>454</v>
      </c>
      <c r="C771" s="86" t="s">
        <v>122</v>
      </c>
      <c r="D771" s="86" t="s">
        <v>310</v>
      </c>
      <c r="E771" s="86" t="s">
        <v>392</v>
      </c>
      <c r="F771" s="94">
        <v>117000</v>
      </c>
      <c r="G771" s="94">
        <v>117000</v>
      </c>
      <c r="H771" s="94">
        <v>78370.39</v>
      </c>
      <c r="I771" s="87">
        <f t="shared" si="22"/>
        <v>0.66983239316239318</v>
      </c>
    </row>
    <row r="772" spans="1:9" ht="25.5" x14ac:dyDescent="0.2">
      <c r="A772" s="84">
        <f t="shared" si="23"/>
        <v>765</v>
      </c>
      <c r="B772" s="85" t="s">
        <v>624</v>
      </c>
      <c r="C772" s="86" t="s">
        <v>122</v>
      </c>
      <c r="D772" s="86" t="s">
        <v>310</v>
      </c>
      <c r="E772" s="86" t="s">
        <v>168</v>
      </c>
      <c r="F772" s="94">
        <v>7856500</v>
      </c>
      <c r="G772" s="94">
        <v>7856500</v>
      </c>
      <c r="H772" s="94">
        <v>6430936.5199999996</v>
      </c>
      <c r="I772" s="87">
        <f t="shared" si="22"/>
        <v>0.81854980207471517</v>
      </c>
    </row>
    <row r="773" spans="1:9" ht="25.5" x14ac:dyDescent="0.2">
      <c r="A773" s="84">
        <f t="shared" si="23"/>
        <v>766</v>
      </c>
      <c r="B773" s="85" t="s">
        <v>714</v>
      </c>
      <c r="C773" s="86" t="s">
        <v>122</v>
      </c>
      <c r="D773" s="86" t="s">
        <v>310</v>
      </c>
      <c r="E773" s="86" t="s">
        <v>715</v>
      </c>
      <c r="F773" s="94">
        <v>7856500</v>
      </c>
      <c r="G773" s="94">
        <v>7856500</v>
      </c>
      <c r="H773" s="94">
        <v>6430936.5199999996</v>
      </c>
      <c r="I773" s="87">
        <f t="shared" si="22"/>
        <v>0.81854980207471517</v>
      </c>
    </row>
    <row r="774" spans="1:9" ht="76.5" x14ac:dyDescent="0.2">
      <c r="A774" s="84">
        <f t="shared" si="23"/>
        <v>767</v>
      </c>
      <c r="B774" s="85" t="s">
        <v>795</v>
      </c>
      <c r="C774" s="86" t="s">
        <v>122</v>
      </c>
      <c r="D774" s="86" t="s">
        <v>438</v>
      </c>
      <c r="E774" s="86" t="s">
        <v>95</v>
      </c>
      <c r="F774" s="94">
        <v>6200</v>
      </c>
      <c r="G774" s="94">
        <v>6200</v>
      </c>
      <c r="H774" s="94">
        <v>6200</v>
      </c>
      <c r="I774" s="87">
        <f t="shared" si="22"/>
        <v>1</v>
      </c>
    </row>
    <row r="775" spans="1:9" ht="25.5" x14ac:dyDescent="0.2">
      <c r="A775" s="84">
        <f t="shared" si="23"/>
        <v>768</v>
      </c>
      <c r="B775" s="85" t="s">
        <v>624</v>
      </c>
      <c r="C775" s="86" t="s">
        <v>122</v>
      </c>
      <c r="D775" s="86" t="s">
        <v>438</v>
      </c>
      <c r="E775" s="86" t="s">
        <v>168</v>
      </c>
      <c r="F775" s="94">
        <v>6200</v>
      </c>
      <c r="G775" s="94">
        <v>6200</v>
      </c>
      <c r="H775" s="94">
        <v>6200</v>
      </c>
      <c r="I775" s="87">
        <f t="shared" si="22"/>
        <v>1</v>
      </c>
    </row>
    <row r="776" spans="1:9" ht="25.5" x14ac:dyDescent="0.2">
      <c r="A776" s="84">
        <f t="shared" si="23"/>
        <v>769</v>
      </c>
      <c r="B776" s="85" t="s">
        <v>714</v>
      </c>
      <c r="C776" s="86" t="s">
        <v>122</v>
      </c>
      <c r="D776" s="86" t="s">
        <v>438</v>
      </c>
      <c r="E776" s="86" t="s">
        <v>715</v>
      </c>
      <c r="F776" s="94">
        <v>6200</v>
      </c>
      <c r="G776" s="94">
        <v>6200</v>
      </c>
      <c r="H776" s="94">
        <v>6200</v>
      </c>
      <c r="I776" s="87">
        <f t="shared" si="22"/>
        <v>1</v>
      </c>
    </row>
    <row r="777" spans="1:9" x14ac:dyDescent="0.2">
      <c r="A777" s="84">
        <f t="shared" si="23"/>
        <v>770</v>
      </c>
      <c r="B777" s="85" t="s">
        <v>203</v>
      </c>
      <c r="C777" s="86" t="s">
        <v>122</v>
      </c>
      <c r="D777" s="86" t="s">
        <v>205</v>
      </c>
      <c r="E777" s="86" t="s">
        <v>95</v>
      </c>
      <c r="F777" s="94">
        <v>358170</v>
      </c>
      <c r="G777" s="94">
        <v>358170</v>
      </c>
      <c r="H777" s="94">
        <v>214866</v>
      </c>
      <c r="I777" s="87">
        <f t="shared" ref="I777:I840" si="24">H777/G777</f>
        <v>0.59989948906943635</v>
      </c>
    </row>
    <row r="778" spans="1:9" ht="25.5" x14ac:dyDescent="0.2">
      <c r="A778" s="84">
        <f t="shared" ref="A778:A841" si="25">A777+1</f>
        <v>771</v>
      </c>
      <c r="B778" s="85" t="s">
        <v>633</v>
      </c>
      <c r="C778" s="86" t="s">
        <v>122</v>
      </c>
      <c r="D778" s="86" t="s">
        <v>311</v>
      </c>
      <c r="E778" s="86" t="s">
        <v>95</v>
      </c>
      <c r="F778" s="94">
        <v>358170</v>
      </c>
      <c r="G778" s="94">
        <v>358170</v>
      </c>
      <c r="H778" s="94">
        <v>214866</v>
      </c>
      <c r="I778" s="87">
        <f t="shared" si="24"/>
        <v>0.59989948906943635</v>
      </c>
    </row>
    <row r="779" spans="1:9" ht="25.5" x14ac:dyDescent="0.2">
      <c r="A779" s="84">
        <f t="shared" si="25"/>
        <v>772</v>
      </c>
      <c r="B779" s="85" t="s">
        <v>634</v>
      </c>
      <c r="C779" s="86" t="s">
        <v>122</v>
      </c>
      <c r="D779" s="86" t="s">
        <v>311</v>
      </c>
      <c r="E779" s="86" t="s">
        <v>170</v>
      </c>
      <c r="F779" s="94">
        <v>358170</v>
      </c>
      <c r="G779" s="94">
        <v>358170</v>
      </c>
      <c r="H779" s="94">
        <v>214866</v>
      </c>
      <c r="I779" s="87">
        <f t="shared" si="24"/>
        <v>0.59989948906943635</v>
      </c>
    </row>
    <row r="780" spans="1:9" x14ac:dyDescent="0.2">
      <c r="A780" s="84">
        <f t="shared" si="25"/>
        <v>773</v>
      </c>
      <c r="B780" s="85" t="s">
        <v>870</v>
      </c>
      <c r="C780" s="86" t="s">
        <v>871</v>
      </c>
      <c r="D780" s="86" t="s">
        <v>204</v>
      </c>
      <c r="E780" s="86" t="s">
        <v>95</v>
      </c>
      <c r="F780" s="94">
        <v>3754676</v>
      </c>
      <c r="G780" s="94">
        <v>3777480</v>
      </c>
      <c r="H780" s="94">
        <v>3763598</v>
      </c>
      <c r="I780" s="87">
        <f t="shared" si="24"/>
        <v>0.99632506326969306</v>
      </c>
    </row>
    <row r="781" spans="1:9" ht="38.25" x14ac:dyDescent="0.2">
      <c r="A781" s="84">
        <f t="shared" si="25"/>
        <v>774</v>
      </c>
      <c r="B781" s="85" t="s">
        <v>556</v>
      </c>
      <c r="C781" s="86" t="s">
        <v>871</v>
      </c>
      <c r="D781" s="86" t="s">
        <v>260</v>
      </c>
      <c r="E781" s="86" t="s">
        <v>95</v>
      </c>
      <c r="F781" s="94">
        <v>3754676</v>
      </c>
      <c r="G781" s="94">
        <v>3777480</v>
      </c>
      <c r="H781" s="94">
        <v>3763598</v>
      </c>
      <c r="I781" s="87">
        <f t="shared" si="24"/>
        <v>0.99632506326969306</v>
      </c>
    </row>
    <row r="782" spans="1:9" ht="38.25" x14ac:dyDescent="0.2">
      <c r="A782" s="84">
        <f t="shared" si="25"/>
        <v>775</v>
      </c>
      <c r="B782" s="85" t="s">
        <v>567</v>
      </c>
      <c r="C782" s="86" t="s">
        <v>871</v>
      </c>
      <c r="D782" s="86" t="s">
        <v>331</v>
      </c>
      <c r="E782" s="86" t="s">
        <v>95</v>
      </c>
      <c r="F782" s="94">
        <v>3754676</v>
      </c>
      <c r="G782" s="94">
        <v>3777480</v>
      </c>
      <c r="H782" s="94">
        <v>3763598</v>
      </c>
      <c r="I782" s="87">
        <f t="shared" si="24"/>
        <v>0.99632506326969306</v>
      </c>
    </row>
    <row r="783" spans="1:9" ht="38.25" x14ac:dyDescent="0.2">
      <c r="A783" s="84">
        <f t="shared" si="25"/>
        <v>776</v>
      </c>
      <c r="B783" s="85" t="s">
        <v>773</v>
      </c>
      <c r="C783" s="86" t="s">
        <v>871</v>
      </c>
      <c r="D783" s="86" t="s">
        <v>278</v>
      </c>
      <c r="E783" s="86" t="s">
        <v>95</v>
      </c>
      <c r="F783" s="94">
        <v>3754676</v>
      </c>
      <c r="G783" s="94">
        <v>3777480</v>
      </c>
      <c r="H783" s="94">
        <v>3763598</v>
      </c>
      <c r="I783" s="87">
        <f t="shared" si="24"/>
        <v>0.99632506326969306</v>
      </c>
    </row>
    <row r="784" spans="1:9" ht="25.5" x14ac:dyDescent="0.2">
      <c r="A784" s="84">
        <f t="shared" si="25"/>
        <v>777</v>
      </c>
      <c r="B784" s="85" t="s">
        <v>624</v>
      </c>
      <c r="C784" s="86" t="s">
        <v>871</v>
      </c>
      <c r="D784" s="86" t="s">
        <v>278</v>
      </c>
      <c r="E784" s="86" t="s">
        <v>168</v>
      </c>
      <c r="F784" s="94">
        <v>3754676</v>
      </c>
      <c r="G784" s="94">
        <v>3777480</v>
      </c>
      <c r="H784" s="94">
        <v>3763598</v>
      </c>
      <c r="I784" s="87">
        <f t="shared" si="24"/>
        <v>0.99632506326969306</v>
      </c>
    </row>
    <row r="785" spans="1:9" ht="25.5" x14ac:dyDescent="0.2">
      <c r="A785" s="84">
        <f t="shared" si="25"/>
        <v>778</v>
      </c>
      <c r="B785" s="85" t="s">
        <v>714</v>
      </c>
      <c r="C785" s="86" t="s">
        <v>871</v>
      </c>
      <c r="D785" s="86" t="s">
        <v>278</v>
      </c>
      <c r="E785" s="86" t="s">
        <v>715</v>
      </c>
      <c r="F785" s="94">
        <v>3754676</v>
      </c>
      <c r="G785" s="94">
        <v>3777480</v>
      </c>
      <c r="H785" s="94">
        <v>3763598</v>
      </c>
      <c r="I785" s="87">
        <f t="shared" si="24"/>
        <v>0.99632506326969306</v>
      </c>
    </row>
    <row r="786" spans="1:9" x14ac:dyDescent="0.2">
      <c r="A786" s="84">
        <f t="shared" si="25"/>
        <v>779</v>
      </c>
      <c r="B786" s="85" t="s">
        <v>62</v>
      </c>
      <c r="C786" s="86" t="s">
        <v>123</v>
      </c>
      <c r="D786" s="86" t="s">
        <v>204</v>
      </c>
      <c r="E786" s="86" t="s">
        <v>95</v>
      </c>
      <c r="F786" s="94">
        <v>6859356</v>
      </c>
      <c r="G786" s="94">
        <v>6859356</v>
      </c>
      <c r="H786" s="94">
        <v>4245456.91</v>
      </c>
      <c r="I786" s="87">
        <f t="shared" si="24"/>
        <v>0.61892937325311592</v>
      </c>
    </row>
    <row r="787" spans="1:9" ht="51" x14ac:dyDescent="0.2">
      <c r="A787" s="84">
        <f t="shared" si="25"/>
        <v>780</v>
      </c>
      <c r="B787" s="85" t="s">
        <v>790</v>
      </c>
      <c r="C787" s="86" t="s">
        <v>123</v>
      </c>
      <c r="D787" s="86" t="s">
        <v>303</v>
      </c>
      <c r="E787" s="86" t="s">
        <v>95</v>
      </c>
      <c r="F787" s="94">
        <v>6859356</v>
      </c>
      <c r="G787" s="94">
        <v>6859356</v>
      </c>
      <c r="H787" s="94">
        <v>4245456.91</v>
      </c>
      <c r="I787" s="87">
        <f t="shared" si="24"/>
        <v>0.61892937325311592</v>
      </c>
    </row>
    <row r="788" spans="1:9" ht="63.75" x14ac:dyDescent="0.2">
      <c r="A788" s="84">
        <f t="shared" si="25"/>
        <v>781</v>
      </c>
      <c r="B788" s="85" t="s">
        <v>792</v>
      </c>
      <c r="C788" s="86" t="s">
        <v>123</v>
      </c>
      <c r="D788" s="86" t="s">
        <v>308</v>
      </c>
      <c r="E788" s="86" t="s">
        <v>95</v>
      </c>
      <c r="F788" s="94">
        <v>557856</v>
      </c>
      <c r="G788" s="94">
        <v>557856</v>
      </c>
      <c r="H788" s="94">
        <v>402122.29</v>
      </c>
      <c r="I788" s="87">
        <f t="shared" si="24"/>
        <v>0.72083528724258583</v>
      </c>
    </row>
    <row r="789" spans="1:9" x14ac:dyDescent="0.2">
      <c r="A789" s="84">
        <f t="shared" si="25"/>
        <v>782</v>
      </c>
      <c r="B789" s="85" t="s">
        <v>465</v>
      </c>
      <c r="C789" s="86" t="s">
        <v>123</v>
      </c>
      <c r="D789" s="86" t="s">
        <v>308</v>
      </c>
      <c r="E789" s="86" t="s">
        <v>161</v>
      </c>
      <c r="F789" s="94">
        <v>557856</v>
      </c>
      <c r="G789" s="94">
        <v>557856</v>
      </c>
      <c r="H789" s="94">
        <v>402122.29</v>
      </c>
      <c r="I789" s="87">
        <f t="shared" si="24"/>
        <v>0.72083528724258583</v>
      </c>
    </row>
    <row r="790" spans="1:9" x14ac:dyDescent="0.2">
      <c r="A790" s="84">
        <f t="shared" si="25"/>
        <v>783</v>
      </c>
      <c r="B790" s="85" t="s">
        <v>466</v>
      </c>
      <c r="C790" s="86" t="s">
        <v>123</v>
      </c>
      <c r="D790" s="86" t="s">
        <v>308</v>
      </c>
      <c r="E790" s="86" t="s">
        <v>432</v>
      </c>
      <c r="F790" s="94">
        <v>428461</v>
      </c>
      <c r="G790" s="94">
        <v>428461</v>
      </c>
      <c r="H790" s="94">
        <v>316030.74</v>
      </c>
      <c r="I790" s="87">
        <f t="shared" si="24"/>
        <v>0.73759511367429009</v>
      </c>
    </row>
    <row r="791" spans="1:9" ht="38.25" x14ac:dyDescent="0.2">
      <c r="A791" s="84">
        <f t="shared" si="25"/>
        <v>784</v>
      </c>
      <c r="B791" s="85" t="s">
        <v>468</v>
      </c>
      <c r="C791" s="86" t="s">
        <v>123</v>
      </c>
      <c r="D791" s="86" t="s">
        <v>308</v>
      </c>
      <c r="E791" s="86" t="s">
        <v>434</v>
      </c>
      <c r="F791" s="94">
        <v>129395</v>
      </c>
      <c r="G791" s="94">
        <v>129395</v>
      </c>
      <c r="H791" s="94">
        <v>86091.55</v>
      </c>
      <c r="I791" s="87">
        <f t="shared" si="24"/>
        <v>0.66533907801692493</v>
      </c>
    </row>
    <row r="792" spans="1:9" ht="63.75" x14ac:dyDescent="0.2">
      <c r="A792" s="84">
        <f t="shared" si="25"/>
        <v>785</v>
      </c>
      <c r="B792" s="85" t="s">
        <v>793</v>
      </c>
      <c r="C792" s="86" t="s">
        <v>123</v>
      </c>
      <c r="D792" s="86" t="s">
        <v>309</v>
      </c>
      <c r="E792" s="86" t="s">
        <v>95</v>
      </c>
      <c r="F792" s="94">
        <v>6301500</v>
      </c>
      <c r="G792" s="94">
        <v>6301500</v>
      </c>
      <c r="H792" s="94">
        <v>3843334.62</v>
      </c>
      <c r="I792" s="87">
        <f t="shared" si="24"/>
        <v>0.60990789811949542</v>
      </c>
    </row>
    <row r="793" spans="1:9" x14ac:dyDescent="0.2">
      <c r="A793" s="84">
        <f t="shared" si="25"/>
        <v>786</v>
      </c>
      <c r="B793" s="85" t="s">
        <v>465</v>
      </c>
      <c r="C793" s="86" t="s">
        <v>123</v>
      </c>
      <c r="D793" s="86" t="s">
        <v>309</v>
      </c>
      <c r="E793" s="86" t="s">
        <v>161</v>
      </c>
      <c r="F793" s="94">
        <v>5421535</v>
      </c>
      <c r="G793" s="94">
        <v>5421535</v>
      </c>
      <c r="H793" s="94">
        <v>3212601.2</v>
      </c>
      <c r="I793" s="87">
        <f t="shared" si="24"/>
        <v>0.5925630287363266</v>
      </c>
    </row>
    <row r="794" spans="1:9" x14ac:dyDescent="0.2">
      <c r="A794" s="84">
        <f t="shared" si="25"/>
        <v>787</v>
      </c>
      <c r="B794" s="85" t="s">
        <v>466</v>
      </c>
      <c r="C794" s="86" t="s">
        <v>123</v>
      </c>
      <c r="D794" s="86" t="s">
        <v>309</v>
      </c>
      <c r="E794" s="86" t="s">
        <v>432</v>
      </c>
      <c r="F794" s="94">
        <v>4163730</v>
      </c>
      <c r="G794" s="94">
        <v>4163730</v>
      </c>
      <c r="H794" s="94">
        <v>2424335.2999999998</v>
      </c>
      <c r="I794" s="87">
        <f t="shared" si="24"/>
        <v>0.58225084239371905</v>
      </c>
    </row>
    <row r="795" spans="1:9" ht="25.5" x14ac:dyDescent="0.2">
      <c r="A795" s="84">
        <f t="shared" si="25"/>
        <v>788</v>
      </c>
      <c r="B795" s="85" t="s">
        <v>467</v>
      </c>
      <c r="C795" s="86" t="s">
        <v>123</v>
      </c>
      <c r="D795" s="86" t="s">
        <v>309</v>
      </c>
      <c r="E795" s="86" t="s">
        <v>433</v>
      </c>
      <c r="F795" s="94">
        <v>690</v>
      </c>
      <c r="G795" s="94">
        <v>690</v>
      </c>
      <c r="H795" s="94">
        <v>345</v>
      </c>
      <c r="I795" s="87">
        <f t="shared" si="24"/>
        <v>0.5</v>
      </c>
    </row>
    <row r="796" spans="1:9" ht="38.25" x14ac:dyDescent="0.2">
      <c r="A796" s="84">
        <f t="shared" si="25"/>
        <v>789</v>
      </c>
      <c r="B796" s="85" t="s">
        <v>468</v>
      </c>
      <c r="C796" s="86" t="s">
        <v>123</v>
      </c>
      <c r="D796" s="86" t="s">
        <v>309</v>
      </c>
      <c r="E796" s="86" t="s">
        <v>434</v>
      </c>
      <c r="F796" s="94">
        <v>1257115</v>
      </c>
      <c r="G796" s="94">
        <v>1257115</v>
      </c>
      <c r="H796" s="94">
        <v>787920.9</v>
      </c>
      <c r="I796" s="87">
        <f t="shared" si="24"/>
        <v>0.62676914999821021</v>
      </c>
    </row>
    <row r="797" spans="1:9" ht="25.5" x14ac:dyDescent="0.2">
      <c r="A797" s="84">
        <f t="shared" si="25"/>
        <v>790</v>
      </c>
      <c r="B797" s="85" t="s">
        <v>453</v>
      </c>
      <c r="C797" s="86" t="s">
        <v>123</v>
      </c>
      <c r="D797" s="86" t="s">
        <v>309</v>
      </c>
      <c r="E797" s="86" t="s">
        <v>160</v>
      </c>
      <c r="F797" s="94">
        <v>740000</v>
      </c>
      <c r="G797" s="94">
        <v>740000</v>
      </c>
      <c r="H797" s="94">
        <v>533662.42000000004</v>
      </c>
      <c r="I797" s="87">
        <f t="shared" si="24"/>
        <v>0.72116543243243247</v>
      </c>
    </row>
    <row r="798" spans="1:9" x14ac:dyDescent="0.2">
      <c r="A798" s="84">
        <f t="shared" si="25"/>
        <v>791</v>
      </c>
      <c r="B798" s="85" t="s">
        <v>454</v>
      </c>
      <c r="C798" s="86" t="s">
        <v>123</v>
      </c>
      <c r="D798" s="86" t="s">
        <v>309</v>
      </c>
      <c r="E798" s="86" t="s">
        <v>392</v>
      </c>
      <c r="F798" s="94">
        <v>740000</v>
      </c>
      <c r="G798" s="94">
        <v>740000</v>
      </c>
      <c r="H798" s="94">
        <v>533662.42000000004</v>
      </c>
      <c r="I798" s="87">
        <f t="shared" si="24"/>
        <v>0.72116543243243247</v>
      </c>
    </row>
    <row r="799" spans="1:9" x14ac:dyDescent="0.2">
      <c r="A799" s="84">
        <f t="shared" si="25"/>
        <v>792</v>
      </c>
      <c r="B799" s="85" t="s">
        <v>458</v>
      </c>
      <c r="C799" s="86" t="s">
        <v>123</v>
      </c>
      <c r="D799" s="86" t="s">
        <v>309</v>
      </c>
      <c r="E799" s="86" t="s">
        <v>162</v>
      </c>
      <c r="F799" s="94">
        <v>139965</v>
      </c>
      <c r="G799" s="94">
        <v>139965</v>
      </c>
      <c r="H799" s="94">
        <v>97071</v>
      </c>
      <c r="I799" s="87">
        <f t="shared" si="24"/>
        <v>0.69353767013181866</v>
      </c>
    </row>
    <row r="800" spans="1:9" ht="25.5" x14ac:dyDescent="0.2">
      <c r="A800" s="84">
        <f t="shared" si="25"/>
        <v>793</v>
      </c>
      <c r="B800" s="85" t="s">
        <v>469</v>
      </c>
      <c r="C800" s="86" t="s">
        <v>123</v>
      </c>
      <c r="D800" s="86" t="s">
        <v>309</v>
      </c>
      <c r="E800" s="86" t="s">
        <v>386</v>
      </c>
      <c r="F800" s="94">
        <v>139965</v>
      </c>
      <c r="G800" s="94">
        <v>139965</v>
      </c>
      <c r="H800" s="94">
        <v>97071</v>
      </c>
      <c r="I800" s="87">
        <f t="shared" si="24"/>
        <v>0.69353767013181866</v>
      </c>
    </row>
    <row r="801" spans="1:9" x14ac:dyDescent="0.2">
      <c r="A801" s="84">
        <f t="shared" si="25"/>
        <v>794</v>
      </c>
      <c r="B801" s="85" t="s">
        <v>63</v>
      </c>
      <c r="C801" s="86" t="s">
        <v>124</v>
      </c>
      <c r="D801" s="86" t="s">
        <v>204</v>
      </c>
      <c r="E801" s="86" t="s">
        <v>95</v>
      </c>
      <c r="F801" s="94">
        <v>34164683</v>
      </c>
      <c r="G801" s="94">
        <v>34164683</v>
      </c>
      <c r="H801" s="94">
        <v>15563335.59</v>
      </c>
      <c r="I801" s="87">
        <f t="shared" si="24"/>
        <v>0.45553870908153898</v>
      </c>
    </row>
    <row r="802" spans="1:9" x14ac:dyDescent="0.2">
      <c r="A802" s="84">
        <f t="shared" si="25"/>
        <v>795</v>
      </c>
      <c r="B802" s="85" t="s">
        <v>41</v>
      </c>
      <c r="C802" s="86" t="s">
        <v>42</v>
      </c>
      <c r="D802" s="86" t="s">
        <v>204</v>
      </c>
      <c r="E802" s="86" t="s">
        <v>95</v>
      </c>
      <c r="F802" s="94">
        <v>22803101.510000002</v>
      </c>
      <c r="G802" s="94">
        <v>22803101.510000002</v>
      </c>
      <c r="H802" s="94">
        <v>13524954.310000001</v>
      </c>
      <c r="I802" s="87">
        <f t="shared" si="24"/>
        <v>0.5931190677754431</v>
      </c>
    </row>
    <row r="803" spans="1:9" ht="51" x14ac:dyDescent="0.2">
      <c r="A803" s="84">
        <f t="shared" si="25"/>
        <v>796</v>
      </c>
      <c r="B803" s="85" t="s">
        <v>581</v>
      </c>
      <c r="C803" s="86" t="s">
        <v>42</v>
      </c>
      <c r="D803" s="86" t="s">
        <v>281</v>
      </c>
      <c r="E803" s="86" t="s">
        <v>95</v>
      </c>
      <c r="F803" s="94">
        <v>22803101.510000002</v>
      </c>
      <c r="G803" s="94">
        <v>22803101.510000002</v>
      </c>
      <c r="H803" s="94">
        <v>13524954.310000001</v>
      </c>
      <c r="I803" s="87">
        <f t="shared" si="24"/>
        <v>0.5931190677754431</v>
      </c>
    </row>
    <row r="804" spans="1:9" ht="25.5" x14ac:dyDescent="0.2">
      <c r="A804" s="84">
        <f t="shared" si="25"/>
        <v>797</v>
      </c>
      <c r="B804" s="85" t="s">
        <v>635</v>
      </c>
      <c r="C804" s="86" t="s">
        <v>42</v>
      </c>
      <c r="D804" s="86" t="s">
        <v>342</v>
      </c>
      <c r="E804" s="86" t="s">
        <v>95</v>
      </c>
      <c r="F804" s="94">
        <v>22803101.510000002</v>
      </c>
      <c r="G804" s="94">
        <v>22803101.510000002</v>
      </c>
      <c r="H804" s="94">
        <v>13524954.310000001</v>
      </c>
      <c r="I804" s="87">
        <f t="shared" si="24"/>
        <v>0.5931190677754431</v>
      </c>
    </row>
    <row r="805" spans="1:9" ht="25.5" x14ac:dyDescent="0.2">
      <c r="A805" s="84">
        <f t="shared" si="25"/>
        <v>798</v>
      </c>
      <c r="B805" s="85" t="s">
        <v>636</v>
      </c>
      <c r="C805" s="86" t="s">
        <v>42</v>
      </c>
      <c r="D805" s="86" t="s">
        <v>312</v>
      </c>
      <c r="E805" s="86" t="s">
        <v>95</v>
      </c>
      <c r="F805" s="94">
        <v>17348384.510000002</v>
      </c>
      <c r="G805" s="94">
        <v>17348384.510000002</v>
      </c>
      <c r="H805" s="94">
        <v>12168408.07</v>
      </c>
      <c r="I805" s="87">
        <f t="shared" si="24"/>
        <v>0.70141447827524539</v>
      </c>
    </row>
    <row r="806" spans="1:9" x14ac:dyDescent="0.2">
      <c r="A806" s="84">
        <f t="shared" si="25"/>
        <v>799</v>
      </c>
      <c r="B806" s="85" t="s">
        <v>465</v>
      </c>
      <c r="C806" s="86" t="s">
        <v>42</v>
      </c>
      <c r="D806" s="86" t="s">
        <v>312</v>
      </c>
      <c r="E806" s="86" t="s">
        <v>161</v>
      </c>
      <c r="F806" s="94">
        <v>14927904</v>
      </c>
      <c r="G806" s="94">
        <v>14927904</v>
      </c>
      <c r="H806" s="94">
        <v>10797654.789999999</v>
      </c>
      <c r="I806" s="87">
        <f t="shared" si="24"/>
        <v>0.72332021896711007</v>
      </c>
    </row>
    <row r="807" spans="1:9" x14ac:dyDescent="0.2">
      <c r="A807" s="84">
        <f t="shared" si="25"/>
        <v>800</v>
      </c>
      <c r="B807" s="85" t="s">
        <v>466</v>
      </c>
      <c r="C807" s="86" t="s">
        <v>42</v>
      </c>
      <c r="D807" s="86" t="s">
        <v>312</v>
      </c>
      <c r="E807" s="86" t="s">
        <v>432</v>
      </c>
      <c r="F807" s="94">
        <v>11466317</v>
      </c>
      <c r="G807" s="94">
        <v>11466317</v>
      </c>
      <c r="H807" s="94">
        <v>8186974.6399999997</v>
      </c>
      <c r="I807" s="87">
        <f t="shared" si="24"/>
        <v>0.71400211942509528</v>
      </c>
    </row>
    <row r="808" spans="1:9" ht="25.5" x14ac:dyDescent="0.2">
      <c r="A808" s="84">
        <f t="shared" si="25"/>
        <v>801</v>
      </c>
      <c r="B808" s="85" t="s">
        <v>467</v>
      </c>
      <c r="C808" s="86" t="s">
        <v>42</v>
      </c>
      <c r="D808" s="86" t="s">
        <v>312</v>
      </c>
      <c r="E808" s="86" t="s">
        <v>433</v>
      </c>
      <c r="F808" s="94">
        <v>5100</v>
      </c>
      <c r="G808" s="94">
        <v>5100</v>
      </c>
      <c r="H808" s="94">
        <v>0</v>
      </c>
      <c r="I808" s="87">
        <f t="shared" si="24"/>
        <v>0</v>
      </c>
    </row>
    <row r="809" spans="1:9" ht="38.25" x14ac:dyDescent="0.2">
      <c r="A809" s="84">
        <f t="shared" si="25"/>
        <v>802</v>
      </c>
      <c r="B809" s="85" t="s">
        <v>468</v>
      </c>
      <c r="C809" s="86" t="s">
        <v>42</v>
      </c>
      <c r="D809" s="86" t="s">
        <v>312</v>
      </c>
      <c r="E809" s="86" t="s">
        <v>434</v>
      </c>
      <c r="F809" s="94">
        <v>3456487</v>
      </c>
      <c r="G809" s="94">
        <v>3456487</v>
      </c>
      <c r="H809" s="94">
        <v>2610680.15</v>
      </c>
      <c r="I809" s="87">
        <f t="shared" si="24"/>
        <v>0.75529870356810247</v>
      </c>
    </row>
    <row r="810" spans="1:9" ht="25.5" x14ac:dyDescent="0.2">
      <c r="A810" s="84">
        <f t="shared" si="25"/>
        <v>803</v>
      </c>
      <c r="B810" s="85" t="s">
        <v>453</v>
      </c>
      <c r="C810" s="86" t="s">
        <v>42</v>
      </c>
      <c r="D810" s="86" t="s">
        <v>312</v>
      </c>
      <c r="E810" s="86" t="s">
        <v>160</v>
      </c>
      <c r="F810" s="94">
        <v>2057190.51</v>
      </c>
      <c r="G810" s="94">
        <v>2057190.51</v>
      </c>
      <c r="H810" s="94">
        <v>1100686.28</v>
      </c>
      <c r="I810" s="87">
        <f t="shared" si="24"/>
        <v>0.53504343649728392</v>
      </c>
    </row>
    <row r="811" spans="1:9" ht="25.5" x14ac:dyDescent="0.2">
      <c r="A811" s="84">
        <f t="shared" si="25"/>
        <v>804</v>
      </c>
      <c r="B811" s="85" t="s">
        <v>506</v>
      </c>
      <c r="C811" s="86" t="s">
        <v>42</v>
      </c>
      <c r="D811" s="86" t="s">
        <v>312</v>
      </c>
      <c r="E811" s="86" t="s">
        <v>391</v>
      </c>
      <c r="F811" s="94">
        <v>106380</v>
      </c>
      <c r="G811" s="94">
        <v>106380</v>
      </c>
      <c r="H811" s="94">
        <v>106380</v>
      </c>
      <c r="I811" s="87">
        <f t="shared" si="24"/>
        <v>1</v>
      </c>
    </row>
    <row r="812" spans="1:9" x14ac:dyDescent="0.2">
      <c r="A812" s="84">
        <f t="shared" si="25"/>
        <v>805</v>
      </c>
      <c r="B812" s="85" t="s">
        <v>454</v>
      </c>
      <c r="C812" s="86" t="s">
        <v>42</v>
      </c>
      <c r="D812" s="86" t="s">
        <v>312</v>
      </c>
      <c r="E812" s="86" t="s">
        <v>392</v>
      </c>
      <c r="F812" s="94">
        <v>1950810.51</v>
      </c>
      <c r="G812" s="94">
        <v>1950810.51</v>
      </c>
      <c r="H812" s="94">
        <v>994306.28</v>
      </c>
      <c r="I812" s="87">
        <f t="shared" si="24"/>
        <v>0.50968880621829338</v>
      </c>
    </row>
    <row r="813" spans="1:9" x14ac:dyDescent="0.2">
      <c r="A813" s="84">
        <f t="shared" si="25"/>
        <v>806</v>
      </c>
      <c r="B813" s="85" t="s">
        <v>458</v>
      </c>
      <c r="C813" s="86" t="s">
        <v>42</v>
      </c>
      <c r="D813" s="86" t="s">
        <v>312</v>
      </c>
      <c r="E813" s="86" t="s">
        <v>162</v>
      </c>
      <c r="F813" s="94">
        <v>363290</v>
      </c>
      <c r="G813" s="94">
        <v>363290</v>
      </c>
      <c r="H813" s="94">
        <v>270067</v>
      </c>
      <c r="I813" s="87">
        <f t="shared" si="24"/>
        <v>0.74339233119546366</v>
      </c>
    </row>
    <row r="814" spans="1:9" ht="25.5" x14ac:dyDescent="0.2">
      <c r="A814" s="84">
        <f t="shared" si="25"/>
        <v>807</v>
      </c>
      <c r="B814" s="85" t="s">
        <v>469</v>
      </c>
      <c r="C814" s="86" t="s">
        <v>42</v>
      </c>
      <c r="D814" s="86" t="s">
        <v>312</v>
      </c>
      <c r="E814" s="86" t="s">
        <v>386</v>
      </c>
      <c r="F814" s="94">
        <v>363290</v>
      </c>
      <c r="G814" s="94">
        <v>363290</v>
      </c>
      <c r="H814" s="94">
        <v>270067</v>
      </c>
      <c r="I814" s="87">
        <f t="shared" si="24"/>
        <v>0.74339233119546366</v>
      </c>
    </row>
    <row r="815" spans="1:9" ht="38.25" x14ac:dyDescent="0.2">
      <c r="A815" s="84">
        <f t="shared" si="25"/>
        <v>808</v>
      </c>
      <c r="B815" s="85" t="s">
        <v>696</v>
      </c>
      <c r="C815" s="86" t="s">
        <v>42</v>
      </c>
      <c r="D815" s="86" t="s">
        <v>362</v>
      </c>
      <c r="E815" s="86" t="s">
        <v>95</v>
      </c>
      <c r="F815" s="94">
        <v>5284017</v>
      </c>
      <c r="G815" s="94">
        <v>5284017</v>
      </c>
      <c r="H815" s="94">
        <v>1185846.24</v>
      </c>
      <c r="I815" s="87">
        <f t="shared" si="24"/>
        <v>0.22442135216446124</v>
      </c>
    </row>
    <row r="816" spans="1:9" ht="25.5" x14ac:dyDescent="0.2">
      <c r="A816" s="84">
        <f t="shared" si="25"/>
        <v>809</v>
      </c>
      <c r="B816" s="85" t="s">
        <v>453</v>
      </c>
      <c r="C816" s="86" t="s">
        <v>42</v>
      </c>
      <c r="D816" s="86" t="s">
        <v>362</v>
      </c>
      <c r="E816" s="86" t="s">
        <v>160</v>
      </c>
      <c r="F816" s="94">
        <v>5284017</v>
      </c>
      <c r="G816" s="94">
        <v>5284017</v>
      </c>
      <c r="H816" s="94">
        <v>1185846.24</v>
      </c>
      <c r="I816" s="87">
        <f t="shared" si="24"/>
        <v>0.22442135216446124</v>
      </c>
    </row>
    <row r="817" spans="1:9" ht="25.5" x14ac:dyDescent="0.2">
      <c r="A817" s="84">
        <f t="shared" si="25"/>
        <v>810</v>
      </c>
      <c r="B817" s="85" t="s">
        <v>506</v>
      </c>
      <c r="C817" s="86" t="s">
        <v>42</v>
      </c>
      <c r="D817" s="86" t="s">
        <v>362</v>
      </c>
      <c r="E817" s="86" t="s">
        <v>391</v>
      </c>
      <c r="F817" s="94">
        <v>4926234</v>
      </c>
      <c r="G817" s="94">
        <v>4926234</v>
      </c>
      <c r="H817" s="94">
        <v>828063.24</v>
      </c>
      <c r="I817" s="87">
        <f t="shared" si="24"/>
        <v>0.1680925510237638</v>
      </c>
    </row>
    <row r="818" spans="1:9" x14ac:dyDescent="0.2">
      <c r="A818" s="84">
        <f t="shared" si="25"/>
        <v>811</v>
      </c>
      <c r="B818" s="85" t="s">
        <v>454</v>
      </c>
      <c r="C818" s="86" t="s">
        <v>42</v>
      </c>
      <c r="D818" s="86" t="s">
        <v>362</v>
      </c>
      <c r="E818" s="86" t="s">
        <v>392</v>
      </c>
      <c r="F818" s="94">
        <v>357783</v>
      </c>
      <c r="G818" s="94">
        <v>357783</v>
      </c>
      <c r="H818" s="94">
        <v>357783</v>
      </c>
      <c r="I818" s="87">
        <f t="shared" si="24"/>
        <v>1</v>
      </c>
    </row>
    <row r="819" spans="1:9" ht="38.25" x14ac:dyDescent="0.2">
      <c r="A819" s="84">
        <f t="shared" si="25"/>
        <v>812</v>
      </c>
      <c r="B819" s="85" t="s">
        <v>872</v>
      </c>
      <c r="C819" s="86" t="s">
        <v>42</v>
      </c>
      <c r="D819" s="86" t="s">
        <v>873</v>
      </c>
      <c r="E819" s="86" t="s">
        <v>95</v>
      </c>
      <c r="F819" s="94">
        <v>119500</v>
      </c>
      <c r="G819" s="94">
        <v>119500</v>
      </c>
      <c r="H819" s="94">
        <v>119500</v>
      </c>
      <c r="I819" s="87">
        <f t="shared" si="24"/>
        <v>1</v>
      </c>
    </row>
    <row r="820" spans="1:9" ht="25.5" x14ac:dyDescent="0.2">
      <c r="A820" s="84">
        <f t="shared" si="25"/>
        <v>813</v>
      </c>
      <c r="B820" s="85" t="s">
        <v>453</v>
      </c>
      <c r="C820" s="86" t="s">
        <v>42</v>
      </c>
      <c r="D820" s="86" t="s">
        <v>873</v>
      </c>
      <c r="E820" s="86" t="s">
        <v>160</v>
      </c>
      <c r="F820" s="94">
        <v>119500</v>
      </c>
      <c r="G820" s="94">
        <v>119500</v>
      </c>
      <c r="H820" s="94">
        <v>119500</v>
      </c>
      <c r="I820" s="87">
        <f t="shared" si="24"/>
        <v>1</v>
      </c>
    </row>
    <row r="821" spans="1:9" x14ac:dyDescent="0.2">
      <c r="A821" s="84">
        <f t="shared" si="25"/>
        <v>814</v>
      </c>
      <c r="B821" s="85" t="s">
        <v>454</v>
      </c>
      <c r="C821" s="86" t="s">
        <v>42</v>
      </c>
      <c r="D821" s="86" t="s">
        <v>873</v>
      </c>
      <c r="E821" s="86" t="s">
        <v>392</v>
      </c>
      <c r="F821" s="94">
        <v>119500</v>
      </c>
      <c r="G821" s="94">
        <v>119500</v>
      </c>
      <c r="H821" s="94">
        <v>119500</v>
      </c>
      <c r="I821" s="87">
        <f t="shared" si="24"/>
        <v>1</v>
      </c>
    </row>
    <row r="822" spans="1:9" ht="51" x14ac:dyDescent="0.2">
      <c r="A822" s="84">
        <f t="shared" si="25"/>
        <v>815</v>
      </c>
      <c r="B822" s="85" t="s">
        <v>695</v>
      </c>
      <c r="C822" s="86" t="s">
        <v>42</v>
      </c>
      <c r="D822" s="86" t="s">
        <v>796</v>
      </c>
      <c r="E822" s="86" t="s">
        <v>95</v>
      </c>
      <c r="F822" s="94">
        <v>51200</v>
      </c>
      <c r="G822" s="94">
        <v>51200</v>
      </c>
      <c r="H822" s="94">
        <v>51200</v>
      </c>
      <c r="I822" s="87">
        <f t="shared" si="24"/>
        <v>1</v>
      </c>
    </row>
    <row r="823" spans="1:9" ht="25.5" x14ac:dyDescent="0.2">
      <c r="A823" s="84">
        <f t="shared" si="25"/>
        <v>816</v>
      </c>
      <c r="B823" s="85" t="s">
        <v>453</v>
      </c>
      <c r="C823" s="86" t="s">
        <v>42</v>
      </c>
      <c r="D823" s="86" t="s">
        <v>796</v>
      </c>
      <c r="E823" s="86" t="s">
        <v>160</v>
      </c>
      <c r="F823" s="94">
        <v>51200</v>
      </c>
      <c r="G823" s="94">
        <v>51200</v>
      </c>
      <c r="H823" s="94">
        <v>51200</v>
      </c>
      <c r="I823" s="87">
        <f t="shared" si="24"/>
        <v>1</v>
      </c>
    </row>
    <row r="824" spans="1:9" x14ac:dyDescent="0.2">
      <c r="A824" s="84">
        <f t="shared" si="25"/>
        <v>817</v>
      </c>
      <c r="B824" s="85" t="s">
        <v>454</v>
      </c>
      <c r="C824" s="86" t="s">
        <v>42</v>
      </c>
      <c r="D824" s="86" t="s">
        <v>796</v>
      </c>
      <c r="E824" s="86" t="s">
        <v>392</v>
      </c>
      <c r="F824" s="94">
        <v>51200</v>
      </c>
      <c r="G824" s="94">
        <v>51200</v>
      </c>
      <c r="H824" s="94">
        <v>51200</v>
      </c>
      <c r="I824" s="87">
        <f t="shared" si="24"/>
        <v>1</v>
      </c>
    </row>
    <row r="825" spans="1:9" x14ac:dyDescent="0.2">
      <c r="A825" s="84">
        <f t="shared" si="25"/>
        <v>818</v>
      </c>
      <c r="B825" s="85" t="s">
        <v>64</v>
      </c>
      <c r="C825" s="86" t="s">
        <v>125</v>
      </c>
      <c r="D825" s="86" t="s">
        <v>204</v>
      </c>
      <c r="E825" s="86" t="s">
        <v>95</v>
      </c>
      <c r="F825" s="94">
        <v>11361581.49</v>
      </c>
      <c r="G825" s="94">
        <v>11361581.49</v>
      </c>
      <c r="H825" s="94">
        <v>2038381.28</v>
      </c>
      <c r="I825" s="87">
        <f t="shared" si="24"/>
        <v>0.17940999514848349</v>
      </c>
    </row>
    <row r="826" spans="1:9" ht="51" x14ac:dyDescent="0.2">
      <c r="A826" s="84">
        <f t="shared" si="25"/>
        <v>819</v>
      </c>
      <c r="B826" s="85" t="s">
        <v>581</v>
      </c>
      <c r="C826" s="86" t="s">
        <v>125</v>
      </c>
      <c r="D826" s="86" t="s">
        <v>281</v>
      </c>
      <c r="E826" s="86" t="s">
        <v>95</v>
      </c>
      <c r="F826" s="94">
        <v>11361581.49</v>
      </c>
      <c r="G826" s="94">
        <v>11361581.49</v>
      </c>
      <c r="H826" s="94">
        <v>2038381.28</v>
      </c>
      <c r="I826" s="87">
        <f t="shared" si="24"/>
        <v>0.17940999514848349</v>
      </c>
    </row>
    <row r="827" spans="1:9" ht="25.5" x14ac:dyDescent="0.2">
      <c r="A827" s="84">
        <f t="shared" si="25"/>
        <v>820</v>
      </c>
      <c r="B827" s="85" t="s">
        <v>635</v>
      </c>
      <c r="C827" s="86" t="s">
        <v>125</v>
      </c>
      <c r="D827" s="86" t="s">
        <v>342</v>
      </c>
      <c r="E827" s="86" t="s">
        <v>95</v>
      </c>
      <c r="F827" s="94">
        <v>11361581.49</v>
      </c>
      <c r="G827" s="94">
        <v>11361581.49</v>
      </c>
      <c r="H827" s="94">
        <v>2038381.28</v>
      </c>
      <c r="I827" s="87">
        <f t="shared" si="24"/>
        <v>0.17940999514848349</v>
      </c>
    </row>
    <row r="828" spans="1:9" x14ac:dyDescent="0.2">
      <c r="A828" s="84">
        <f t="shared" si="25"/>
        <v>821</v>
      </c>
      <c r="B828" s="85" t="s">
        <v>637</v>
      </c>
      <c r="C828" s="86" t="s">
        <v>125</v>
      </c>
      <c r="D828" s="86" t="s">
        <v>313</v>
      </c>
      <c r="E828" s="86" t="s">
        <v>95</v>
      </c>
      <c r="F828" s="94">
        <v>2724381.49</v>
      </c>
      <c r="G828" s="94">
        <v>2724381.49</v>
      </c>
      <c r="H828" s="94">
        <v>1358181.28</v>
      </c>
      <c r="I828" s="87">
        <f t="shared" si="24"/>
        <v>0.49852830265705556</v>
      </c>
    </row>
    <row r="829" spans="1:9" x14ac:dyDescent="0.2">
      <c r="A829" s="84">
        <f t="shared" si="25"/>
        <v>822</v>
      </c>
      <c r="B829" s="85" t="s">
        <v>465</v>
      </c>
      <c r="C829" s="86" t="s">
        <v>125</v>
      </c>
      <c r="D829" s="86" t="s">
        <v>313</v>
      </c>
      <c r="E829" s="86" t="s">
        <v>161</v>
      </c>
      <c r="F829" s="94">
        <v>1224749</v>
      </c>
      <c r="G829" s="94">
        <v>1224749</v>
      </c>
      <c r="H829" s="94">
        <v>397950</v>
      </c>
      <c r="I829" s="87">
        <f t="shared" si="24"/>
        <v>0.32492371906406947</v>
      </c>
    </row>
    <row r="830" spans="1:9" ht="25.5" x14ac:dyDescent="0.2">
      <c r="A830" s="84">
        <f t="shared" si="25"/>
        <v>823</v>
      </c>
      <c r="B830" s="85" t="s">
        <v>467</v>
      </c>
      <c r="C830" s="86" t="s">
        <v>125</v>
      </c>
      <c r="D830" s="86" t="s">
        <v>313</v>
      </c>
      <c r="E830" s="86" t="s">
        <v>433</v>
      </c>
      <c r="F830" s="94">
        <v>15300</v>
      </c>
      <c r="G830" s="94">
        <v>15300</v>
      </c>
      <c r="H830" s="94">
        <v>0</v>
      </c>
      <c r="I830" s="87">
        <f t="shared" si="24"/>
        <v>0</v>
      </c>
    </row>
    <row r="831" spans="1:9" ht="38.25" x14ac:dyDescent="0.2">
      <c r="A831" s="84">
        <f t="shared" si="25"/>
        <v>824</v>
      </c>
      <c r="B831" s="85" t="s">
        <v>590</v>
      </c>
      <c r="C831" s="86" t="s">
        <v>125</v>
      </c>
      <c r="D831" s="86" t="s">
        <v>313</v>
      </c>
      <c r="E831" s="86" t="s">
        <v>439</v>
      </c>
      <c r="F831" s="94">
        <v>1209449</v>
      </c>
      <c r="G831" s="94">
        <v>1209449</v>
      </c>
      <c r="H831" s="94">
        <v>397950</v>
      </c>
      <c r="I831" s="87">
        <f t="shared" si="24"/>
        <v>0.3290341304180664</v>
      </c>
    </row>
    <row r="832" spans="1:9" ht="25.5" x14ac:dyDescent="0.2">
      <c r="A832" s="84">
        <f t="shared" si="25"/>
        <v>825</v>
      </c>
      <c r="B832" s="85" t="s">
        <v>453</v>
      </c>
      <c r="C832" s="86" t="s">
        <v>125</v>
      </c>
      <c r="D832" s="86" t="s">
        <v>313</v>
      </c>
      <c r="E832" s="86" t="s">
        <v>160</v>
      </c>
      <c r="F832" s="94">
        <v>1499632.49</v>
      </c>
      <c r="G832" s="94">
        <v>1499632.49</v>
      </c>
      <c r="H832" s="94">
        <v>960231.28</v>
      </c>
      <c r="I832" s="87">
        <f t="shared" si="24"/>
        <v>0.64031106714685815</v>
      </c>
    </row>
    <row r="833" spans="1:9" x14ac:dyDescent="0.2">
      <c r="A833" s="84">
        <f t="shared" si="25"/>
        <v>826</v>
      </c>
      <c r="B833" s="85" t="s">
        <v>454</v>
      </c>
      <c r="C833" s="86" t="s">
        <v>125</v>
      </c>
      <c r="D833" s="86" t="s">
        <v>313</v>
      </c>
      <c r="E833" s="86" t="s">
        <v>392</v>
      </c>
      <c r="F833" s="94">
        <v>1499632.49</v>
      </c>
      <c r="G833" s="94">
        <v>1499632.49</v>
      </c>
      <c r="H833" s="94">
        <v>960231.28</v>
      </c>
      <c r="I833" s="87">
        <f t="shared" si="24"/>
        <v>0.64031106714685815</v>
      </c>
    </row>
    <row r="834" spans="1:9" ht="25.5" x14ac:dyDescent="0.2">
      <c r="A834" s="84">
        <f t="shared" si="25"/>
        <v>827</v>
      </c>
      <c r="B834" s="85" t="s">
        <v>638</v>
      </c>
      <c r="C834" s="86" t="s">
        <v>125</v>
      </c>
      <c r="D834" s="86" t="s">
        <v>440</v>
      </c>
      <c r="E834" s="86" t="s">
        <v>95</v>
      </c>
      <c r="F834" s="94">
        <v>4507000</v>
      </c>
      <c r="G834" s="94">
        <v>4507000</v>
      </c>
      <c r="H834" s="94">
        <v>0</v>
      </c>
      <c r="I834" s="87">
        <f t="shared" si="24"/>
        <v>0</v>
      </c>
    </row>
    <row r="835" spans="1:9" x14ac:dyDescent="0.2">
      <c r="A835" s="84">
        <f t="shared" si="25"/>
        <v>828</v>
      </c>
      <c r="B835" s="85" t="s">
        <v>458</v>
      </c>
      <c r="C835" s="86" t="s">
        <v>125</v>
      </c>
      <c r="D835" s="86" t="s">
        <v>440</v>
      </c>
      <c r="E835" s="86" t="s">
        <v>162</v>
      </c>
      <c r="F835" s="94">
        <v>4507000</v>
      </c>
      <c r="G835" s="94">
        <v>4507000</v>
      </c>
      <c r="H835" s="94">
        <v>0</v>
      </c>
      <c r="I835" s="87">
        <f t="shared" si="24"/>
        <v>0</v>
      </c>
    </row>
    <row r="836" spans="1:9" x14ac:dyDescent="0.2">
      <c r="A836" s="84">
        <f t="shared" si="25"/>
        <v>829</v>
      </c>
      <c r="B836" s="85" t="s">
        <v>459</v>
      </c>
      <c r="C836" s="86" t="s">
        <v>125</v>
      </c>
      <c r="D836" s="86" t="s">
        <v>440</v>
      </c>
      <c r="E836" s="86" t="s">
        <v>390</v>
      </c>
      <c r="F836" s="94">
        <v>4507000</v>
      </c>
      <c r="G836" s="94">
        <v>4507000</v>
      </c>
      <c r="H836" s="94">
        <v>0</v>
      </c>
      <c r="I836" s="87">
        <f t="shared" si="24"/>
        <v>0</v>
      </c>
    </row>
    <row r="837" spans="1:9" ht="25.5" x14ac:dyDescent="0.2">
      <c r="A837" s="84">
        <f t="shared" si="25"/>
        <v>830</v>
      </c>
      <c r="B837" s="85" t="s">
        <v>639</v>
      </c>
      <c r="C837" s="86" t="s">
        <v>125</v>
      </c>
      <c r="D837" s="86" t="s">
        <v>420</v>
      </c>
      <c r="E837" s="86" t="s">
        <v>95</v>
      </c>
      <c r="F837" s="94">
        <v>600000</v>
      </c>
      <c r="G837" s="94">
        <v>600000</v>
      </c>
      <c r="H837" s="94">
        <v>600000</v>
      </c>
      <c r="I837" s="87">
        <f t="shared" si="24"/>
        <v>1</v>
      </c>
    </row>
    <row r="838" spans="1:9" ht="25.5" x14ac:dyDescent="0.2">
      <c r="A838" s="84">
        <f t="shared" si="25"/>
        <v>831</v>
      </c>
      <c r="B838" s="85" t="s">
        <v>453</v>
      </c>
      <c r="C838" s="86" t="s">
        <v>125</v>
      </c>
      <c r="D838" s="86" t="s">
        <v>420</v>
      </c>
      <c r="E838" s="86" t="s">
        <v>160</v>
      </c>
      <c r="F838" s="94">
        <v>600000</v>
      </c>
      <c r="G838" s="94">
        <v>600000</v>
      </c>
      <c r="H838" s="94">
        <v>600000</v>
      </c>
      <c r="I838" s="87">
        <f t="shared" si="24"/>
        <v>1</v>
      </c>
    </row>
    <row r="839" spans="1:9" x14ac:dyDescent="0.2">
      <c r="A839" s="84">
        <f t="shared" si="25"/>
        <v>832</v>
      </c>
      <c r="B839" s="85" t="s">
        <v>454</v>
      </c>
      <c r="C839" s="86" t="s">
        <v>125</v>
      </c>
      <c r="D839" s="86" t="s">
        <v>420</v>
      </c>
      <c r="E839" s="86" t="s">
        <v>392</v>
      </c>
      <c r="F839" s="94">
        <v>600000</v>
      </c>
      <c r="G839" s="94">
        <v>600000</v>
      </c>
      <c r="H839" s="94">
        <v>600000</v>
      </c>
      <c r="I839" s="87">
        <f t="shared" si="24"/>
        <v>1</v>
      </c>
    </row>
    <row r="840" spans="1:9" ht="38.25" x14ac:dyDescent="0.2">
      <c r="A840" s="84">
        <f t="shared" si="25"/>
        <v>833</v>
      </c>
      <c r="B840" s="85" t="s">
        <v>640</v>
      </c>
      <c r="C840" s="86" t="s">
        <v>125</v>
      </c>
      <c r="D840" s="86" t="s">
        <v>363</v>
      </c>
      <c r="E840" s="86" t="s">
        <v>95</v>
      </c>
      <c r="F840" s="94">
        <v>80200</v>
      </c>
      <c r="G840" s="94">
        <v>80200</v>
      </c>
      <c r="H840" s="94">
        <v>80200</v>
      </c>
      <c r="I840" s="87">
        <f t="shared" si="24"/>
        <v>1</v>
      </c>
    </row>
    <row r="841" spans="1:9" ht="25.5" x14ac:dyDescent="0.2">
      <c r="A841" s="84">
        <f t="shared" si="25"/>
        <v>834</v>
      </c>
      <c r="B841" s="85" t="s">
        <v>453</v>
      </c>
      <c r="C841" s="86" t="s">
        <v>125</v>
      </c>
      <c r="D841" s="86" t="s">
        <v>363</v>
      </c>
      <c r="E841" s="86" t="s">
        <v>160</v>
      </c>
      <c r="F841" s="94">
        <v>80200</v>
      </c>
      <c r="G841" s="94">
        <v>80200</v>
      </c>
      <c r="H841" s="94">
        <v>80200</v>
      </c>
      <c r="I841" s="87">
        <f t="shared" ref="I841:I877" si="26">H841/G841</f>
        <v>1</v>
      </c>
    </row>
    <row r="842" spans="1:9" x14ac:dyDescent="0.2">
      <c r="A842" s="84">
        <f t="shared" ref="A842:A877" si="27">A841+1</f>
        <v>835</v>
      </c>
      <c r="B842" s="85" t="s">
        <v>454</v>
      </c>
      <c r="C842" s="86" t="s">
        <v>125</v>
      </c>
      <c r="D842" s="86" t="s">
        <v>363</v>
      </c>
      <c r="E842" s="86" t="s">
        <v>392</v>
      </c>
      <c r="F842" s="94">
        <v>80200</v>
      </c>
      <c r="G842" s="94">
        <v>80200</v>
      </c>
      <c r="H842" s="94">
        <v>80200</v>
      </c>
      <c r="I842" s="87">
        <f t="shared" si="26"/>
        <v>1</v>
      </c>
    </row>
    <row r="843" spans="1:9" ht="38.25" x14ac:dyDescent="0.2">
      <c r="A843" s="84">
        <f t="shared" si="27"/>
        <v>836</v>
      </c>
      <c r="B843" s="85" t="s">
        <v>797</v>
      </c>
      <c r="C843" s="86" t="s">
        <v>125</v>
      </c>
      <c r="D843" s="86" t="s">
        <v>798</v>
      </c>
      <c r="E843" s="86" t="s">
        <v>95</v>
      </c>
      <c r="F843" s="94">
        <v>3450000</v>
      </c>
      <c r="G843" s="94">
        <v>3450000</v>
      </c>
      <c r="H843" s="94">
        <v>0</v>
      </c>
      <c r="I843" s="87">
        <f t="shared" si="26"/>
        <v>0</v>
      </c>
    </row>
    <row r="844" spans="1:9" x14ac:dyDescent="0.2">
      <c r="A844" s="84">
        <f t="shared" si="27"/>
        <v>837</v>
      </c>
      <c r="B844" s="85" t="s">
        <v>491</v>
      </c>
      <c r="C844" s="86" t="s">
        <v>125</v>
      </c>
      <c r="D844" s="86" t="s">
        <v>798</v>
      </c>
      <c r="E844" s="86" t="s">
        <v>166</v>
      </c>
      <c r="F844" s="94">
        <v>3450000</v>
      </c>
      <c r="G844" s="94">
        <v>3450000</v>
      </c>
      <c r="H844" s="94">
        <v>0</v>
      </c>
      <c r="I844" s="87">
        <f t="shared" si="26"/>
        <v>0</v>
      </c>
    </row>
    <row r="845" spans="1:9" x14ac:dyDescent="0.2">
      <c r="A845" s="84">
        <f t="shared" si="27"/>
        <v>838</v>
      </c>
      <c r="B845" s="85" t="s">
        <v>378</v>
      </c>
      <c r="C845" s="86" t="s">
        <v>379</v>
      </c>
      <c r="D845" s="86" t="s">
        <v>204</v>
      </c>
      <c r="E845" s="86" t="s">
        <v>95</v>
      </c>
      <c r="F845" s="94">
        <v>1350000</v>
      </c>
      <c r="G845" s="94">
        <v>1350000</v>
      </c>
      <c r="H845" s="94">
        <v>508256.2</v>
      </c>
      <c r="I845" s="87">
        <f t="shared" si="26"/>
        <v>0.37648607407407408</v>
      </c>
    </row>
    <row r="846" spans="1:9" x14ac:dyDescent="0.2">
      <c r="A846" s="84">
        <f t="shared" si="27"/>
        <v>839</v>
      </c>
      <c r="B846" s="85" t="s">
        <v>380</v>
      </c>
      <c r="C846" s="86" t="s">
        <v>381</v>
      </c>
      <c r="D846" s="86" t="s">
        <v>204</v>
      </c>
      <c r="E846" s="86" t="s">
        <v>95</v>
      </c>
      <c r="F846" s="94">
        <v>350000</v>
      </c>
      <c r="G846" s="94">
        <v>350000</v>
      </c>
      <c r="H846" s="94">
        <v>104321.2</v>
      </c>
      <c r="I846" s="87">
        <f t="shared" si="26"/>
        <v>0.2980605714285714</v>
      </c>
    </row>
    <row r="847" spans="1:9" ht="51" x14ac:dyDescent="0.2">
      <c r="A847" s="84">
        <f t="shared" si="27"/>
        <v>840</v>
      </c>
      <c r="B847" s="85" t="s">
        <v>463</v>
      </c>
      <c r="C847" s="86" t="s">
        <v>381</v>
      </c>
      <c r="D847" s="86" t="s">
        <v>212</v>
      </c>
      <c r="E847" s="86" t="s">
        <v>95</v>
      </c>
      <c r="F847" s="94">
        <v>350000</v>
      </c>
      <c r="G847" s="94">
        <v>350000</v>
      </c>
      <c r="H847" s="94">
        <v>104321.2</v>
      </c>
      <c r="I847" s="87">
        <f t="shared" si="26"/>
        <v>0.2980605714285714</v>
      </c>
    </row>
    <row r="848" spans="1:9" ht="25.5" x14ac:dyDescent="0.2">
      <c r="A848" s="84">
        <f t="shared" si="27"/>
        <v>841</v>
      </c>
      <c r="B848" s="85" t="s">
        <v>641</v>
      </c>
      <c r="C848" s="86" t="s">
        <v>381</v>
      </c>
      <c r="D848" s="86" t="s">
        <v>219</v>
      </c>
      <c r="E848" s="86" t="s">
        <v>95</v>
      </c>
      <c r="F848" s="94">
        <v>350000</v>
      </c>
      <c r="G848" s="94">
        <v>350000</v>
      </c>
      <c r="H848" s="94">
        <v>104321.2</v>
      </c>
      <c r="I848" s="87">
        <f t="shared" si="26"/>
        <v>0.2980605714285714</v>
      </c>
    </row>
    <row r="849" spans="1:9" ht="25.5" x14ac:dyDescent="0.2">
      <c r="A849" s="84">
        <f t="shared" si="27"/>
        <v>842</v>
      </c>
      <c r="B849" s="85" t="s">
        <v>453</v>
      </c>
      <c r="C849" s="86" t="s">
        <v>381</v>
      </c>
      <c r="D849" s="86" t="s">
        <v>219</v>
      </c>
      <c r="E849" s="86" t="s">
        <v>160</v>
      </c>
      <c r="F849" s="94">
        <v>350000</v>
      </c>
      <c r="G849" s="94">
        <v>350000</v>
      </c>
      <c r="H849" s="94">
        <v>104321.2</v>
      </c>
      <c r="I849" s="87">
        <f t="shared" si="26"/>
        <v>0.2980605714285714</v>
      </c>
    </row>
    <row r="850" spans="1:9" x14ac:dyDescent="0.2">
      <c r="A850" s="84">
        <f t="shared" si="27"/>
        <v>843</v>
      </c>
      <c r="B850" s="85" t="s">
        <v>454</v>
      </c>
      <c r="C850" s="86" t="s">
        <v>381</v>
      </c>
      <c r="D850" s="86" t="s">
        <v>219</v>
      </c>
      <c r="E850" s="86" t="s">
        <v>392</v>
      </c>
      <c r="F850" s="94">
        <v>350000</v>
      </c>
      <c r="G850" s="94">
        <v>350000</v>
      </c>
      <c r="H850" s="94">
        <v>104321.2</v>
      </c>
      <c r="I850" s="87">
        <f t="shared" si="26"/>
        <v>0.2980605714285714</v>
      </c>
    </row>
    <row r="851" spans="1:9" x14ac:dyDescent="0.2">
      <c r="A851" s="84">
        <f t="shared" si="27"/>
        <v>844</v>
      </c>
      <c r="B851" s="85" t="s">
        <v>382</v>
      </c>
      <c r="C851" s="86" t="s">
        <v>383</v>
      </c>
      <c r="D851" s="86" t="s">
        <v>204</v>
      </c>
      <c r="E851" s="86" t="s">
        <v>95</v>
      </c>
      <c r="F851" s="94">
        <v>1000000</v>
      </c>
      <c r="G851" s="94">
        <v>1000000</v>
      </c>
      <c r="H851" s="94">
        <v>403935</v>
      </c>
      <c r="I851" s="87">
        <f t="shared" si="26"/>
        <v>0.40393499999999999</v>
      </c>
    </row>
    <row r="852" spans="1:9" ht="51" x14ac:dyDescent="0.2">
      <c r="A852" s="84">
        <f t="shared" si="27"/>
        <v>845</v>
      </c>
      <c r="B852" s="85" t="s">
        <v>463</v>
      </c>
      <c r="C852" s="86" t="s">
        <v>383</v>
      </c>
      <c r="D852" s="86" t="s">
        <v>212</v>
      </c>
      <c r="E852" s="86" t="s">
        <v>95</v>
      </c>
      <c r="F852" s="94">
        <v>1000000</v>
      </c>
      <c r="G852" s="94">
        <v>1000000</v>
      </c>
      <c r="H852" s="94">
        <v>403935</v>
      </c>
      <c r="I852" s="87">
        <f t="shared" si="26"/>
        <v>0.40393499999999999</v>
      </c>
    </row>
    <row r="853" spans="1:9" ht="25.5" x14ac:dyDescent="0.2">
      <c r="A853" s="84">
        <f t="shared" si="27"/>
        <v>846</v>
      </c>
      <c r="B853" s="85" t="s">
        <v>641</v>
      </c>
      <c r="C853" s="86" t="s">
        <v>383</v>
      </c>
      <c r="D853" s="86" t="s">
        <v>219</v>
      </c>
      <c r="E853" s="86" t="s">
        <v>95</v>
      </c>
      <c r="F853" s="94">
        <v>1000000</v>
      </c>
      <c r="G853" s="94">
        <v>1000000</v>
      </c>
      <c r="H853" s="94">
        <v>403935</v>
      </c>
      <c r="I853" s="87">
        <f t="shared" si="26"/>
        <v>0.40393499999999999</v>
      </c>
    </row>
    <row r="854" spans="1:9" ht="25.5" x14ac:dyDescent="0.2">
      <c r="A854" s="84">
        <f t="shared" si="27"/>
        <v>847</v>
      </c>
      <c r="B854" s="85" t="s">
        <v>606</v>
      </c>
      <c r="C854" s="86" t="s">
        <v>383</v>
      </c>
      <c r="D854" s="86" t="s">
        <v>219</v>
      </c>
      <c r="E854" s="86" t="s">
        <v>169</v>
      </c>
      <c r="F854" s="94">
        <v>1000000</v>
      </c>
      <c r="G854" s="94">
        <v>1000000</v>
      </c>
      <c r="H854" s="94">
        <v>403935</v>
      </c>
      <c r="I854" s="87">
        <f t="shared" si="26"/>
        <v>0.40393499999999999</v>
      </c>
    </row>
    <row r="855" spans="1:9" ht="25.5" x14ac:dyDescent="0.2">
      <c r="A855" s="84">
        <f t="shared" si="27"/>
        <v>848</v>
      </c>
      <c r="B855" s="85" t="s">
        <v>631</v>
      </c>
      <c r="C855" s="86" t="s">
        <v>383</v>
      </c>
      <c r="D855" s="86" t="s">
        <v>219</v>
      </c>
      <c r="E855" s="86" t="s">
        <v>395</v>
      </c>
      <c r="F855" s="94">
        <v>1000000</v>
      </c>
      <c r="G855" s="94">
        <v>1000000</v>
      </c>
      <c r="H855" s="94">
        <v>403935</v>
      </c>
      <c r="I855" s="87">
        <f t="shared" si="26"/>
        <v>0.40393499999999999</v>
      </c>
    </row>
    <row r="856" spans="1:9" ht="38.25" x14ac:dyDescent="0.2">
      <c r="A856" s="84">
        <f t="shared" si="27"/>
        <v>849</v>
      </c>
      <c r="B856" s="85" t="s">
        <v>65</v>
      </c>
      <c r="C856" s="86" t="s">
        <v>126</v>
      </c>
      <c r="D856" s="86" t="s">
        <v>204</v>
      </c>
      <c r="E856" s="86" t="s">
        <v>95</v>
      </c>
      <c r="F856" s="94">
        <v>198050050</v>
      </c>
      <c r="G856" s="94">
        <v>198050050</v>
      </c>
      <c r="H856" s="94">
        <v>161384576</v>
      </c>
      <c r="I856" s="87">
        <f t="shared" si="26"/>
        <v>0.81486763573147292</v>
      </c>
    </row>
    <row r="857" spans="1:9" ht="38.25" x14ac:dyDescent="0.2">
      <c r="A857" s="84">
        <f t="shared" si="27"/>
        <v>850</v>
      </c>
      <c r="B857" s="85" t="s">
        <v>66</v>
      </c>
      <c r="C857" s="86" t="s">
        <v>127</v>
      </c>
      <c r="D857" s="86" t="s">
        <v>204</v>
      </c>
      <c r="E857" s="86" t="s">
        <v>95</v>
      </c>
      <c r="F857" s="94">
        <v>11868500</v>
      </c>
      <c r="G857" s="94">
        <v>11868500</v>
      </c>
      <c r="H857" s="94">
        <v>8901360</v>
      </c>
      <c r="I857" s="87">
        <f t="shared" si="26"/>
        <v>0.74999873615031387</v>
      </c>
    </row>
    <row r="858" spans="1:9" ht="38.25" x14ac:dyDescent="0.2">
      <c r="A858" s="84">
        <f t="shared" si="27"/>
        <v>851</v>
      </c>
      <c r="B858" s="85" t="s">
        <v>642</v>
      </c>
      <c r="C858" s="86" t="s">
        <v>127</v>
      </c>
      <c r="D858" s="86" t="s">
        <v>314</v>
      </c>
      <c r="E858" s="86" t="s">
        <v>95</v>
      </c>
      <c r="F858" s="94">
        <v>11868500</v>
      </c>
      <c r="G858" s="94">
        <v>11868500</v>
      </c>
      <c r="H858" s="94">
        <v>8901360</v>
      </c>
      <c r="I858" s="87">
        <f t="shared" si="26"/>
        <v>0.74999873615031387</v>
      </c>
    </row>
    <row r="859" spans="1:9" ht="25.5" x14ac:dyDescent="0.2">
      <c r="A859" s="84">
        <f t="shared" si="27"/>
        <v>852</v>
      </c>
      <c r="B859" s="85" t="s">
        <v>643</v>
      </c>
      <c r="C859" s="86" t="s">
        <v>127</v>
      </c>
      <c r="D859" s="86" t="s">
        <v>343</v>
      </c>
      <c r="E859" s="86" t="s">
        <v>95</v>
      </c>
      <c r="F859" s="94">
        <v>11868500</v>
      </c>
      <c r="G859" s="94">
        <v>11868500</v>
      </c>
      <c r="H859" s="94">
        <v>8901360</v>
      </c>
      <c r="I859" s="87">
        <f t="shared" si="26"/>
        <v>0.74999873615031387</v>
      </c>
    </row>
    <row r="860" spans="1:9" ht="25.5" x14ac:dyDescent="0.2">
      <c r="A860" s="84">
        <f t="shared" si="27"/>
        <v>853</v>
      </c>
      <c r="B860" s="85" t="s">
        <v>644</v>
      </c>
      <c r="C860" s="86" t="s">
        <v>127</v>
      </c>
      <c r="D860" s="86" t="s">
        <v>315</v>
      </c>
      <c r="E860" s="86" t="s">
        <v>95</v>
      </c>
      <c r="F860" s="94">
        <v>891500</v>
      </c>
      <c r="G860" s="94">
        <v>891500</v>
      </c>
      <c r="H860" s="94">
        <v>668610</v>
      </c>
      <c r="I860" s="87">
        <f t="shared" si="26"/>
        <v>0.74998317442512619</v>
      </c>
    </row>
    <row r="861" spans="1:9" x14ac:dyDescent="0.2">
      <c r="A861" s="84">
        <f t="shared" si="27"/>
        <v>854</v>
      </c>
      <c r="B861" s="85" t="s">
        <v>645</v>
      </c>
      <c r="C861" s="86" t="s">
        <v>127</v>
      </c>
      <c r="D861" s="86" t="s">
        <v>315</v>
      </c>
      <c r="E861" s="86" t="s">
        <v>171</v>
      </c>
      <c r="F861" s="94">
        <v>891500</v>
      </c>
      <c r="G861" s="94">
        <v>891500</v>
      </c>
      <c r="H861" s="94">
        <v>668610</v>
      </c>
      <c r="I861" s="87">
        <f t="shared" si="26"/>
        <v>0.74998317442512619</v>
      </c>
    </row>
    <row r="862" spans="1:9" x14ac:dyDescent="0.2">
      <c r="A862" s="84">
        <f t="shared" si="27"/>
        <v>855</v>
      </c>
      <c r="B862" s="85" t="s">
        <v>646</v>
      </c>
      <c r="C862" s="86" t="s">
        <v>127</v>
      </c>
      <c r="D862" s="86" t="s">
        <v>315</v>
      </c>
      <c r="E862" s="86" t="s">
        <v>396</v>
      </c>
      <c r="F862" s="94">
        <v>891500</v>
      </c>
      <c r="G862" s="94">
        <v>891500</v>
      </c>
      <c r="H862" s="94">
        <v>668610</v>
      </c>
      <c r="I862" s="87">
        <f t="shared" si="26"/>
        <v>0.74998317442512619</v>
      </c>
    </row>
    <row r="863" spans="1:9" ht="51" x14ac:dyDescent="0.2">
      <c r="A863" s="84">
        <f t="shared" si="27"/>
        <v>856</v>
      </c>
      <c r="B863" s="85" t="s">
        <v>799</v>
      </c>
      <c r="C863" s="86" t="s">
        <v>127</v>
      </c>
      <c r="D863" s="86" t="s">
        <v>316</v>
      </c>
      <c r="E863" s="86" t="s">
        <v>95</v>
      </c>
      <c r="F863" s="94">
        <v>10977000</v>
      </c>
      <c r="G863" s="94">
        <v>10977000</v>
      </c>
      <c r="H863" s="94">
        <v>8232750</v>
      </c>
      <c r="I863" s="87">
        <f t="shared" si="26"/>
        <v>0.75</v>
      </c>
    </row>
    <row r="864" spans="1:9" x14ac:dyDescent="0.2">
      <c r="A864" s="84">
        <f t="shared" si="27"/>
        <v>857</v>
      </c>
      <c r="B864" s="85" t="s">
        <v>645</v>
      </c>
      <c r="C864" s="86" t="s">
        <v>127</v>
      </c>
      <c r="D864" s="86" t="s">
        <v>316</v>
      </c>
      <c r="E864" s="86" t="s">
        <v>171</v>
      </c>
      <c r="F864" s="94">
        <v>10977000</v>
      </c>
      <c r="G864" s="94">
        <v>10977000</v>
      </c>
      <c r="H864" s="94">
        <v>8232750</v>
      </c>
      <c r="I864" s="87">
        <f t="shared" si="26"/>
        <v>0.75</v>
      </c>
    </row>
    <row r="865" spans="1:9" x14ac:dyDescent="0.2">
      <c r="A865" s="84">
        <f t="shared" si="27"/>
        <v>858</v>
      </c>
      <c r="B865" s="85" t="s">
        <v>646</v>
      </c>
      <c r="C865" s="86" t="s">
        <v>127</v>
      </c>
      <c r="D865" s="86" t="s">
        <v>316</v>
      </c>
      <c r="E865" s="86" t="s">
        <v>396</v>
      </c>
      <c r="F865" s="94">
        <v>10977000</v>
      </c>
      <c r="G865" s="94">
        <v>10977000</v>
      </c>
      <c r="H865" s="94">
        <v>8232750</v>
      </c>
      <c r="I865" s="87">
        <f t="shared" si="26"/>
        <v>0.75</v>
      </c>
    </row>
    <row r="866" spans="1:9" x14ac:dyDescent="0.2">
      <c r="A866" s="84">
        <f t="shared" si="27"/>
        <v>859</v>
      </c>
      <c r="B866" s="85" t="s">
        <v>67</v>
      </c>
      <c r="C866" s="86" t="s">
        <v>128</v>
      </c>
      <c r="D866" s="86" t="s">
        <v>204</v>
      </c>
      <c r="E866" s="86" t="s">
        <v>95</v>
      </c>
      <c r="F866" s="94">
        <v>186181550</v>
      </c>
      <c r="G866" s="94">
        <v>186181550</v>
      </c>
      <c r="H866" s="94">
        <v>152483216</v>
      </c>
      <c r="I866" s="87">
        <f t="shared" si="26"/>
        <v>0.81900282815348779</v>
      </c>
    </row>
    <row r="867" spans="1:9" ht="38.25" x14ac:dyDescent="0.2">
      <c r="A867" s="84">
        <f t="shared" si="27"/>
        <v>860</v>
      </c>
      <c r="B867" s="85" t="s">
        <v>493</v>
      </c>
      <c r="C867" s="86" t="s">
        <v>128</v>
      </c>
      <c r="D867" s="86" t="s">
        <v>227</v>
      </c>
      <c r="E867" s="86" t="s">
        <v>95</v>
      </c>
      <c r="F867" s="94">
        <v>0</v>
      </c>
      <c r="G867" s="94">
        <v>0</v>
      </c>
      <c r="H867" s="94">
        <v>0</v>
      </c>
      <c r="I867" s="87" t="e">
        <f t="shared" si="26"/>
        <v>#DIV/0!</v>
      </c>
    </row>
    <row r="868" spans="1:9" ht="38.25" x14ac:dyDescent="0.2">
      <c r="A868" s="84">
        <f t="shared" si="27"/>
        <v>861</v>
      </c>
      <c r="B868" s="85" t="s">
        <v>494</v>
      </c>
      <c r="C868" s="86" t="s">
        <v>128</v>
      </c>
      <c r="D868" s="86" t="s">
        <v>319</v>
      </c>
      <c r="E868" s="86" t="s">
        <v>95</v>
      </c>
      <c r="F868" s="94">
        <v>0</v>
      </c>
      <c r="G868" s="94">
        <v>0</v>
      </c>
      <c r="H868" s="94">
        <v>0</v>
      </c>
      <c r="I868" s="87" t="e">
        <f t="shared" si="26"/>
        <v>#DIV/0!</v>
      </c>
    </row>
    <row r="869" spans="1:9" ht="76.5" x14ac:dyDescent="0.2">
      <c r="A869" s="84">
        <f t="shared" si="27"/>
        <v>862</v>
      </c>
      <c r="B869" s="85" t="s">
        <v>730</v>
      </c>
      <c r="C869" s="86" t="s">
        <v>128</v>
      </c>
      <c r="D869" s="86" t="s">
        <v>228</v>
      </c>
      <c r="E869" s="86" t="s">
        <v>95</v>
      </c>
      <c r="F869" s="94">
        <v>0</v>
      </c>
      <c r="G869" s="94">
        <v>0</v>
      </c>
      <c r="H869" s="94">
        <v>0</v>
      </c>
      <c r="I869" s="87" t="e">
        <f t="shared" si="26"/>
        <v>#DIV/0!</v>
      </c>
    </row>
    <row r="870" spans="1:9" x14ac:dyDescent="0.2">
      <c r="A870" s="84">
        <f t="shared" si="27"/>
        <v>863</v>
      </c>
      <c r="B870" s="85" t="s">
        <v>491</v>
      </c>
      <c r="C870" s="86" t="s">
        <v>128</v>
      </c>
      <c r="D870" s="86" t="s">
        <v>228</v>
      </c>
      <c r="E870" s="86" t="s">
        <v>166</v>
      </c>
      <c r="F870" s="94">
        <v>0</v>
      </c>
      <c r="G870" s="94">
        <v>0</v>
      </c>
      <c r="H870" s="94">
        <v>0</v>
      </c>
      <c r="I870" s="87" t="e">
        <f t="shared" si="26"/>
        <v>#DIV/0!</v>
      </c>
    </row>
    <row r="871" spans="1:9" ht="63.75" x14ac:dyDescent="0.2">
      <c r="A871" s="84">
        <f t="shared" si="27"/>
        <v>864</v>
      </c>
      <c r="B871" s="85" t="s">
        <v>800</v>
      </c>
      <c r="C871" s="86" t="s">
        <v>128</v>
      </c>
      <c r="D871" s="86" t="s">
        <v>317</v>
      </c>
      <c r="E871" s="86" t="s">
        <v>95</v>
      </c>
      <c r="F871" s="94">
        <v>0</v>
      </c>
      <c r="G871" s="94">
        <v>0</v>
      </c>
      <c r="H871" s="94">
        <v>0</v>
      </c>
      <c r="I871" s="87" t="e">
        <f t="shared" si="26"/>
        <v>#DIV/0!</v>
      </c>
    </row>
    <row r="872" spans="1:9" x14ac:dyDescent="0.2">
      <c r="A872" s="84">
        <f t="shared" si="27"/>
        <v>865</v>
      </c>
      <c r="B872" s="85" t="s">
        <v>491</v>
      </c>
      <c r="C872" s="86" t="s">
        <v>128</v>
      </c>
      <c r="D872" s="86" t="s">
        <v>317</v>
      </c>
      <c r="E872" s="86" t="s">
        <v>166</v>
      </c>
      <c r="F872" s="94">
        <v>0</v>
      </c>
      <c r="G872" s="94">
        <v>0</v>
      </c>
      <c r="H872" s="94">
        <v>0</v>
      </c>
      <c r="I872" s="87" t="e">
        <f t="shared" si="26"/>
        <v>#DIV/0!</v>
      </c>
    </row>
    <row r="873" spans="1:9" ht="38.25" x14ac:dyDescent="0.2">
      <c r="A873" s="84">
        <f t="shared" si="27"/>
        <v>866</v>
      </c>
      <c r="B873" s="85" t="s">
        <v>642</v>
      </c>
      <c r="C873" s="86" t="s">
        <v>128</v>
      </c>
      <c r="D873" s="86" t="s">
        <v>314</v>
      </c>
      <c r="E873" s="86" t="s">
        <v>95</v>
      </c>
      <c r="F873" s="94">
        <v>186181550</v>
      </c>
      <c r="G873" s="94">
        <v>186181550</v>
      </c>
      <c r="H873" s="94">
        <v>152483216</v>
      </c>
      <c r="I873" s="87">
        <f t="shared" si="26"/>
        <v>0.81900282815348779</v>
      </c>
    </row>
    <row r="874" spans="1:9" ht="25.5" x14ac:dyDescent="0.2">
      <c r="A874" s="84">
        <f t="shared" si="27"/>
        <v>867</v>
      </c>
      <c r="B874" s="85" t="s">
        <v>643</v>
      </c>
      <c r="C874" s="86" t="s">
        <v>128</v>
      </c>
      <c r="D874" s="86" t="s">
        <v>343</v>
      </c>
      <c r="E874" s="86" t="s">
        <v>95</v>
      </c>
      <c r="F874" s="94">
        <v>186181550</v>
      </c>
      <c r="G874" s="94">
        <v>186181550</v>
      </c>
      <c r="H874" s="94">
        <v>152483216</v>
      </c>
      <c r="I874" s="87">
        <f t="shared" si="26"/>
        <v>0.81900282815348779</v>
      </c>
    </row>
    <row r="875" spans="1:9" ht="25.5" x14ac:dyDescent="0.2">
      <c r="A875" s="84">
        <f t="shared" si="27"/>
        <v>868</v>
      </c>
      <c r="B875" s="85" t="s">
        <v>647</v>
      </c>
      <c r="C875" s="86" t="s">
        <v>128</v>
      </c>
      <c r="D875" s="86" t="s">
        <v>318</v>
      </c>
      <c r="E875" s="86" t="s">
        <v>95</v>
      </c>
      <c r="F875" s="94">
        <v>186181550</v>
      </c>
      <c r="G875" s="94">
        <v>186181550</v>
      </c>
      <c r="H875" s="94">
        <v>152483216</v>
      </c>
      <c r="I875" s="87">
        <f t="shared" si="26"/>
        <v>0.81900282815348779</v>
      </c>
    </row>
    <row r="876" spans="1:9" x14ac:dyDescent="0.2">
      <c r="A876" s="84">
        <f t="shared" si="27"/>
        <v>869</v>
      </c>
      <c r="B876" s="85" t="s">
        <v>491</v>
      </c>
      <c r="C876" s="86" t="s">
        <v>128</v>
      </c>
      <c r="D876" s="86" t="s">
        <v>318</v>
      </c>
      <c r="E876" s="86" t="s">
        <v>166</v>
      </c>
      <c r="F876" s="94">
        <v>186181550</v>
      </c>
      <c r="G876" s="94">
        <v>186181550</v>
      </c>
      <c r="H876" s="94">
        <v>152483216</v>
      </c>
      <c r="I876" s="87">
        <f t="shared" si="26"/>
        <v>0.81900282815348779</v>
      </c>
    </row>
    <row r="877" spans="1:9" s="88" customFormat="1" x14ac:dyDescent="0.2">
      <c r="A877" s="89">
        <f t="shared" si="27"/>
        <v>870</v>
      </c>
      <c r="B877" s="105" t="s">
        <v>172</v>
      </c>
      <c r="C877" s="106"/>
      <c r="D877" s="106"/>
      <c r="E877" s="106"/>
      <c r="F877" s="90">
        <f>1486120960.45-35900</f>
        <v>1486085060.45</v>
      </c>
      <c r="G877" s="90">
        <v>1506511097.45</v>
      </c>
      <c r="H877" s="90">
        <v>941227790.62</v>
      </c>
      <c r="I877" s="95">
        <f t="shared" si="26"/>
        <v>0.62477322086320619</v>
      </c>
    </row>
  </sheetData>
  <autoFilter ref="A6:I794"/>
  <mergeCells count="11">
    <mergeCell ref="B877:E877"/>
    <mergeCell ref="F1:I1"/>
    <mergeCell ref="A3:I3"/>
    <mergeCell ref="A5:A6"/>
    <mergeCell ref="B5:B6"/>
    <mergeCell ref="C5:C6"/>
    <mergeCell ref="D5:D6"/>
    <mergeCell ref="E5:E6"/>
    <mergeCell ref="F5:F6"/>
    <mergeCell ref="H5:I5"/>
    <mergeCell ref="G5:G6"/>
  </mergeCells>
  <pageMargins left="0.9055118110236221" right="0.9055118110236221" top="0.74803149606299213" bottom="0.74803149606299213" header="0.31496062992125984" footer="0.31496062992125984"/>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G29"/>
  <sheetViews>
    <sheetView workbookViewId="0">
      <selection activeCell="D1" sqref="D1:E1"/>
    </sheetView>
  </sheetViews>
  <sheetFormatPr defaultRowHeight="12.75" x14ac:dyDescent="0.2"/>
  <cols>
    <col min="1" max="1" width="6.140625" style="1" customWidth="1"/>
    <col min="2" max="2" width="51.5703125" style="2" customWidth="1"/>
    <col min="3" max="3" width="22.140625" style="2" customWidth="1"/>
    <col min="4" max="4" width="16.5703125" style="2" customWidth="1"/>
    <col min="5" max="5" width="16" style="2" customWidth="1"/>
    <col min="6" max="6" width="20" style="2" customWidth="1"/>
    <col min="7" max="7" width="11.85546875" style="2" customWidth="1"/>
    <col min="8" max="8" width="9.7109375" style="2" customWidth="1"/>
    <col min="9" max="9" width="11.140625" style="2" customWidth="1"/>
    <col min="10" max="16384" width="9.140625" style="2"/>
  </cols>
  <sheetData>
    <row r="1" spans="1:7" ht="68.25" customHeight="1" x14ac:dyDescent="0.2">
      <c r="D1" s="113" t="s">
        <v>925</v>
      </c>
      <c r="E1" s="113"/>
    </row>
    <row r="2" spans="1:7" ht="39.75" customHeight="1" x14ac:dyDescent="0.2">
      <c r="A2" s="114" t="s">
        <v>725</v>
      </c>
      <c r="B2" s="114"/>
      <c r="C2" s="114"/>
      <c r="D2" s="114"/>
      <c r="E2" s="114"/>
    </row>
    <row r="3" spans="1:7" x14ac:dyDescent="0.2">
      <c r="A3" s="5"/>
      <c r="B3" s="6"/>
      <c r="C3" s="5"/>
      <c r="D3" s="5"/>
    </row>
    <row r="4" spans="1:7" x14ac:dyDescent="0.2">
      <c r="A4" s="118" t="s">
        <v>69</v>
      </c>
      <c r="B4" s="118" t="s">
        <v>82</v>
      </c>
      <c r="C4" s="118" t="s">
        <v>83</v>
      </c>
      <c r="D4" s="118" t="s">
        <v>648</v>
      </c>
      <c r="E4" s="115" t="s">
        <v>680</v>
      </c>
    </row>
    <row r="5" spans="1:7" x14ac:dyDescent="0.2">
      <c r="A5" s="118"/>
      <c r="B5" s="118"/>
      <c r="C5" s="118"/>
      <c r="D5" s="118"/>
      <c r="E5" s="116"/>
    </row>
    <row r="6" spans="1:7" x14ac:dyDescent="0.2">
      <c r="A6" s="118"/>
      <c r="B6" s="118"/>
      <c r="C6" s="118"/>
      <c r="D6" s="118"/>
      <c r="E6" s="117"/>
    </row>
    <row r="7" spans="1:7" x14ac:dyDescent="0.2">
      <c r="A7" s="7">
        <v>1</v>
      </c>
      <c r="B7" s="7">
        <v>2</v>
      </c>
      <c r="C7" s="7">
        <v>3</v>
      </c>
      <c r="D7" s="7">
        <v>4</v>
      </c>
      <c r="E7" s="7">
        <v>5</v>
      </c>
    </row>
    <row r="8" spans="1:7" x14ac:dyDescent="0.2">
      <c r="A8" s="8">
        <v>1</v>
      </c>
      <c r="B8" s="9" t="s">
        <v>78</v>
      </c>
      <c r="C8" s="10"/>
      <c r="D8" s="11">
        <f>D10</f>
        <v>119228854.45000005</v>
      </c>
      <c r="E8" s="12">
        <f>E10</f>
        <v>65347941.269999981</v>
      </c>
      <c r="F8" s="3"/>
      <c r="G8" s="3"/>
    </row>
    <row r="9" spans="1:7" x14ac:dyDescent="0.2">
      <c r="A9" s="10">
        <f>1+A8</f>
        <v>2</v>
      </c>
      <c r="B9" s="13" t="s">
        <v>76</v>
      </c>
      <c r="C9" s="10"/>
      <c r="D9" s="14"/>
      <c r="E9" s="14"/>
    </row>
    <row r="10" spans="1:7" ht="25.5" x14ac:dyDescent="0.2">
      <c r="A10" s="10">
        <f>1+A9</f>
        <v>3</v>
      </c>
      <c r="B10" s="13" t="s">
        <v>77</v>
      </c>
      <c r="C10" s="10"/>
      <c r="D10" s="15">
        <f>D11</f>
        <v>119228854.45000005</v>
      </c>
      <c r="E10" s="15">
        <f>E11</f>
        <v>65347941.269999981</v>
      </c>
    </row>
    <row r="11" spans="1:7" x14ac:dyDescent="0.2">
      <c r="A11" s="10">
        <f>1+A10</f>
        <v>4</v>
      </c>
      <c r="B11" s="13" t="s">
        <v>80</v>
      </c>
      <c r="C11" s="23" t="s">
        <v>79</v>
      </c>
      <c r="D11" s="15">
        <f>D15+D14</f>
        <v>119228854.45000005</v>
      </c>
      <c r="E11" s="15">
        <f>E15+E14-E16</f>
        <v>65347941.269999981</v>
      </c>
    </row>
    <row r="12" spans="1:7" ht="38.25" x14ac:dyDescent="0.2">
      <c r="A12" s="10"/>
      <c r="B12" s="13" t="s">
        <v>93</v>
      </c>
      <c r="C12" s="23" t="s">
        <v>92</v>
      </c>
      <c r="D12" s="15">
        <v>0</v>
      </c>
      <c r="E12" s="15">
        <v>0</v>
      </c>
    </row>
    <row r="13" spans="1:7" ht="38.25" x14ac:dyDescent="0.2">
      <c r="A13" s="10"/>
      <c r="B13" s="13" t="s">
        <v>94</v>
      </c>
      <c r="C13" s="23" t="s">
        <v>91</v>
      </c>
      <c r="D13" s="15">
        <v>0</v>
      </c>
      <c r="E13" s="15">
        <v>0</v>
      </c>
    </row>
    <row r="14" spans="1:7" ht="25.5" x14ac:dyDescent="0.2">
      <c r="A14" s="10">
        <f>1+A11</f>
        <v>5</v>
      </c>
      <c r="B14" s="13" t="s">
        <v>84</v>
      </c>
      <c r="C14" s="23" t="s">
        <v>85</v>
      </c>
      <c r="D14" s="16">
        <v>-1387282243</v>
      </c>
      <c r="E14" s="16">
        <v>-875879849.35000002</v>
      </c>
      <c r="G14" s="3"/>
    </row>
    <row r="15" spans="1:7" ht="25.5" x14ac:dyDescent="0.2">
      <c r="A15" s="10">
        <f>1+A14</f>
        <v>6</v>
      </c>
      <c r="B15" s="13" t="s">
        <v>86</v>
      </c>
      <c r="C15" s="23" t="s">
        <v>87</v>
      </c>
      <c r="D15" s="16">
        <v>1506511097.45</v>
      </c>
      <c r="E15" s="16">
        <v>941227790.62</v>
      </c>
      <c r="F15" s="3"/>
      <c r="G15" s="3"/>
    </row>
    <row r="16" spans="1:7" ht="63.75" x14ac:dyDescent="0.2">
      <c r="A16" s="10">
        <f>1+A15</f>
        <v>7</v>
      </c>
      <c r="B16" s="13" t="s">
        <v>75</v>
      </c>
      <c r="C16" s="23" t="s">
        <v>17</v>
      </c>
      <c r="D16" s="17">
        <v>0</v>
      </c>
      <c r="E16" s="17">
        <v>0</v>
      </c>
      <c r="F16" s="3"/>
      <c r="G16" s="3"/>
    </row>
    <row r="17" spans="1:6" ht="38.25" x14ac:dyDescent="0.2">
      <c r="A17" s="10">
        <f>1+A16</f>
        <v>8</v>
      </c>
      <c r="B17" s="13" t="s">
        <v>88</v>
      </c>
      <c r="C17" s="23" t="s">
        <v>89</v>
      </c>
      <c r="D17" s="17">
        <v>0</v>
      </c>
      <c r="E17" s="17">
        <v>0</v>
      </c>
    </row>
    <row r="18" spans="1:6" x14ac:dyDescent="0.2">
      <c r="A18" s="5"/>
      <c r="B18" s="6"/>
      <c r="C18" s="5"/>
      <c r="D18" s="5"/>
      <c r="F18" s="3"/>
    </row>
    <row r="19" spans="1:6" x14ac:dyDescent="0.2">
      <c r="A19" s="5"/>
      <c r="B19" s="6"/>
      <c r="C19" s="5"/>
      <c r="D19" s="18"/>
      <c r="F19" s="3"/>
    </row>
    <row r="20" spans="1:6" x14ac:dyDescent="0.2">
      <c r="A20" s="5"/>
      <c r="B20" s="6"/>
      <c r="C20" s="5"/>
      <c r="D20" s="5"/>
    </row>
    <row r="21" spans="1:6" x14ac:dyDescent="0.2">
      <c r="A21" s="5"/>
      <c r="B21" s="6"/>
      <c r="C21" s="5"/>
      <c r="D21" s="5"/>
    </row>
    <row r="22" spans="1:6" x14ac:dyDescent="0.2">
      <c r="A22" s="5"/>
      <c r="B22" s="6"/>
      <c r="C22" s="5"/>
      <c r="D22" s="5"/>
    </row>
    <row r="23" spans="1:6" x14ac:dyDescent="0.2">
      <c r="A23" s="5"/>
      <c r="B23" s="6"/>
      <c r="C23" s="5"/>
      <c r="D23" s="5"/>
    </row>
    <row r="24" spans="1:6" x14ac:dyDescent="0.2">
      <c r="A24" s="5"/>
      <c r="B24" s="6"/>
      <c r="C24" s="5"/>
      <c r="D24" s="5"/>
    </row>
    <row r="25" spans="1:6" x14ac:dyDescent="0.2">
      <c r="A25" s="5"/>
      <c r="B25" s="6"/>
      <c r="C25" s="5"/>
      <c r="D25" s="5"/>
    </row>
    <row r="26" spans="1:6" x14ac:dyDescent="0.2">
      <c r="A26" s="5"/>
      <c r="B26" s="6"/>
      <c r="C26" s="5"/>
      <c r="D26" s="5"/>
    </row>
    <row r="27" spans="1:6" x14ac:dyDescent="0.2">
      <c r="A27" s="5"/>
      <c r="B27" s="6"/>
      <c r="C27" s="5"/>
      <c r="D27" s="5"/>
    </row>
    <row r="28" spans="1:6" x14ac:dyDescent="0.2">
      <c r="A28" s="5"/>
      <c r="B28" s="6"/>
      <c r="C28" s="5"/>
      <c r="D28" s="5"/>
    </row>
    <row r="29" spans="1:6" x14ac:dyDescent="0.2">
      <c r="A29" s="5"/>
      <c r="B29" s="6"/>
      <c r="C29" s="5"/>
      <c r="D29" s="5"/>
    </row>
  </sheetData>
  <mergeCells count="7">
    <mergeCell ref="D1:E1"/>
    <mergeCell ref="A2:E2"/>
    <mergeCell ref="E4:E6"/>
    <mergeCell ref="A4:A6"/>
    <mergeCell ref="B4:B6"/>
    <mergeCell ref="C4:C6"/>
    <mergeCell ref="D4:D6"/>
  </mergeCells>
  <phoneticPr fontId="0" type="noConversion"/>
  <pageMargins left="0.9055118110236221" right="0.905511811023622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90" zoomScaleNormal="90" workbookViewId="0">
      <selection activeCell="B1" sqref="B1:C1"/>
    </sheetView>
  </sheetViews>
  <sheetFormatPr defaultRowHeight="12.75" x14ac:dyDescent="0.2"/>
  <cols>
    <col min="1" max="1" width="43.28515625" style="6" customWidth="1"/>
    <col min="2" max="2" width="21.42578125" style="6" customWidth="1"/>
    <col min="3" max="3" width="24.28515625" style="6" customWidth="1"/>
    <col min="4" max="16384" width="9.140625" style="6"/>
  </cols>
  <sheetData>
    <row r="1" spans="1:8" s="4" customFormat="1" ht="63.75" customHeight="1" x14ac:dyDescent="0.2">
      <c r="A1" s="1"/>
      <c r="B1" s="113" t="s">
        <v>924</v>
      </c>
      <c r="C1" s="113"/>
      <c r="D1" s="6"/>
      <c r="E1" s="19"/>
      <c r="F1" s="2"/>
      <c r="G1" s="2"/>
      <c r="H1" s="2"/>
    </row>
    <row r="3" spans="1:8" ht="142.5" customHeight="1" x14ac:dyDescent="0.2">
      <c r="A3" s="119" t="s">
        <v>892</v>
      </c>
      <c r="B3" s="120"/>
      <c r="C3" s="120"/>
    </row>
    <row r="4" spans="1:8" ht="157.5" x14ac:dyDescent="0.2">
      <c r="A4" s="20" t="s">
        <v>183</v>
      </c>
      <c r="B4" s="20" t="s">
        <v>893</v>
      </c>
      <c r="C4" s="20" t="s">
        <v>894</v>
      </c>
    </row>
    <row r="5" spans="1:8" ht="15.75" x14ac:dyDescent="0.2">
      <c r="A5" s="21">
        <v>1</v>
      </c>
      <c r="B5" s="21">
        <v>2</v>
      </c>
      <c r="C5" s="21">
        <v>3</v>
      </c>
    </row>
    <row r="6" spans="1:8" ht="125.25" customHeight="1" x14ac:dyDescent="0.2">
      <c r="A6" s="22" t="s">
        <v>184</v>
      </c>
      <c r="B6" s="24">
        <v>57.8</v>
      </c>
      <c r="C6" s="25">
        <v>27758.400000000001</v>
      </c>
    </row>
    <row r="7" spans="1:8" ht="141.75" customHeight="1" x14ac:dyDescent="0.2">
      <c r="A7" s="22" t="s">
        <v>185</v>
      </c>
      <c r="B7" s="25">
        <v>1327</v>
      </c>
      <c r="C7" s="25">
        <v>326516.28999999998</v>
      </c>
    </row>
  </sheetData>
  <mergeCells count="2">
    <mergeCell ref="A3:C3"/>
    <mergeCell ref="B1:C1"/>
  </mergeCells>
  <pageMargins left="0.9055118110236221" right="0.9055118110236221" top="0.74803149606299213" bottom="0.74803149606299213" header="0.31496062992125984" footer="0.31496062992125984"/>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Приложение 1</vt:lpstr>
      <vt:lpstr>Приложение 2</vt:lpstr>
      <vt:lpstr>Приложение 3</vt:lpstr>
      <vt:lpstr>Приложение 4</vt:lpstr>
      <vt:lpstr>'Приложение 2'!Заголовки_для_печати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2020-11-02T11:27:57Z</cp:lastPrinted>
  <dcterms:created xsi:type="dcterms:W3CDTF">1996-10-08T23:32:33Z</dcterms:created>
  <dcterms:modified xsi:type="dcterms:W3CDTF">2020-11-02T11:28:45Z</dcterms:modified>
</cp:coreProperties>
</file>