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05" yWindow="225" windowWidth="14535" windowHeight="12705"/>
  </bookViews>
  <sheets>
    <sheet name="Приложение 1" sheetId="24" r:id="rId1"/>
    <sheet name="Приложение 2" sheetId="26" r:id="rId2"/>
    <sheet name="Приложение 3" sheetId="14" r:id="rId3"/>
    <sheet name="Приложение 4" sheetId="25" r:id="rId4"/>
  </sheets>
  <definedNames>
    <definedName name="_xlnm._FilterDatabase" localSheetId="1" hidden="1">'Приложение 2'!$A$6:$H$790</definedName>
    <definedName name="_xlnm.Print_Titles" localSheetId="1">'Приложение 2'!$5:$7</definedName>
  </definedNames>
  <calcPr calcId="145621"/>
</workbook>
</file>

<file path=xl/calcChain.xml><?xml version="1.0" encoding="utf-8"?>
<calcChain xmlns="http://schemas.openxmlformats.org/spreadsheetml/2006/main">
  <c r="A11" i="26" l="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 r="A537" i="26" s="1"/>
  <c r="A538" i="26" s="1"/>
  <c r="A539" i="26" s="1"/>
  <c r="A540" i="26" s="1"/>
  <c r="A541" i="26" s="1"/>
  <c r="A542" i="26" s="1"/>
  <c r="A543" i="26" s="1"/>
  <c r="A544" i="26" s="1"/>
  <c r="A545" i="26" s="1"/>
  <c r="A546" i="26" s="1"/>
  <c r="A547" i="26" s="1"/>
  <c r="A548" i="26" s="1"/>
  <c r="A549" i="26" s="1"/>
  <c r="A550" i="26" s="1"/>
  <c r="A551" i="26" s="1"/>
  <c r="A552" i="26" s="1"/>
  <c r="A553" i="26" s="1"/>
  <c r="A554" i="26" s="1"/>
  <c r="A555" i="26" s="1"/>
  <c r="A556" i="26" s="1"/>
  <c r="A557" i="26" s="1"/>
  <c r="A558" i="26" s="1"/>
  <c r="A559" i="26" s="1"/>
  <c r="A560" i="26" s="1"/>
  <c r="A561" i="26" s="1"/>
  <c r="A562" i="26" s="1"/>
  <c r="A563" i="26" s="1"/>
  <c r="A564" i="26" s="1"/>
  <c r="A565" i="26" s="1"/>
  <c r="A566" i="26" s="1"/>
  <c r="A567" i="26" s="1"/>
  <c r="A568" i="26" s="1"/>
  <c r="A569" i="26" s="1"/>
  <c r="A570" i="26" s="1"/>
  <c r="A571" i="26" s="1"/>
  <c r="A572" i="26" s="1"/>
  <c r="A573" i="26" s="1"/>
  <c r="A574" i="26" s="1"/>
  <c r="A575" i="26" s="1"/>
  <c r="A576" i="26" s="1"/>
  <c r="A577" i="26" s="1"/>
  <c r="A578" i="26" s="1"/>
  <c r="A579" i="26" s="1"/>
  <c r="A580" i="26" s="1"/>
  <c r="A581" i="26" s="1"/>
  <c r="A582" i="26" s="1"/>
  <c r="A583" i="26" s="1"/>
  <c r="A584" i="26" s="1"/>
  <c r="A585" i="26" s="1"/>
  <c r="A586" i="26" s="1"/>
  <c r="A587" i="26" s="1"/>
  <c r="A588" i="26" s="1"/>
  <c r="A589" i="26" s="1"/>
  <c r="A590" i="26" s="1"/>
  <c r="A591" i="26" s="1"/>
  <c r="A592" i="26" s="1"/>
  <c r="A593" i="26" s="1"/>
  <c r="A594" i="26" s="1"/>
  <c r="A595" i="26" s="1"/>
  <c r="A596" i="26" s="1"/>
  <c r="A597" i="26" s="1"/>
  <c r="A598" i="26" s="1"/>
  <c r="A599" i="26" s="1"/>
  <c r="A600" i="26" s="1"/>
  <c r="A601" i="26" s="1"/>
  <c r="A602" i="26" s="1"/>
  <c r="A603" i="26" s="1"/>
  <c r="A604" i="26" s="1"/>
  <c r="A605" i="26" s="1"/>
  <c r="A606" i="26" s="1"/>
  <c r="A607" i="26" s="1"/>
  <c r="A608" i="26" s="1"/>
  <c r="A609" i="26" s="1"/>
  <c r="A610" i="26" s="1"/>
  <c r="A611" i="26" s="1"/>
  <c r="A612" i="26" s="1"/>
  <c r="A613" i="26" s="1"/>
  <c r="A614" i="26" s="1"/>
  <c r="A615" i="26" s="1"/>
  <c r="A616" i="26" s="1"/>
  <c r="A617" i="26" s="1"/>
  <c r="A618" i="26" s="1"/>
  <c r="A619" i="26" s="1"/>
  <c r="A620" i="26" s="1"/>
  <c r="A621" i="26" s="1"/>
  <c r="A622" i="26" s="1"/>
  <c r="A623" i="26" s="1"/>
  <c r="A624" i="26" s="1"/>
  <c r="A625" i="26" s="1"/>
  <c r="A626" i="26" s="1"/>
  <c r="A627" i="26" s="1"/>
  <c r="A628" i="26" s="1"/>
  <c r="A629" i="26" s="1"/>
  <c r="A630" i="26" s="1"/>
  <c r="A631" i="26" s="1"/>
  <c r="A632" i="26" s="1"/>
  <c r="A633" i="26" s="1"/>
  <c r="A634" i="26" s="1"/>
  <c r="A635" i="26" s="1"/>
  <c r="A636" i="26" s="1"/>
  <c r="A637" i="26" s="1"/>
  <c r="A638" i="26" s="1"/>
  <c r="A639" i="26" s="1"/>
  <c r="A640" i="26" s="1"/>
  <c r="A641" i="26" s="1"/>
  <c r="A642" i="26" s="1"/>
  <c r="A643" i="26" s="1"/>
  <c r="A644" i="26" s="1"/>
  <c r="A645" i="26" s="1"/>
  <c r="A646" i="26" s="1"/>
  <c r="A647" i="26" s="1"/>
  <c r="A648" i="26" s="1"/>
  <c r="A649" i="26" s="1"/>
  <c r="A650" i="26" s="1"/>
  <c r="A651" i="26" s="1"/>
  <c r="A652" i="26" s="1"/>
  <c r="A653" i="26" s="1"/>
  <c r="A654" i="26" s="1"/>
  <c r="A655" i="26" s="1"/>
  <c r="A656" i="26" s="1"/>
  <c r="A657" i="26" s="1"/>
  <c r="A658" i="26" s="1"/>
  <c r="A659" i="26" s="1"/>
  <c r="A660" i="26" s="1"/>
  <c r="A661" i="26" s="1"/>
  <c r="A662" i="26" s="1"/>
  <c r="A663" i="26" s="1"/>
  <c r="A664" i="26" s="1"/>
  <c r="A665" i="26" s="1"/>
  <c r="A666" i="26" s="1"/>
  <c r="A667" i="26" s="1"/>
  <c r="A668" i="26" s="1"/>
  <c r="A669" i="26" s="1"/>
  <c r="A670" i="26" s="1"/>
  <c r="A671" i="26" s="1"/>
  <c r="A672" i="26" s="1"/>
  <c r="A673" i="26" s="1"/>
  <c r="A674" i="26" s="1"/>
  <c r="A675" i="26" s="1"/>
  <c r="A676" i="26" s="1"/>
  <c r="A677" i="26" s="1"/>
  <c r="A678" i="26" s="1"/>
  <c r="A679" i="26" s="1"/>
  <c r="A680" i="26" s="1"/>
  <c r="A681" i="26" s="1"/>
  <c r="A682" i="26" s="1"/>
  <c r="A683" i="26" s="1"/>
  <c r="A684" i="26" s="1"/>
  <c r="A685" i="26" s="1"/>
  <c r="A686" i="26" s="1"/>
  <c r="A687" i="26" s="1"/>
  <c r="A688" i="26" s="1"/>
  <c r="A689" i="26" s="1"/>
  <c r="A690" i="26" s="1"/>
  <c r="A691" i="26" s="1"/>
  <c r="A692" i="26" s="1"/>
  <c r="A693" i="26" s="1"/>
  <c r="A694" i="26" s="1"/>
  <c r="A695" i="26" s="1"/>
  <c r="A696" i="26" s="1"/>
  <c r="A697" i="26" s="1"/>
  <c r="A698" i="26" s="1"/>
  <c r="A699" i="26" s="1"/>
  <c r="A700" i="26" s="1"/>
  <c r="A701" i="26" s="1"/>
  <c r="A702" i="26" s="1"/>
  <c r="A703" i="26" s="1"/>
  <c r="A704" i="26" s="1"/>
  <c r="A705" i="26" s="1"/>
  <c r="A706" i="26" s="1"/>
  <c r="A707" i="26" s="1"/>
  <c r="A708" i="26" s="1"/>
  <c r="A709" i="26" s="1"/>
  <c r="A710" i="26" s="1"/>
  <c r="A711" i="26" s="1"/>
  <c r="A712" i="26" s="1"/>
  <c r="A713" i="26" s="1"/>
  <c r="A714" i="26" s="1"/>
  <c r="A715" i="26" s="1"/>
  <c r="A716" i="26" s="1"/>
  <c r="A717" i="26" s="1"/>
  <c r="A718" i="26" s="1"/>
  <c r="A719" i="26" s="1"/>
  <c r="A720" i="26" s="1"/>
  <c r="A721" i="26" s="1"/>
  <c r="A722" i="26" s="1"/>
  <c r="A723" i="26" s="1"/>
  <c r="A724" i="26" s="1"/>
  <c r="A725" i="26" s="1"/>
  <c r="A726" i="26" s="1"/>
  <c r="A727" i="26" s="1"/>
  <c r="A728" i="26" s="1"/>
  <c r="A729" i="26" s="1"/>
  <c r="A730" i="26" s="1"/>
  <c r="A731" i="26" s="1"/>
  <c r="A732" i="26" s="1"/>
  <c r="A733" i="26" s="1"/>
  <c r="A734" i="26" s="1"/>
  <c r="A735" i="26" s="1"/>
  <c r="A736" i="26" s="1"/>
  <c r="A737" i="26" s="1"/>
  <c r="A738" i="26" s="1"/>
  <c r="A739" i="26" s="1"/>
  <c r="A740" i="26" s="1"/>
  <c r="A741" i="26" s="1"/>
  <c r="A742" i="26" s="1"/>
  <c r="A743" i="26" s="1"/>
  <c r="A744" i="26" s="1"/>
  <c r="A745" i="26" s="1"/>
  <c r="A746" i="26" s="1"/>
  <c r="A747" i="26" s="1"/>
  <c r="A748" i="26" s="1"/>
  <c r="A749" i="26" s="1"/>
  <c r="A750" i="26" s="1"/>
  <c r="A751" i="26" s="1"/>
  <c r="A752" i="26" s="1"/>
  <c r="A753" i="26" s="1"/>
  <c r="A754" i="26" s="1"/>
  <c r="A755" i="26" s="1"/>
  <c r="A756" i="26" s="1"/>
  <c r="A757" i="26" s="1"/>
  <c r="A758" i="26" s="1"/>
  <c r="A759" i="26" s="1"/>
  <c r="A760" i="26" s="1"/>
  <c r="A761" i="26" s="1"/>
  <c r="A762" i="26" s="1"/>
  <c r="A763" i="26" s="1"/>
  <c r="A764" i="26" s="1"/>
  <c r="A765" i="26" s="1"/>
  <c r="A766" i="26" s="1"/>
  <c r="A767" i="26" s="1"/>
  <c r="A768" i="26" s="1"/>
  <c r="A769" i="26" s="1"/>
  <c r="A770" i="26" s="1"/>
  <c r="A771" i="26" s="1"/>
  <c r="A772" i="26" s="1"/>
  <c r="A773" i="26" s="1"/>
  <c r="A774" i="26" s="1"/>
  <c r="A775" i="26" s="1"/>
  <c r="A776" i="26" s="1"/>
  <c r="A777" i="26" s="1"/>
  <c r="A778" i="26" s="1"/>
  <c r="A779" i="26" s="1"/>
  <c r="A780" i="26" s="1"/>
  <c r="A781" i="26" s="1"/>
  <c r="A782" i="26" s="1"/>
  <c r="A783" i="26" s="1"/>
  <c r="A784" i="26" s="1"/>
  <c r="A785" i="26" s="1"/>
  <c r="A786" i="26" s="1"/>
  <c r="A787" i="26" s="1"/>
  <c r="A788" i="26" s="1"/>
  <c r="A789" i="26" s="1"/>
  <c r="A790" i="26" s="1"/>
  <c r="A791" i="26" s="1"/>
  <c r="A792" i="26" s="1"/>
  <c r="A793" i="26" s="1"/>
  <c r="A794" i="26" s="1"/>
  <c r="A795" i="26" s="1"/>
  <c r="A796" i="26" s="1"/>
  <c r="A797" i="26" s="1"/>
  <c r="A798" i="26" s="1"/>
  <c r="A799" i="26" s="1"/>
  <c r="A800" i="26" s="1"/>
  <c r="A801" i="26" s="1"/>
  <c r="A802" i="26" s="1"/>
  <c r="A803" i="26" s="1"/>
  <c r="A804" i="26" s="1"/>
  <c r="A805" i="26" s="1"/>
  <c r="A806" i="26" s="1"/>
  <c r="A807" i="26" s="1"/>
  <c r="A808" i="26" s="1"/>
  <c r="A809" i="26" s="1"/>
  <c r="A810" i="26" s="1"/>
  <c r="A811" i="26" s="1"/>
  <c r="A812" i="26" s="1"/>
  <c r="A813" i="26" s="1"/>
  <c r="A814" i="26" s="1"/>
  <c r="A815" i="26" s="1"/>
  <c r="A816" i="26" s="1"/>
  <c r="A817" i="26" s="1"/>
  <c r="A818" i="26" s="1"/>
  <c r="A819" i="26" s="1"/>
  <c r="A820" i="26" s="1"/>
  <c r="A821" i="26" s="1"/>
  <c r="A822" i="26" s="1"/>
  <c r="A823" i="26" s="1"/>
  <c r="A824" i="26" s="1"/>
  <c r="A825" i="26" s="1"/>
  <c r="A826" i="26" s="1"/>
  <c r="A827" i="26" s="1"/>
  <c r="A828" i="26" s="1"/>
  <c r="A829" i="26" s="1"/>
  <c r="A830" i="26" s="1"/>
  <c r="A831" i="26" s="1"/>
  <c r="A832" i="26" s="1"/>
  <c r="A833" i="26" s="1"/>
  <c r="A834" i="26" s="1"/>
  <c r="A835" i="26" s="1"/>
  <c r="A836" i="26" s="1"/>
  <c r="A837" i="26" s="1"/>
  <c r="A838" i="26" s="1"/>
  <c r="H791" i="26"/>
  <c r="H792" i="26"/>
  <c r="H793" i="26"/>
  <c r="H794" i="26"/>
  <c r="H795" i="26"/>
  <c r="H796" i="26"/>
  <c r="H797" i="26"/>
  <c r="H798" i="26"/>
  <c r="H799" i="26"/>
  <c r="H800" i="26"/>
  <c r="H801" i="26"/>
  <c r="H802" i="26"/>
  <c r="H803" i="26"/>
  <c r="H804" i="26"/>
  <c r="H805" i="26"/>
  <c r="H806" i="26"/>
  <c r="H807" i="26"/>
  <c r="H808" i="26"/>
  <c r="H809" i="26"/>
  <c r="H810" i="26"/>
  <c r="H811" i="26"/>
  <c r="H812" i="26"/>
  <c r="H813" i="26"/>
  <c r="H814" i="26"/>
  <c r="H815" i="26"/>
  <c r="H816" i="26"/>
  <c r="H817" i="26"/>
  <c r="H818" i="26"/>
  <c r="H819" i="26"/>
  <c r="H820" i="26"/>
  <c r="H821" i="26"/>
  <c r="H822" i="26"/>
  <c r="H823" i="26"/>
  <c r="H824" i="26"/>
  <c r="H825" i="26"/>
  <c r="H826" i="26"/>
  <c r="H827" i="26"/>
  <c r="H828" i="26"/>
  <c r="H829" i="26"/>
  <c r="H830" i="26"/>
  <c r="H831" i="26"/>
  <c r="H832" i="26"/>
  <c r="H833" i="26"/>
  <c r="H834" i="26"/>
  <c r="H835" i="26"/>
  <c r="H836" i="26"/>
  <c r="H837" i="26"/>
  <c r="H838" i="26"/>
  <c r="E140" i="24" l="1"/>
  <c r="D140" i="24"/>
  <c r="F139" i="24"/>
  <c r="F138" i="24"/>
  <c r="F137" i="24"/>
  <c r="F136" i="24"/>
  <c r="E135" i="24"/>
  <c r="F135" i="24" s="1"/>
  <c r="D135" i="24"/>
  <c r="F134" i="24"/>
  <c r="F133" i="24"/>
  <c r="E132" i="24"/>
  <c r="F132" i="24" s="1"/>
  <c r="D132" i="24"/>
  <c r="F131" i="24"/>
  <c r="F130" i="24"/>
  <c r="F129" i="24"/>
  <c r="F128" i="24"/>
  <c r="F127" i="24"/>
  <c r="F126" i="24"/>
  <c r="F125" i="24"/>
  <c r="F124" i="24"/>
  <c r="F123" i="24"/>
  <c r="F122" i="24"/>
  <c r="F121" i="24"/>
  <c r="F120" i="24"/>
  <c r="F119" i="24"/>
  <c r="E118" i="24"/>
  <c r="F118" i="24" s="1"/>
  <c r="D118" i="24"/>
  <c r="F117" i="24"/>
  <c r="E116" i="24"/>
  <c r="F116" i="24" s="1"/>
  <c r="D116" i="24"/>
  <c r="F115" i="24"/>
  <c r="F114" i="24"/>
  <c r="F109" i="24"/>
  <c r="F108" i="24"/>
  <c r="F107" i="24"/>
  <c r="F106" i="24"/>
  <c r="E105" i="24"/>
  <c r="F105" i="24" s="1"/>
  <c r="D105" i="24"/>
  <c r="F104" i="24"/>
  <c r="F103" i="24"/>
  <c r="F102" i="24"/>
  <c r="E101" i="24"/>
  <c r="F101" i="24" s="1"/>
  <c r="D101" i="24"/>
  <c r="F100" i="24"/>
  <c r="F99" i="24"/>
  <c r="E98" i="24"/>
  <c r="F98" i="24" s="1"/>
  <c r="D98" i="24"/>
  <c r="E97" i="24"/>
  <c r="F97" i="24" s="1"/>
  <c r="D97" i="24"/>
  <c r="E96" i="24"/>
  <c r="F96" i="24" s="1"/>
  <c r="D96" i="24"/>
  <c r="E92" i="24"/>
  <c r="D92" i="24"/>
  <c r="F91" i="24"/>
  <c r="F88" i="24"/>
  <c r="F87" i="24"/>
  <c r="F86" i="24"/>
  <c r="F85" i="24"/>
  <c r="F84" i="24"/>
  <c r="F83" i="24"/>
  <c r="E82" i="24"/>
  <c r="F82" i="24" s="1"/>
  <c r="D82" i="24"/>
  <c r="F81" i="24"/>
  <c r="E80" i="24"/>
  <c r="F80" i="24" s="1"/>
  <c r="D80" i="24"/>
  <c r="F79" i="24"/>
  <c r="F78" i="24"/>
  <c r="F77" i="24"/>
  <c r="E76" i="24"/>
  <c r="F76" i="24" s="1"/>
  <c r="D76" i="24"/>
  <c r="F75" i="24"/>
  <c r="F74" i="24"/>
  <c r="F73" i="24"/>
  <c r="E72" i="24"/>
  <c r="F72" i="24" s="1"/>
  <c r="D72" i="24"/>
  <c r="E71" i="24"/>
  <c r="F71" i="24" s="1"/>
  <c r="D71" i="24"/>
  <c r="F70" i="24"/>
  <c r="F69" i="24"/>
  <c r="F68" i="24"/>
  <c r="F67" i="24"/>
  <c r="E65" i="24"/>
  <c r="F65" i="24" s="1"/>
  <c r="D65" i="24"/>
  <c r="F64" i="24"/>
  <c r="F63" i="24"/>
  <c r="F62" i="24"/>
  <c r="E61" i="24"/>
  <c r="F61" i="24" s="1"/>
  <c r="D61" i="24"/>
  <c r="F60" i="24"/>
  <c r="F59" i="24"/>
  <c r="E58" i="24"/>
  <c r="F58" i="24" s="1"/>
  <c r="D58" i="24"/>
  <c r="E57" i="24"/>
  <c r="F57" i="24" s="1"/>
  <c r="D57" i="24"/>
  <c r="E56" i="24"/>
  <c r="F56" i="24" s="1"/>
  <c r="D56" i="24"/>
  <c r="E53" i="24"/>
  <c r="D53" i="24"/>
  <c r="F51" i="24"/>
  <c r="E50" i="24"/>
  <c r="F50" i="24" s="1"/>
  <c r="D50" i="24"/>
  <c r="F48" i="24"/>
  <c r="E47" i="24"/>
  <c r="F47" i="24" s="1"/>
  <c r="D47" i="24"/>
  <c r="F44" i="24"/>
  <c r="E43" i="24"/>
  <c r="F43" i="24" s="1"/>
  <c r="D43" i="24"/>
  <c r="F37" i="24"/>
  <c r="F33" i="24"/>
  <c r="E32" i="24"/>
  <c r="F32" i="24" s="1"/>
  <c r="D32" i="24"/>
  <c r="E31" i="24"/>
  <c r="F31" i="24" s="1"/>
  <c r="D31" i="24"/>
  <c r="F30" i="24"/>
  <c r="F29" i="24"/>
  <c r="F28" i="24"/>
  <c r="F27" i="24"/>
  <c r="E26" i="24"/>
  <c r="F26" i="24" s="1"/>
  <c r="D26" i="24"/>
  <c r="F25" i="24"/>
  <c r="F22" i="24"/>
  <c r="F20" i="24"/>
  <c r="F15" i="24"/>
  <c r="E14" i="24"/>
  <c r="F14" i="24" s="1"/>
  <c r="D14" i="24"/>
  <c r="D13" i="24"/>
  <c r="D144" i="24" s="1"/>
  <c r="E13" i="24" l="1"/>
  <c r="H9" i="26"/>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H193" i="26"/>
  <c r="H194" i="26"/>
  <c r="H195" i="26"/>
  <c r="H196" i="26"/>
  <c r="H197" i="26"/>
  <c r="H198" i="26"/>
  <c r="H199" i="26"/>
  <c r="H200" i="26"/>
  <c r="H201" i="26"/>
  <c r="H202" i="26"/>
  <c r="H203" i="26"/>
  <c r="H204" i="26"/>
  <c r="H205" i="26"/>
  <c r="H206" i="26"/>
  <c r="H207" i="26"/>
  <c r="H208" i="26"/>
  <c r="H209" i="26"/>
  <c r="H210" i="26"/>
  <c r="H211" i="26"/>
  <c r="H212" i="26"/>
  <c r="H213" i="26"/>
  <c r="H214" i="26"/>
  <c r="H215" i="26"/>
  <c r="H216" i="26"/>
  <c r="H217" i="26"/>
  <c r="H218" i="26"/>
  <c r="H219" i="26"/>
  <c r="H220" i="26"/>
  <c r="H221" i="26"/>
  <c r="H222" i="26"/>
  <c r="H223" i="26"/>
  <c r="H224" i="26"/>
  <c r="H225" i="26"/>
  <c r="H226" i="26"/>
  <c r="H227" i="26"/>
  <c r="H228" i="26"/>
  <c r="H229" i="26"/>
  <c r="H230" i="26"/>
  <c r="H231" i="26"/>
  <c r="H232" i="26"/>
  <c r="H233" i="26"/>
  <c r="H234" i="26"/>
  <c r="H235" i="26"/>
  <c r="H236" i="26"/>
  <c r="H237" i="26"/>
  <c r="H238" i="26"/>
  <c r="H239" i="26"/>
  <c r="H240" i="26"/>
  <c r="H241" i="26"/>
  <c r="H242" i="26"/>
  <c r="H243" i="26"/>
  <c r="H244" i="26"/>
  <c r="H245" i="26"/>
  <c r="H246" i="26"/>
  <c r="H247" i="26"/>
  <c r="H248" i="26"/>
  <c r="H249" i="26"/>
  <c r="H250" i="26"/>
  <c r="H251" i="26"/>
  <c r="H252" i="26"/>
  <c r="H253" i="26"/>
  <c r="H254" i="26"/>
  <c r="H255" i="26"/>
  <c r="H256" i="26"/>
  <c r="H257" i="26"/>
  <c r="H258" i="26"/>
  <c r="H259" i="26"/>
  <c r="H260" i="26"/>
  <c r="H261" i="26"/>
  <c r="H262" i="26"/>
  <c r="H263" i="26"/>
  <c r="H264" i="26"/>
  <c r="H265" i="26"/>
  <c r="H266" i="26"/>
  <c r="H267" i="26"/>
  <c r="H268" i="26"/>
  <c r="H269" i="26"/>
  <c r="H270" i="26"/>
  <c r="H271" i="26"/>
  <c r="H272" i="26"/>
  <c r="H273" i="26"/>
  <c r="H274" i="26"/>
  <c r="H275" i="26"/>
  <c r="H276" i="26"/>
  <c r="H277" i="26"/>
  <c r="H278" i="26"/>
  <c r="H279" i="26"/>
  <c r="H280" i="26"/>
  <c r="H281" i="26"/>
  <c r="H282" i="26"/>
  <c r="H283" i="26"/>
  <c r="H284" i="26"/>
  <c r="H285" i="26"/>
  <c r="H286" i="26"/>
  <c r="H287" i="26"/>
  <c r="H288" i="26"/>
  <c r="H289" i="26"/>
  <c r="H290" i="26"/>
  <c r="H291" i="26"/>
  <c r="H292" i="26"/>
  <c r="H293" i="26"/>
  <c r="H294" i="26"/>
  <c r="H295" i="26"/>
  <c r="H296" i="26"/>
  <c r="H297" i="26"/>
  <c r="H298" i="26"/>
  <c r="H299" i="26"/>
  <c r="H300" i="26"/>
  <c r="H301" i="26"/>
  <c r="H302" i="26"/>
  <c r="H303" i="26"/>
  <c r="H304" i="26"/>
  <c r="H305" i="26"/>
  <c r="H306" i="26"/>
  <c r="H307" i="26"/>
  <c r="H308" i="26"/>
  <c r="H309" i="26"/>
  <c r="H310" i="26"/>
  <c r="H311" i="26"/>
  <c r="H312" i="26"/>
  <c r="H313" i="26"/>
  <c r="H314" i="26"/>
  <c r="H315" i="26"/>
  <c r="H316" i="26"/>
  <c r="H317" i="26"/>
  <c r="H318" i="26"/>
  <c r="H319" i="26"/>
  <c r="H320" i="26"/>
  <c r="H321" i="26"/>
  <c r="H322" i="26"/>
  <c r="H323" i="26"/>
  <c r="H324" i="26"/>
  <c r="H325" i="26"/>
  <c r="H326" i="26"/>
  <c r="H327" i="26"/>
  <c r="H328" i="26"/>
  <c r="H329" i="26"/>
  <c r="H330" i="26"/>
  <c r="H331" i="26"/>
  <c r="H332" i="26"/>
  <c r="H333" i="26"/>
  <c r="H334" i="26"/>
  <c r="H335" i="26"/>
  <c r="H336" i="26"/>
  <c r="H337" i="26"/>
  <c r="H338" i="26"/>
  <c r="H339" i="26"/>
  <c r="H340" i="26"/>
  <c r="H341" i="26"/>
  <c r="H342" i="26"/>
  <c r="H343" i="26"/>
  <c r="H344" i="26"/>
  <c r="H345" i="26"/>
  <c r="H346" i="26"/>
  <c r="H347" i="26"/>
  <c r="H348" i="26"/>
  <c r="H349" i="26"/>
  <c r="H350" i="26"/>
  <c r="H351" i="26"/>
  <c r="H352" i="26"/>
  <c r="H353" i="26"/>
  <c r="H354" i="26"/>
  <c r="H355" i="26"/>
  <c r="H356" i="26"/>
  <c r="H357" i="26"/>
  <c r="H358" i="26"/>
  <c r="H359" i="26"/>
  <c r="H360" i="26"/>
  <c r="H361" i="26"/>
  <c r="H362" i="26"/>
  <c r="H363" i="26"/>
  <c r="H364" i="26"/>
  <c r="H365" i="26"/>
  <c r="H366" i="26"/>
  <c r="H367" i="26"/>
  <c r="H368" i="26"/>
  <c r="H369" i="26"/>
  <c r="H370" i="26"/>
  <c r="H371" i="26"/>
  <c r="H372" i="26"/>
  <c r="H373" i="26"/>
  <c r="H374" i="26"/>
  <c r="H375" i="26"/>
  <c r="H376" i="26"/>
  <c r="H377" i="26"/>
  <c r="H378" i="26"/>
  <c r="H379" i="26"/>
  <c r="H380" i="26"/>
  <c r="H381" i="26"/>
  <c r="H382" i="26"/>
  <c r="H383" i="26"/>
  <c r="H384" i="26"/>
  <c r="H385" i="26"/>
  <c r="H386" i="26"/>
  <c r="H387" i="26"/>
  <c r="H388" i="26"/>
  <c r="H389" i="26"/>
  <c r="H390" i="26"/>
  <c r="H391" i="26"/>
  <c r="H392" i="26"/>
  <c r="H393" i="26"/>
  <c r="H394" i="26"/>
  <c r="H395" i="26"/>
  <c r="H396" i="26"/>
  <c r="H397" i="26"/>
  <c r="H398" i="26"/>
  <c r="H399" i="26"/>
  <c r="H400" i="26"/>
  <c r="H401" i="26"/>
  <c r="H402" i="26"/>
  <c r="H403" i="26"/>
  <c r="H404" i="26"/>
  <c r="H405" i="26"/>
  <c r="H406" i="26"/>
  <c r="H407" i="26"/>
  <c r="H408" i="26"/>
  <c r="H409" i="26"/>
  <c r="H410" i="26"/>
  <c r="H411" i="26"/>
  <c r="H412" i="26"/>
  <c r="H413" i="26"/>
  <c r="H414" i="26"/>
  <c r="H415" i="26"/>
  <c r="H416" i="26"/>
  <c r="H417" i="26"/>
  <c r="H418" i="26"/>
  <c r="H419" i="26"/>
  <c r="H420" i="26"/>
  <c r="H421" i="26"/>
  <c r="H422" i="26"/>
  <c r="H423" i="26"/>
  <c r="H424" i="26"/>
  <c r="H425" i="26"/>
  <c r="H426" i="26"/>
  <c r="H427" i="26"/>
  <c r="H428" i="26"/>
  <c r="H429" i="26"/>
  <c r="H430" i="26"/>
  <c r="H431" i="26"/>
  <c r="H432" i="26"/>
  <c r="H433" i="26"/>
  <c r="H434" i="26"/>
  <c r="H435" i="26"/>
  <c r="H436" i="26"/>
  <c r="H437" i="26"/>
  <c r="H438" i="26"/>
  <c r="H439" i="26"/>
  <c r="H440" i="26"/>
  <c r="H441" i="26"/>
  <c r="H442" i="26"/>
  <c r="H443" i="26"/>
  <c r="H444" i="26"/>
  <c r="H445" i="26"/>
  <c r="H446" i="26"/>
  <c r="H447" i="26"/>
  <c r="H448" i="26"/>
  <c r="H449" i="26"/>
  <c r="H450" i="26"/>
  <c r="H451" i="26"/>
  <c r="H452" i="26"/>
  <c r="H453" i="26"/>
  <c r="H454" i="26"/>
  <c r="H455" i="26"/>
  <c r="H456" i="26"/>
  <c r="H457" i="26"/>
  <c r="H458" i="26"/>
  <c r="H459" i="26"/>
  <c r="H460" i="26"/>
  <c r="H461" i="26"/>
  <c r="H462" i="26"/>
  <c r="H463" i="26"/>
  <c r="H464" i="26"/>
  <c r="H465" i="26"/>
  <c r="H466" i="26"/>
  <c r="H467" i="26"/>
  <c r="H468" i="26"/>
  <c r="H469" i="26"/>
  <c r="H470" i="26"/>
  <c r="H471" i="26"/>
  <c r="H472" i="26"/>
  <c r="H473" i="26"/>
  <c r="H474" i="26"/>
  <c r="H475" i="26"/>
  <c r="H476" i="26"/>
  <c r="H477" i="26"/>
  <c r="H478" i="26"/>
  <c r="H479" i="26"/>
  <c r="H480" i="26"/>
  <c r="H481" i="26"/>
  <c r="H482" i="26"/>
  <c r="H483" i="26"/>
  <c r="H484" i="26"/>
  <c r="H485" i="26"/>
  <c r="H486" i="26"/>
  <c r="H487" i="26"/>
  <c r="H488" i="26"/>
  <c r="H489" i="26"/>
  <c r="H490" i="26"/>
  <c r="H491" i="26"/>
  <c r="H492" i="26"/>
  <c r="H493" i="26"/>
  <c r="H494" i="26"/>
  <c r="H495" i="26"/>
  <c r="H496" i="26"/>
  <c r="H497" i="26"/>
  <c r="H498" i="26"/>
  <c r="H499" i="26"/>
  <c r="H500" i="26"/>
  <c r="H501" i="26"/>
  <c r="H502" i="26"/>
  <c r="H503" i="26"/>
  <c r="H504" i="26"/>
  <c r="H505" i="26"/>
  <c r="H506" i="26"/>
  <c r="H507" i="26"/>
  <c r="H508" i="26"/>
  <c r="H509" i="26"/>
  <c r="H510" i="26"/>
  <c r="H511" i="26"/>
  <c r="H512" i="26"/>
  <c r="H513" i="26"/>
  <c r="H514" i="26"/>
  <c r="H515" i="26"/>
  <c r="H516" i="26"/>
  <c r="H517" i="26"/>
  <c r="H518" i="26"/>
  <c r="H519" i="26"/>
  <c r="H520" i="26"/>
  <c r="H521" i="26"/>
  <c r="H522" i="26"/>
  <c r="H523" i="26"/>
  <c r="H524" i="26"/>
  <c r="H525" i="26"/>
  <c r="H526" i="26"/>
  <c r="H527" i="26"/>
  <c r="H528" i="26"/>
  <c r="H529" i="26"/>
  <c r="H530" i="26"/>
  <c r="H531" i="26"/>
  <c r="H532" i="26"/>
  <c r="H533" i="26"/>
  <c r="H534" i="26"/>
  <c r="H535" i="26"/>
  <c r="H536" i="26"/>
  <c r="H537" i="26"/>
  <c r="H538" i="26"/>
  <c r="H539" i="26"/>
  <c r="H540" i="26"/>
  <c r="H541" i="26"/>
  <c r="H542" i="26"/>
  <c r="H543" i="26"/>
  <c r="H544" i="26"/>
  <c r="H545" i="26"/>
  <c r="H546" i="26"/>
  <c r="H547" i="26"/>
  <c r="H548" i="26"/>
  <c r="H549" i="26"/>
  <c r="H550" i="26"/>
  <c r="H551" i="26"/>
  <c r="H552" i="26"/>
  <c r="H553" i="26"/>
  <c r="H554" i="26"/>
  <c r="H555" i="26"/>
  <c r="H556" i="26"/>
  <c r="H557" i="26"/>
  <c r="H558" i="26"/>
  <c r="H559" i="26"/>
  <c r="H560" i="26"/>
  <c r="H561" i="26"/>
  <c r="H562" i="26"/>
  <c r="H563" i="26"/>
  <c r="H564" i="26"/>
  <c r="H565" i="26"/>
  <c r="H566" i="26"/>
  <c r="H567" i="26"/>
  <c r="H568" i="26"/>
  <c r="H569" i="26"/>
  <c r="H570" i="26"/>
  <c r="H571" i="26"/>
  <c r="H572" i="26"/>
  <c r="H573" i="26"/>
  <c r="H574" i="26"/>
  <c r="H575" i="26"/>
  <c r="H576" i="26"/>
  <c r="H577" i="26"/>
  <c r="H578" i="26"/>
  <c r="H579" i="26"/>
  <c r="H580" i="26"/>
  <c r="H581" i="26"/>
  <c r="H582" i="26"/>
  <c r="H583" i="26"/>
  <c r="H584" i="26"/>
  <c r="H585" i="26"/>
  <c r="H586" i="26"/>
  <c r="H587" i="26"/>
  <c r="H588" i="26"/>
  <c r="H589" i="26"/>
  <c r="H590" i="26"/>
  <c r="H591" i="26"/>
  <c r="H592" i="26"/>
  <c r="H593" i="26"/>
  <c r="H594" i="26"/>
  <c r="H595" i="26"/>
  <c r="H596" i="26"/>
  <c r="H597" i="26"/>
  <c r="H598" i="26"/>
  <c r="H599" i="26"/>
  <c r="H600" i="26"/>
  <c r="H601" i="26"/>
  <c r="H602" i="26"/>
  <c r="H603" i="26"/>
  <c r="H604" i="26"/>
  <c r="H605" i="26"/>
  <c r="H606" i="26"/>
  <c r="H607" i="26"/>
  <c r="H608" i="26"/>
  <c r="H609" i="26"/>
  <c r="H610" i="26"/>
  <c r="H611" i="26"/>
  <c r="H612" i="26"/>
  <c r="H613" i="26"/>
  <c r="H614" i="26"/>
  <c r="H615" i="26"/>
  <c r="H616" i="26"/>
  <c r="H617" i="26"/>
  <c r="H618" i="26"/>
  <c r="H619" i="26"/>
  <c r="H620" i="26"/>
  <c r="H621" i="26"/>
  <c r="H622" i="26"/>
  <c r="H623" i="26"/>
  <c r="H624" i="26"/>
  <c r="H625" i="26"/>
  <c r="H626" i="26"/>
  <c r="H627" i="26"/>
  <c r="H628" i="26"/>
  <c r="H629" i="26"/>
  <c r="H630" i="26"/>
  <c r="H631" i="26"/>
  <c r="H632" i="26"/>
  <c r="H633" i="26"/>
  <c r="H634" i="26"/>
  <c r="H635" i="26"/>
  <c r="H636" i="26"/>
  <c r="H637" i="26"/>
  <c r="H638" i="26"/>
  <c r="H639" i="26"/>
  <c r="H640" i="26"/>
  <c r="H641" i="26"/>
  <c r="H642" i="26"/>
  <c r="H643" i="26"/>
  <c r="H644" i="26"/>
  <c r="H645" i="26"/>
  <c r="H646" i="26"/>
  <c r="H647" i="26"/>
  <c r="H648" i="26"/>
  <c r="H649" i="26"/>
  <c r="H650" i="26"/>
  <c r="H651" i="26"/>
  <c r="H652" i="26"/>
  <c r="H653" i="26"/>
  <c r="H654" i="26"/>
  <c r="H655" i="26"/>
  <c r="H656" i="26"/>
  <c r="H657" i="26"/>
  <c r="H658" i="26"/>
  <c r="H659" i="26"/>
  <c r="H660" i="26"/>
  <c r="H661" i="26"/>
  <c r="H662" i="26"/>
  <c r="H663" i="26"/>
  <c r="H664" i="26"/>
  <c r="H665" i="26"/>
  <c r="H666" i="26"/>
  <c r="H667" i="26"/>
  <c r="H668" i="26"/>
  <c r="H669" i="26"/>
  <c r="H670" i="26"/>
  <c r="H671" i="26"/>
  <c r="H672" i="26"/>
  <c r="H673" i="26"/>
  <c r="H674" i="26"/>
  <c r="H675" i="26"/>
  <c r="H676" i="26"/>
  <c r="H677" i="26"/>
  <c r="H678" i="26"/>
  <c r="H679" i="26"/>
  <c r="H680" i="26"/>
  <c r="H681" i="26"/>
  <c r="H682" i="26"/>
  <c r="H683" i="26"/>
  <c r="H684" i="26"/>
  <c r="H685" i="26"/>
  <c r="H686" i="26"/>
  <c r="H687" i="26"/>
  <c r="H688" i="26"/>
  <c r="H689" i="26"/>
  <c r="H690" i="26"/>
  <c r="H691" i="26"/>
  <c r="H692" i="26"/>
  <c r="H693" i="26"/>
  <c r="H694" i="26"/>
  <c r="H695" i="26"/>
  <c r="H696" i="26"/>
  <c r="H697" i="26"/>
  <c r="H698" i="26"/>
  <c r="H699" i="26"/>
  <c r="H700" i="26"/>
  <c r="H701" i="26"/>
  <c r="H702" i="26"/>
  <c r="H703" i="26"/>
  <c r="H704" i="26"/>
  <c r="H705" i="26"/>
  <c r="H706" i="26"/>
  <c r="H707" i="26"/>
  <c r="H708" i="26"/>
  <c r="H709" i="26"/>
  <c r="H710" i="26"/>
  <c r="H711" i="26"/>
  <c r="H712" i="26"/>
  <c r="H713" i="26"/>
  <c r="H714" i="26"/>
  <c r="H715" i="26"/>
  <c r="H716" i="26"/>
  <c r="H717" i="26"/>
  <c r="H718" i="26"/>
  <c r="H719" i="26"/>
  <c r="H720" i="26"/>
  <c r="H721" i="26"/>
  <c r="H722" i="26"/>
  <c r="H723" i="26"/>
  <c r="H724" i="26"/>
  <c r="H725" i="26"/>
  <c r="H726" i="26"/>
  <c r="H727" i="26"/>
  <c r="H728" i="26"/>
  <c r="H729" i="26"/>
  <c r="H730" i="26"/>
  <c r="H731" i="26"/>
  <c r="H732" i="26"/>
  <c r="H733" i="26"/>
  <c r="H734" i="26"/>
  <c r="H735" i="26"/>
  <c r="H736" i="26"/>
  <c r="H737" i="26"/>
  <c r="H738" i="26"/>
  <c r="H739" i="26"/>
  <c r="H740" i="26"/>
  <c r="H741" i="26"/>
  <c r="H742" i="26"/>
  <c r="H743" i="26"/>
  <c r="H744" i="26"/>
  <c r="H745" i="26"/>
  <c r="H746" i="26"/>
  <c r="H747" i="26"/>
  <c r="H748" i="26"/>
  <c r="H749" i="26"/>
  <c r="H750" i="26"/>
  <c r="H751" i="26"/>
  <c r="H752" i="26"/>
  <c r="H753" i="26"/>
  <c r="H754" i="26"/>
  <c r="H755" i="26"/>
  <c r="H756" i="26"/>
  <c r="H757" i="26"/>
  <c r="H758" i="26"/>
  <c r="H759" i="26"/>
  <c r="H760" i="26"/>
  <c r="H761" i="26"/>
  <c r="H762" i="26"/>
  <c r="H763" i="26"/>
  <c r="H764" i="26"/>
  <c r="H765" i="26"/>
  <c r="H766" i="26"/>
  <c r="H767" i="26"/>
  <c r="H768" i="26"/>
  <c r="H769" i="26"/>
  <c r="H770" i="26"/>
  <c r="H771" i="26"/>
  <c r="H772" i="26"/>
  <c r="H773" i="26"/>
  <c r="H774" i="26"/>
  <c r="H775" i="26"/>
  <c r="H776" i="26"/>
  <c r="H777" i="26"/>
  <c r="H778" i="26"/>
  <c r="H779" i="26"/>
  <c r="H780" i="26"/>
  <c r="H781" i="26"/>
  <c r="H782" i="26"/>
  <c r="H783" i="26"/>
  <c r="H784" i="26"/>
  <c r="H785" i="26"/>
  <c r="H786" i="26"/>
  <c r="H787" i="26"/>
  <c r="H788" i="26"/>
  <c r="H789" i="26"/>
  <c r="H790" i="26"/>
  <c r="H8" i="26"/>
  <c r="A9" i="26"/>
  <c r="A10" i="26" s="1"/>
  <c r="F13" i="24" l="1"/>
  <c r="E144" i="24"/>
  <c r="F144" i="24" s="1"/>
  <c r="E12" i="14"/>
  <c r="A10" i="14" l="1"/>
  <c r="A11" i="14" s="1"/>
  <c r="A12" i="14" s="1"/>
  <c r="A15" i="14" s="1"/>
  <c r="A16" i="14" s="1"/>
  <c r="A17" i="14" s="1"/>
  <c r="A18" i="14" s="1"/>
  <c r="D12" i="14"/>
  <c r="D11" i="14" s="1"/>
  <c r="D9" i="14" s="1"/>
  <c r="E11" i="14"/>
  <c r="E9" i="14" s="1"/>
</calcChain>
</file>

<file path=xl/sharedStrings.xml><?xml version="1.0" encoding="utf-8"?>
<sst xmlns="http://schemas.openxmlformats.org/spreadsheetml/2006/main" count="3646" uniqueCount="911">
  <si>
    <t>18210502010021000110</t>
  </si>
  <si>
    <t>18210503000010000110</t>
  </si>
  <si>
    <t xml:space="preserve">      Единый сельскохозяйственный налог</t>
  </si>
  <si>
    <t>18210503010011000110</t>
  </si>
  <si>
    <t>90111100000000000000</t>
  </si>
  <si>
    <t>Исполнено в рублях</t>
  </si>
  <si>
    <t>00011300000000000000</t>
  </si>
  <si>
    <t>00011301995050000130</t>
  </si>
  <si>
    <t>18210102010011000110</t>
  </si>
  <si>
    <t>18210102020011000110</t>
  </si>
  <si>
    <t>18210102030011000110</t>
  </si>
  <si>
    <t>18210102030013000110</t>
  </si>
  <si>
    <t>18210102040011000110</t>
  </si>
  <si>
    <t>18210502010023000110</t>
  </si>
  <si>
    <t>18210504000020000110</t>
  </si>
  <si>
    <t xml:space="preserve">      Налог, взимаемый в связи с применением патентной системы налогообложения</t>
  </si>
  <si>
    <t>18210504020021000110</t>
  </si>
  <si>
    <t>901 01 06 04 01 05 0000 810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</si>
  <si>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</si>
  <si>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</si>
  <si>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</si>
  <si>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</si>
  <si>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</si>
  <si>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</si>
  <si>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</si>
  <si>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</si>
  <si>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</si>
  <si>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</si>
  <si>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</si>
  <si>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</si>
  <si>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00011600000000000000</t>
  </si>
  <si>
    <t xml:space="preserve">    ШТРАФЫ, САНКЦИИ,ВОЗМЕЩЕНИЕ УЩЕРБА</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</si>
  <si>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</si>
  <si>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</si>
  <si>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</si>
  <si>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</si>
  <si>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</si>
  <si>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</si>
  <si>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</si>
  <si>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</si>
  <si>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осуществление мероприятий по организации питания в муниципальных общеобразовательных учреждениях</t>
  </si>
  <si>
    <t xml:space="preserve">      Физическая культура</t>
  </si>
  <si>
    <t>1101</t>
  </si>
  <si>
    <t xml:space="preserve">     СУБВЕНЦИИ БЮДЖЕТАМ СУБЪЕКТОВ РФ И МУНИЦИПАЛЬНЫХ ОБРАЗОВАНИЙ</t>
  </si>
  <si>
    <t>в рублях</t>
  </si>
  <si>
    <t xml:space="preserve">      Субвенции бюджетам муниципальных районов на выполнение передаваемых полномочий субъектов РФ, в том числе: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</si>
  <si>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</si>
  <si>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</si>
  <si>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</si>
  <si>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</si>
  <si>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</si>
  <si>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</si>
  <si>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00021900000000000000</t>
  </si>
  <si>
    <t xml:space="preserve">   ВОЗВРАТ ОСТАТКОВ СУБСИДИЙ, СУБВЕНЦИЙ И ИНЫХ МЕЖБЮДЖЕТНЫХ ТРАНСФЕРТОВ, ИМЕЮЩИХ ЦЕЛЕВОЕ НАЗНАЧЕНИЕ, ПРОШЛЫХ ЛЕТ</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</si>
  <si>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</si>
  <si>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</si>
  <si>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</si>
  <si>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</si>
  <si>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</si>
  <si>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</si>
  <si>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</si>
  <si>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</si>
  <si>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</si>
  <si>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</si>
  <si>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</si>
  <si>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</si>
  <si>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</si>
  <si>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</si>
  <si>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</si>
  <si>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Номер строки</t>
  </si>
  <si>
    <t>Код раздела, подраз-дела</t>
  </si>
  <si>
    <t>3</t>
  </si>
  <si>
    <t>4</t>
  </si>
  <si>
    <t>5</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</si>
  <si>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</si>
  <si>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в том числе:</t>
  </si>
  <si>
    <t>Источники внутреннего финансирования дефицита местного бюджета</t>
  </si>
  <si>
    <t>Источники финансирования дефицита местного бюджета</t>
  </si>
  <si>
    <t>901 00 00 00 00 00 0000 000</t>
  </si>
  <si>
    <t>Администрация муниципального образования</t>
  </si>
  <si>
    <t>Наименование раздела, подраздела, целевой статьи или вида расходов</t>
  </si>
  <si>
    <t>Наименование источников внутреннего финансирования бюджета</t>
  </si>
  <si>
    <t>КБК</t>
  </si>
  <si>
    <t xml:space="preserve">Увеличение прочих остатков денежных средств бюджета муниципального района </t>
  </si>
  <si>
    <t>901 01 05 02 01 05 0000 510</t>
  </si>
  <si>
    <t>Уменьшение прочих остатков денежных средств бюджета муниципального района</t>
  </si>
  <si>
    <t>901 01 05 02 01 05 0000 610</t>
  </si>
  <si>
    <t>Возврат бюджетных кредитов, предоставленных юридическим лицам из бюджета муниципального района  в валюте Российской Федерации</t>
  </si>
  <si>
    <t>901 01 06 05 01 05 0000 640</t>
  </si>
  <si>
    <t>Код вида расходов</t>
  </si>
  <si>
    <t>901 01 03 00 00 05 0000 810</t>
  </si>
  <si>
    <t>901 01 03 00 00 05 0000 710</t>
  </si>
  <si>
    <t>Получение кредитов от других бюджетов бюджетной системы Российской Федерации бюджетом мунципального района  в валюте Российской Федерации</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</si>
  <si>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</si>
  <si>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000</t>
  </si>
  <si>
    <t>0100</t>
  </si>
  <si>
    <t>0102</t>
  </si>
  <si>
    <t>0103</t>
  </si>
  <si>
    <t>0104</t>
  </si>
  <si>
    <t>0106</t>
  </si>
  <si>
    <t>0113</t>
  </si>
  <si>
    <t>0300</t>
  </si>
  <si>
    <t>0309</t>
  </si>
  <si>
    <t>0314</t>
  </si>
  <si>
    <t>0400</t>
  </si>
  <si>
    <t>0405</t>
  </si>
  <si>
    <t>0406</t>
  </si>
  <si>
    <t>0409</t>
  </si>
  <si>
    <t>0412</t>
  </si>
  <si>
    <t>0500</t>
  </si>
  <si>
    <t>0502</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</si>
  <si>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</si>
  <si>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</si>
  <si>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</si>
  <si>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</si>
  <si>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</si>
  <si>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</si>
  <si>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</si>
  <si>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</si>
  <si>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</si>
  <si>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</si>
  <si>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</si>
  <si>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</si>
  <si>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</si>
  <si>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</si>
  <si>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</si>
  <si>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</si>
  <si>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</si>
  <si>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</si>
  <si>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</si>
  <si>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</si>
  <si>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</si>
  <si>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</si>
  <si>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</si>
  <si>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</si>
  <si>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</si>
  <si>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</si>
  <si>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</si>
  <si>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</si>
  <si>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</si>
  <si>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</si>
  <si>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</si>
  <si>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</si>
  <si>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</si>
  <si>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</si>
  <si>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</si>
  <si>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</si>
  <si>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</si>
  <si>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</si>
  <si>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</si>
  <si>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</si>
  <si>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</si>
  <si>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</si>
  <si>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</si>
  <si>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</si>
  <si>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</si>
  <si>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</si>
  <si>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120</t>
  </si>
  <si>
    <t>240</t>
  </si>
  <si>
    <t>110</t>
  </si>
  <si>
    <t>850</t>
  </si>
  <si>
    <t>410</t>
  </si>
  <si>
    <t>360</t>
  </si>
  <si>
    <t>810</t>
  </si>
  <si>
    <t>540</t>
  </si>
  <si>
    <t>310</t>
  </si>
  <si>
    <t>320</t>
  </si>
  <si>
    <t>630</t>
  </si>
  <si>
    <t>330</t>
  </si>
  <si>
    <t>510</t>
  </si>
  <si>
    <t>ВСЕГО РАСХОДОВ:</t>
  </si>
  <si>
    <t>00010300000000000000</t>
  </si>
  <si>
    <t>НАЛОГИ НА ТОВАРЫ (РАБОТЫ, УСЛУГИ), РЕАЛИЗУЕМЫЕ НА ТЕРРИТОРИИ РОССИЙСКОЙ ФЕДЕРАЦИИ</t>
  </si>
  <si>
    <t>90111105075050000120</t>
  </si>
  <si>
    <t>90111105075050003120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</si>
  <si>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</si>
  <si>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Резервные фонды</t>
  </si>
  <si>
    <t>0111</t>
  </si>
  <si>
    <t>870</t>
  </si>
  <si>
    <t xml:space="preserve">      Благоустройство</t>
  </si>
  <si>
    <t>0503</t>
  </si>
  <si>
    <t>Наименование категории работников</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</si>
  <si>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</si>
  <si>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</si>
  <si>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</si>
  <si>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</si>
  <si>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</si>
  <si>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</si>
  <si>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</si>
  <si>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</si>
  <si>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</si>
  <si>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</si>
  <si>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</si>
  <si>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</si>
  <si>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</si>
  <si>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</si>
  <si>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</si>
  <si>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</si>
  <si>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350</t>
  </si>
  <si>
    <t xml:space="preserve">        Непрограммные направления деятельности</t>
  </si>
  <si>
    <t>0000000000</t>
  </si>
  <si>
    <t>7000000000</t>
  </si>
  <si>
    <t>7000111000</t>
  </si>
  <si>
    <t>7000211000</t>
  </si>
  <si>
    <t>7000311000</t>
  </si>
  <si>
    <t>7000411000</t>
  </si>
  <si>
    <t>7000511000</t>
  </si>
  <si>
    <t>7000610000</t>
  </si>
  <si>
    <t>0500000000</t>
  </si>
  <si>
    <t>0500110000</t>
  </si>
  <si>
    <t>0500210000</t>
  </si>
  <si>
    <t>0500311000</t>
  </si>
  <si>
    <t>0500510000</t>
  </si>
  <si>
    <t>0500710000</t>
  </si>
  <si>
    <t>0500910000</t>
  </si>
  <si>
    <t>0501010000</t>
  </si>
  <si>
    <t>0501210000</t>
  </si>
  <si>
    <t>0501310000</t>
  </si>
  <si>
    <t>0600000000</t>
  </si>
  <si>
    <t>0600210000</t>
  </si>
  <si>
    <t>0600310000</t>
  </si>
  <si>
    <t>0600410000</t>
  </si>
  <si>
    <t>0600510000</t>
  </si>
  <si>
    <t>0700000000</t>
  </si>
  <si>
    <t>0730641100</t>
  </si>
  <si>
    <t>0730741200</t>
  </si>
  <si>
    <t>0710110000</t>
  </si>
  <si>
    <t>0710310000</t>
  </si>
  <si>
    <t>0710510000</t>
  </si>
  <si>
    <t>0710610000</t>
  </si>
  <si>
    <t>0711110000</t>
  </si>
  <si>
    <t>0711210000</t>
  </si>
  <si>
    <t>0720210000</t>
  </si>
  <si>
    <t>0720310000</t>
  </si>
  <si>
    <t>0730110000</t>
  </si>
  <si>
    <t>0730210000</t>
  </si>
  <si>
    <t>0730310000</t>
  </si>
  <si>
    <t>0200000000</t>
  </si>
  <si>
    <t>0210410000</t>
  </si>
  <si>
    <t>0210510000</t>
  </si>
  <si>
    <t>0210610000</t>
  </si>
  <si>
    <t>0210710000</t>
  </si>
  <si>
    <t>7001142П00</t>
  </si>
  <si>
    <t>0710710000</t>
  </si>
  <si>
    <t>0240110000</t>
  </si>
  <si>
    <t>0240312403</t>
  </si>
  <si>
    <t>0100000000</t>
  </si>
  <si>
    <t>0110310000</t>
  </si>
  <si>
    <t>0120210000</t>
  </si>
  <si>
    <t>0120510000</t>
  </si>
  <si>
    <t>0120610000</t>
  </si>
  <si>
    <t>0120710000</t>
  </si>
  <si>
    <t>0220210000</t>
  </si>
  <si>
    <t>0300000000</t>
  </si>
  <si>
    <t>0310110000</t>
  </si>
  <si>
    <t>0310210000</t>
  </si>
  <si>
    <t>0310310000</t>
  </si>
  <si>
    <t>0310410000</t>
  </si>
  <si>
    <t>0310510000</t>
  </si>
  <si>
    <t>0310710000</t>
  </si>
  <si>
    <t>0310845110</t>
  </si>
  <si>
    <t>0310945120</t>
  </si>
  <si>
    <t>0320110000</t>
  </si>
  <si>
    <t>0320210000</t>
  </si>
  <si>
    <t>0320310000</t>
  </si>
  <si>
    <t>0320410000</t>
  </si>
  <si>
    <t>0320510000</t>
  </si>
  <si>
    <t>0320610000</t>
  </si>
  <si>
    <t>0320810000</t>
  </si>
  <si>
    <t>0321145310</t>
  </si>
  <si>
    <t>0321245320</t>
  </si>
  <si>
    <t>0321345400</t>
  </si>
  <si>
    <t>0340210000</t>
  </si>
  <si>
    <t>0400000000</t>
  </si>
  <si>
    <t>0420110000</t>
  </si>
  <si>
    <t>0420210000</t>
  </si>
  <si>
    <t>0420310000</t>
  </si>
  <si>
    <t>0330110000</t>
  </si>
  <si>
    <t>0330210000</t>
  </si>
  <si>
    <t>0330310000</t>
  </si>
  <si>
    <t>0330445600</t>
  </si>
  <si>
    <t>0340110000</t>
  </si>
  <si>
    <t>0340310000</t>
  </si>
  <si>
    <t>0430110000</t>
  </si>
  <si>
    <t>0450410000</t>
  </si>
  <si>
    <t>0450510000</t>
  </si>
  <si>
    <t>0350110000</t>
  </si>
  <si>
    <t>0350210000</t>
  </si>
  <si>
    <t>0410210000</t>
  </si>
  <si>
    <t>0410310000</t>
  </si>
  <si>
    <t>0410410000</t>
  </si>
  <si>
    <t>0410510000</t>
  </si>
  <si>
    <t>0410610000</t>
  </si>
  <si>
    <t>0470110000</t>
  </si>
  <si>
    <t>7000810000</t>
  </si>
  <si>
    <t>0800000000</t>
  </si>
  <si>
    <t>0800110000</t>
  </si>
  <si>
    <t>0800310000</t>
  </si>
  <si>
    <t>0800410000</t>
  </si>
  <si>
    <t>0800510000</t>
  </si>
  <si>
    <t>0800649100</t>
  </si>
  <si>
    <t>0800649200</t>
  </si>
  <si>
    <t>0800652500</t>
  </si>
  <si>
    <t>7000910000</t>
  </si>
  <si>
    <t>0440210000</t>
  </si>
  <si>
    <t>0440110000</t>
  </si>
  <si>
    <t>0900000000</t>
  </si>
  <si>
    <t>0910110000</t>
  </si>
  <si>
    <t>0910340300</t>
  </si>
  <si>
    <t>0730851180</t>
  </si>
  <si>
    <t>0910210000</t>
  </si>
  <si>
    <t>0730000000</t>
  </si>
  <si>
    <t>0710000000</t>
  </si>
  <si>
    <t>0720000000</t>
  </si>
  <si>
    <t>0210000000</t>
  </si>
  <si>
    <t>0240000000</t>
  </si>
  <si>
    <t>0110000000</t>
  </si>
  <si>
    <t>0120000000</t>
  </si>
  <si>
    <t>0220000000</t>
  </si>
  <si>
    <t>0230000000</t>
  </si>
  <si>
    <t>0260000000</t>
  </si>
  <si>
    <t>0250000000</t>
  </si>
  <si>
    <t>0310000000</t>
  </si>
  <si>
    <t>0320000000</t>
  </si>
  <si>
    <t>0340000000</t>
  </si>
  <si>
    <t>0420000000</t>
  </si>
  <si>
    <t>0330000000</t>
  </si>
  <si>
    <t>0430000000</t>
  </si>
  <si>
    <t>0450000000</t>
  </si>
  <si>
    <t>0350000000</t>
  </si>
  <si>
    <t>0410000000</t>
  </si>
  <si>
    <t>0470000000</t>
  </si>
  <si>
    <t>0460000000</t>
  </si>
  <si>
    <t>0480000000</t>
  </si>
  <si>
    <t>0440000000</t>
  </si>
  <si>
    <t>0910000000</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</si>
  <si>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</si>
  <si>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</si>
  <si>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</si>
  <si>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</si>
  <si>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</si>
  <si>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</si>
  <si>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</si>
  <si>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</si>
  <si>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</si>
  <si>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</si>
  <si>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</si>
  <si>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</si>
  <si>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</si>
  <si>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</si>
  <si>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</si>
  <si>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t>
  </si>
  <si>
    <t>в процентах к сумме средств, отраженных в графе 7</t>
  </si>
  <si>
    <t>0230410000</t>
  </si>
  <si>
    <t>0440610000</t>
  </si>
  <si>
    <t>90611301995050004130</t>
  </si>
  <si>
    <t xml:space="preserve">      Прочие доходы от оказания платных услуг (работ) получателями средств бюджетов муниципальных районов </t>
  </si>
  <si>
    <t>18210102010013000110</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</si>
  <si>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</si>
  <si>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</si>
  <si>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00010800000000000000</t>
  </si>
  <si>
    <t xml:space="preserve">     ГОСУДАРСТВЕННАЯ ПОШЛИНА</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</si>
  <si>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</si>
  <si>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0601410000</t>
  </si>
  <si>
    <t>0121210000</t>
  </si>
  <si>
    <t xml:space="preserve">      Дополнительное образование детей</t>
  </si>
  <si>
    <t>0703</t>
  </si>
  <si>
    <t xml:space="preserve">      Молодежная политика</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</si>
  <si>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</si>
  <si>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</si>
  <si>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</si>
  <si>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</si>
  <si>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</si>
  <si>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</si>
  <si>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</si>
  <si>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 xml:space="preserve">    Возрат прочих остатков субсидий, субвенций и иных межбюджетных трансфертов, имеющих целевое назначение, прошлых лет из бюджетов муниципальных районов</t>
  </si>
  <si>
    <t>851</t>
  </si>
  <si>
    <t>414</t>
  </si>
  <si>
    <t>811</t>
  </si>
  <si>
    <t>852</t>
  </si>
  <si>
    <t>853</t>
  </si>
  <si>
    <t>243</t>
  </si>
  <si>
    <t>244</t>
  </si>
  <si>
    <t>312</t>
  </si>
  <si>
    <t>322</t>
  </si>
  <si>
    <t>631</t>
  </si>
  <si>
    <t>511</t>
  </si>
  <si>
    <t xml:space="preserve">    ПРОЧИЕ НЕНАЛОГОВЫЕ ДОХОДЫ</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</si>
  <si>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</si>
  <si>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</si>
  <si>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90111105013050000120</t>
  </si>
  <si>
    <t>00011302995050000130</t>
  </si>
  <si>
    <t>Прочие доходы от компенсации затрат бюджетов МР, из них:</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</si>
  <si>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</si>
  <si>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</si>
  <si>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0311010000</t>
  </si>
  <si>
    <t>0500411000</t>
  </si>
  <si>
    <t>0500610000</t>
  </si>
  <si>
    <t>0500810000</t>
  </si>
  <si>
    <t>0501146100</t>
  </si>
  <si>
    <t>0710810000</t>
  </si>
  <si>
    <t>0420510000</t>
  </si>
  <si>
    <t>0450710000</t>
  </si>
  <si>
    <t>0480110000</t>
  </si>
  <si>
    <t>7001251200</t>
  </si>
  <si>
    <t>04811201041016000120</t>
  </si>
  <si>
    <t>90111700000000000000</t>
  </si>
  <si>
    <t xml:space="preserve">     Субсидии на организацию отдыха детей в каникулярное время </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</si>
  <si>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</si>
  <si>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</si>
  <si>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121</t>
  </si>
  <si>
    <t>129</t>
  </si>
  <si>
    <t>122</t>
  </si>
  <si>
    <t>123</t>
  </si>
  <si>
    <t>111</t>
  </si>
  <si>
    <t>112</t>
  </si>
  <si>
    <t>119</t>
  </si>
  <si>
    <t>08006R4620</t>
  </si>
  <si>
    <t>113</t>
  </si>
  <si>
    <t>0440310000</t>
  </si>
  <si>
    <t>Приложение № 1</t>
  </si>
  <si>
    <t>муниципального образования</t>
  </si>
  <si>
    <t>Камышловский муниципальный район</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</si>
  <si>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</si>
  <si>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 xml:space="preserve">      ИНЫЕ МЕЖБЮДЖЕТНЫЕ ТРАНСФЕРТЫ</t>
  </si>
  <si>
    <t xml:space="preserve">            Глава муниципального образования</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</si>
  <si>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</si>
  <si>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</si>
  <si>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</si>
  <si>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муниципальных органов (центральный аппарат)</t>
  </si>
  <si>
    <t xml:space="preserve">                Иные выплаты персоналу государственных (муниципальных) органов, за исключением фонда оплаты труда</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</si>
  <si>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</si>
  <si>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</si>
  <si>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</si>
  <si>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</si>
  <si>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</si>
  <si>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Уплата налогов, сборов и иных платежей</t>
  </si>
  <si>
    <t xml:space="preserve">                Уплата иных платежей</t>
  </si>
  <si>
    <t xml:space="preserve">            Руководитель контрольно-счетной палаты муниципального образования и его заместители</t>
  </si>
  <si>
    <t xml:space="preserve">            Резервные фонды местных администраций</t>
  </si>
  <si>
    <t xml:space="preserve">              Резервные средства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</si>
  <si>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</si>
  <si>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</si>
  <si>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Расходы на выплаты персоналу казенных учреждений</t>
  </si>
  <si>
    <t xml:space="preserve">                Фонд оплаты труда учреждений</t>
  </si>
  <si>
    <t xml:space="preserve">                Иные выплаты персоналу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</si>
  <si>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</si>
  <si>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</si>
  <si>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</si>
  <si>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Мероприятия кадровой политики</t>
  </si>
  <si>
    <t xml:space="preserve">            Проведение праздничных мероприятий</t>
  </si>
  <si>
    <t xml:space="preserve">              Премии и гранты</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</si>
  <si>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</si>
  <si>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</si>
  <si>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</si>
  <si>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</si>
  <si>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Мероприятия по архивному делу</t>
  </si>
  <si>
    <t>0501110000</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</si>
  <si>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</si>
  <si>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</si>
  <si>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</si>
  <si>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Проведение технической инвентаризации муниципального недвижимого имущества, подготовка технической документации</t>
  </si>
  <si>
    <t>0600220908</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</si>
  <si>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</si>
  <si>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</si>
  <si>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Бюджетные инвестиции</t>
  </si>
  <si>
    <t xml:space="preserve">                Бюджетные инвестиции в объекты капитального строительства государственной (муниципальной) собственности</t>
  </si>
  <si>
    <t xml:space="preserve">            Оценка рыночной стоимости муниципального имущества для передачи в аренду</t>
  </si>
  <si>
    <t>0600810000</t>
  </si>
  <si>
    <t xml:space="preserve">              Иные межбюджетные трансферты</t>
  </si>
  <si>
    <t xml:space="preserve">            Оценка рыночной стоимости земельных участков для заключения договоров аренды</t>
  </si>
  <si>
    <t xml:space="preserve">        Муниципальная программа "Обеспечение безопасности на территории МО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</si>
  <si>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</si>
  <si>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</si>
  <si>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</si>
  <si>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</si>
  <si>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</si>
  <si>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</si>
  <si>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</si>
  <si>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0710910000</t>
  </si>
  <si>
    <t xml:space="preserve">            Организация и проведение учений, тренировок по ГО</t>
  </si>
  <si>
    <t>0711010000</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</si>
  <si>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</si>
  <si>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</si>
  <si>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Закупка товаров, работ, услуг в целях капитального ремонта государственного (муниципального) имущества</t>
  </si>
  <si>
    <t>0310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</si>
  <si>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</si>
  <si>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</si>
  <si>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</si>
  <si>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</si>
  <si>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</si>
  <si>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</si>
  <si>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</si>
  <si>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</si>
  <si>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</si>
  <si>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</si>
  <si>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</si>
  <si>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</si>
  <si>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</si>
  <si>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</si>
  <si>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</si>
  <si>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</si>
  <si>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</si>
  <si>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</si>
  <si>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</si>
  <si>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</si>
  <si>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Подпрограмма 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</si>
  <si>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</si>
  <si>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</si>
  <si>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</si>
  <si>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</si>
  <si>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</si>
  <si>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</si>
  <si>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</si>
  <si>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профессиональных праздников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</si>
  <si>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</si>
  <si>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</si>
  <si>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7 "Экология"</t>
  </si>
  <si>
    <t>0270000000</t>
  </si>
  <si>
    <t xml:space="preserve">            Мероприятия по обращению с отходами. в том числе ликвидация мест несанкционированного размещения отходов</t>
  </si>
  <si>
    <t>0270310000</t>
  </si>
  <si>
    <t xml:space="preserve">          Подпрограмма 6 "Восстановление и развитие объектов внешнего благоустройства"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</si>
  <si>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</si>
  <si>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ОХРАНА ОКРУЖАЮЩЕЙ СРЕДЫ</t>
  </si>
  <si>
    <t>0600</t>
  </si>
  <si>
    <t xml:space="preserve">      Другие вопросы в области охраны окружающей среды</t>
  </si>
  <si>
    <t>0605</t>
  </si>
  <si>
    <t xml:space="preserve">            Организация и проведение массовых экологических мероприятий и акций</t>
  </si>
  <si>
    <t>0270110000</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</si>
  <si>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</si>
  <si>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</si>
  <si>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</si>
  <si>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</si>
  <si>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</si>
  <si>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</si>
  <si>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0310610000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</si>
  <si>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</si>
  <si>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</si>
  <si>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</si>
  <si>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</si>
  <si>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</si>
  <si>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</si>
  <si>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</si>
  <si>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</si>
  <si>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</si>
  <si>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</si>
  <si>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</si>
  <si>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0321910000</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</si>
  <si>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</si>
  <si>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</si>
  <si>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</si>
  <si>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Уплата прочих налогов, сборов</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</si>
  <si>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</si>
  <si>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</si>
  <si>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Поддержка на конкурсной основе лучших учреждений дополнительного образования</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</si>
  <si>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</si>
  <si>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</si>
  <si>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</si>
  <si>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</si>
  <si>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0330445500</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</si>
  <si>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</si>
  <si>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</si>
  <si>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</si>
  <si>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</si>
  <si>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</si>
  <si>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</si>
  <si>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</si>
  <si>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</si>
  <si>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</si>
  <si>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</si>
  <si>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Предоставление субсидий некоммерческим организациям в сфере патриотического воспитания граждан.</t>
  </si>
  <si>
    <t>0450810000</t>
  </si>
  <si>
    <t xml:space="preserve">              Субсидии некоммерческим организациям (за исключением государственных (муниципальных) учреждений)</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</si>
  <si>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</si>
  <si>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</si>
  <si>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</si>
  <si>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</si>
  <si>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</si>
  <si>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</si>
  <si>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</si>
  <si>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</si>
  <si>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</si>
  <si>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</si>
  <si>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</si>
  <si>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</si>
  <si>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Доплаты к пенсиям муниципальных служащих</t>
  </si>
  <si>
    <t xml:space="preserve">              Публичные нормативные социальные выплаты гражданам</t>
  </si>
  <si>
    <t xml:space="preserve">                Иные пенсии, социальные доплаты к пенсиям</t>
  </si>
  <si>
    <t xml:space="preserve">              Социальные выплаты гражданам, кроме публичных нормативных социальных выплат</t>
  </si>
  <si>
    <t xml:space="preserve">                Субсидии гражданам на приобретение жилья</t>
  </si>
  <si>
    <t xml:space="preserve">          Подпрограмма 6 "Обеспечение жильем молодых семей МО Камышловский муниципальный район"</t>
  </si>
  <si>
    <t xml:space="preserve">            Предоставление социальных выплат региональной поддержки молодым семьям</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</si>
  <si>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</si>
  <si>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</si>
  <si>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Содействие общественным организациям в проведении социально-значимых мероприятий</t>
  </si>
  <si>
    <t xml:space="preserve">                Субсидии на возмещение недополученных доходов и (или) возмещение фактически понесенных затрат</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</si>
  <si>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</si>
  <si>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</si>
  <si>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</si>
  <si>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</si>
  <si>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</si>
  <si>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</si>
  <si>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</si>
  <si>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Мероприятия по освещению деятельности органов местного самоуправления</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</si>
  <si>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</si>
  <si>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</si>
  <si>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</si>
  <si>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</si>
  <si>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Дотации на выравнивание бюджетной обеспеченности</t>
  </si>
  <si>
    <t xml:space="preserve">            Предоставление прочих межбюджетных трансфертов на выравнивание бюджетной обеспеченности поселений</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</si>
  <si>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</si>
  <si>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</si>
  <si>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</si>
  <si>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</si>
  <si>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</si>
  <si>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</si>
  <si>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</si>
  <si>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</si>
  <si>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90111701050050000180</t>
  </si>
  <si>
    <t xml:space="preserve">    Невыясненные поступления, зачисляемые в бюджеты  муниципальных районов</t>
  </si>
  <si>
    <t>90120210000000000150</t>
  </si>
  <si>
    <t>90120215001050000150</t>
  </si>
  <si>
    <t>00020220000000000150</t>
  </si>
  <si>
    <t>00020229999050000150</t>
  </si>
  <si>
    <t>90120229999050000150</t>
  </si>
  <si>
    <t>90620229999050000150</t>
  </si>
  <si>
    <t>00020203000000000150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</si>
  <si>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</si>
  <si>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</si>
  <si>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</si>
  <si>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</si>
  <si>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</si>
  <si>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</si>
  <si>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</si>
  <si>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</si>
  <si>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90120235462050000150</t>
  </si>
  <si>
    <t>00020239999050000150</t>
  </si>
  <si>
    <t>90620239999050000150</t>
  </si>
  <si>
    <t>00020240000000000150</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</si>
  <si>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</si>
  <si>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</si>
  <si>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</si>
  <si>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Администрирование неналоговых доходов</t>
  </si>
  <si>
    <t>0601210000</t>
  </si>
  <si>
    <t xml:space="preserve">            Создание и содержание мест (площадок) накопления твердых коммунальных отходов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</si>
  <si>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</si>
  <si>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</si>
  <si>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</si>
  <si>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</si>
  <si>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</si>
  <si>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Ремонт зданий и помещений, в которых размещаются  муниципальные учреждения физической культуры, спорта и их филиалы (ФОК)</t>
  </si>
  <si>
    <t xml:space="preserve">Показатели  исполнения доходов бюджета муниципального образования Камышловский муниципальный район </t>
  </si>
  <si>
    <t>относящихся к доходам бюджета</t>
  </si>
  <si>
    <t>90111109045050004120</t>
  </si>
  <si>
    <t>04811201030016000120</t>
  </si>
  <si>
    <t xml:space="preserve">     Плата за выбросы загрязняющих веществ в водные объекты</t>
  </si>
  <si>
    <t>90820225497050000150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</si>
  <si>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</si>
  <si>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</si>
  <si>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Пособия, компенсации и иные социальные выплаты гражданам, кроме публичных нормативных обязательств</t>
  </si>
  <si>
    <t>321</t>
  </si>
  <si>
    <t>18210503010012100110</t>
  </si>
  <si>
    <t xml:space="preserve">      Единый сельскохозяйственный налог (пени по соответствующему платежу)</t>
  </si>
  <si>
    <t>18210504020022100110</t>
  </si>
  <si>
    <t xml:space="preserve">      Налог, взимаемый в связи с применением патентной системы налогообложения (пени по соответствующему платежу)</t>
  </si>
  <si>
    <t xml:space="preserve">     Плата за размещение отходов производства </t>
  </si>
  <si>
    <t>04811201042016000120</t>
  </si>
  <si>
    <t xml:space="preserve">     Плата за размещение твердых коммунальных отходов </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</si>
  <si>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</si>
  <si>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</si>
  <si>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</si>
  <si>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</si>
  <si>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</si>
  <si>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</si>
  <si>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</si>
  <si>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</si>
  <si>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</si>
  <si>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</si>
  <si>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</si>
  <si>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</si>
  <si>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</si>
  <si>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</si>
  <si>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0120310000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</si>
  <si>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</si>
  <si>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</si>
  <si>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</si>
  <si>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Другие вопросы в области жилищно-коммунального хозяйства</t>
  </si>
  <si>
    <t>0505</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</si>
  <si>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</si>
  <si>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</si>
  <si>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</si>
  <si>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</si>
  <si>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</si>
  <si>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</si>
  <si>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</si>
  <si>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</si>
  <si>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</si>
  <si>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</si>
  <si>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</si>
  <si>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</si>
  <si>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</si>
  <si>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</si>
  <si>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</si>
  <si>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Оснащение муниципальных библиотек книгами, учебными фильмами, плакатами, патриотической направленности</t>
  </si>
  <si>
    <t>0450310000</t>
  </si>
  <si>
    <t xml:space="preserve">            Улучшение жилищных условий граждан, проживающих на сельских территориях</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</si>
  <si>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</si>
  <si>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</si>
  <si>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</si>
  <si>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</si>
  <si>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</si>
  <si>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</si>
  <si>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</si>
  <si>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</si>
  <si>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</si>
  <si>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</si>
  <si>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</si>
  <si>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044P5S8Г00</t>
  </si>
  <si>
    <t>0440714407</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</si>
  <si>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</si>
  <si>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</si>
  <si>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</si>
  <si>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18210501022013000110</t>
  </si>
  <si>
    <t xml:space="preserve">  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</si>
  <si>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90111105010050000120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</si>
  <si>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</si>
  <si>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 xml:space="preserve">      Доходы, получаемые в виде арендной платы, а также средства от продажи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учреждений)(Доходы, получаемые в виде аендной платы за указанные земельные участки)</t>
  </si>
  <si>
    <t xml:space="preserve">         Плата за пользование жилыми помещениями (плата за наем) муниципального жилищного фонда муниципальных районов</t>
  </si>
  <si>
    <t>90111607090050000140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</si>
  <si>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</si>
  <si>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90111610123010051140</t>
  </si>
  <si>
    <t>18211610129010000140</t>
  </si>
  <si>
    <t>90120215002050000150</t>
  </si>
  <si>
    <t xml:space="preserve">      Дотации бюджетам муниципальных районов на поддержку  мер по обеспечению сбалансированности местных бюджетов</t>
  </si>
  <si>
    <t>90120225576050000150</t>
  </si>
  <si>
    <t xml:space="preserve">     Субсидии на улучшение жилищных условий граждан, проживающих на сельских территориях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</si>
  <si>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</si>
  <si>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</si>
  <si>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</si>
  <si>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</si>
  <si>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90121960010050000150</t>
  </si>
  <si>
    <t>90621960010050000150</t>
  </si>
  <si>
    <t xml:space="preserve">      Судебная система</t>
  </si>
  <si>
    <t>0105</t>
  </si>
  <si>
    <t xml:space="preserve">              Субвенции</t>
  </si>
  <si>
    <t>530</t>
  </si>
  <si>
    <t xml:space="preserve">    НАЦИОНАЛЬНАЯ ОБОРОНА</t>
  </si>
  <si>
    <t>0200</t>
  </si>
  <si>
    <t xml:space="preserve">      Мобилизационная и вневойсковая подготовка</t>
  </si>
  <si>
    <t>0203</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</si>
  <si>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</si>
  <si>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Субсидии</t>
  </si>
  <si>
    <t>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</si>
  <si>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</si>
  <si>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521</t>
  </si>
  <si>
    <t xml:space="preserve">                Субсидии (гранты в форме субсидий), не подлежащие казначейскому сопровождению</t>
  </si>
  <si>
    <t>633</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</si>
  <si>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</si>
  <si>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</si>
  <si>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Охрана семьи и детства</t>
  </si>
  <si>
    <t>1004</t>
  </si>
  <si>
    <t>04511611050010000140</t>
  </si>
  <si>
    <t>90620249999050000150</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</si>
  <si>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</si>
  <si>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</si>
  <si>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</si>
  <si>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</si>
  <si>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</si>
  <si>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Сумма средств предусмотренная на 2021 год в решении о местном бюджете, в  рублях</t>
  </si>
  <si>
    <t>18210501021014000110</t>
  </si>
  <si>
    <t xml:space="preserve">  Налог, взимаемый с налогоплательщиков, выбравших в качестве объекта налогообложения доходы, уменьшенные на величину расходов (прочие поступления) </t>
  </si>
  <si>
    <t>90611302995050005130</t>
  </si>
  <si>
    <t>90111610031050000140</t>
  </si>
  <si>
    <t>90111610100050000140</t>
  </si>
  <si>
    <t>90611701050050000180</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</si>
  <si>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</si>
  <si>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</si>
  <si>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</si>
  <si>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90821960010050000150</t>
  </si>
  <si>
    <t xml:space="preserve">                Закупка энергетических ресурсов</t>
  </si>
  <si>
    <t>247</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</si>
  <si>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</si>
  <si>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</si>
  <si>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</si>
  <si>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</si>
  <si>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</si>
  <si>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0600416004</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</si>
  <si>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</si>
  <si>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</si>
  <si>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Поддержание в состоянии постоянной готовности к использованию защитных сооружений гражданской обороны</t>
  </si>
  <si>
    <t>0710210000</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</si>
  <si>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</si>
  <si>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</si>
  <si>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</si>
  <si>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</si>
  <si>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</si>
  <si>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Обеспечение деятельности организации инфраструктуры поддержки субъектов малого и среднего предпринимательства</t>
  </si>
  <si>
    <t xml:space="preserve">            Организация и проведение мероприятий к Дню защиты прав потребителей</t>
  </si>
  <si>
    <t>0220110000</t>
  </si>
  <si>
    <t xml:space="preserve">            Организация краткосрочных курсов повышения квалификации кадров</t>
  </si>
  <si>
    <t>0220310000</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</si>
  <si>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</si>
  <si>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0230812308</t>
  </si>
  <si>
    <t>0260712607</t>
  </si>
  <si>
    <t>0260810000</t>
  </si>
  <si>
    <t>0321053030</t>
  </si>
  <si>
    <t xml:space="preserve">            Строительство гаражных боксов</t>
  </si>
  <si>
    <t>0322010000</t>
  </si>
  <si>
    <t xml:space="preserve">            Организация деятельности молодежного центра</t>
  </si>
  <si>
    <t>0430210000</t>
  </si>
  <si>
    <t xml:space="preserve">              Стипендии</t>
  </si>
  <si>
    <t>340</t>
  </si>
  <si>
    <t>0410114101</t>
  </si>
  <si>
    <t xml:space="preserve">            Предоставление межбюджетных трансфертов сельским поселениям на укрепление материально технической базы спортивных сооружений</t>
  </si>
  <si>
    <t>Сумма средств, предусмотренная на 2021  год в Решении о местном бюджете, в рублях</t>
  </si>
  <si>
    <t>Сумма средств, предусмотренная на 2021год в Решении о местном бюджете, в рублях</t>
  </si>
  <si>
    <t>Исполненено 
за  первый квартал  2021 года, 
в рублях</t>
  </si>
  <si>
    <t>Отчет об исполнении расходов бюджета муниципального образования Камышловский муниципальный район 
за  первое полугодие  2021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t>
  </si>
  <si>
    <t xml:space="preserve">            Внесение изменений в документы территориального планирования и правила землепользования и застройки</t>
  </si>
  <si>
    <t>0600843Г00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</si>
  <si>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</si>
  <si>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</si>
  <si>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Межбюджетные трансферты муниципальным образованиям сельских поселений на благоустройство населенных пунктов</t>
  </si>
  <si>
    <t>0260212602</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</si>
  <si>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</si>
  <si>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</si>
  <si>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Создание в муниципальных общеобразовательных организациях условий для организации горячего питания обучающихся</t>
  </si>
  <si>
    <t>0322145410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</si>
  <si>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</si>
  <si>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03221S5410</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</si>
  <si>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</si>
  <si>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</si>
  <si>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</si>
  <si>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</si>
  <si>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 xml:space="preserve">            Софинансирование на развитие сети муниципальных учреждений по работе с молодежью</t>
  </si>
  <si>
    <t>04301S8900</t>
  </si>
  <si>
    <t xml:space="preserve">            Организация военно-патриотического воспитания и допризывной подготовки молодых граждан</t>
  </si>
  <si>
    <t>0450648700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</si>
  <si>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</si>
  <si>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04506S8700</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</si>
  <si>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</si>
  <si>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0410914109</t>
  </si>
  <si>
    <t xml:space="preserve">            Проведение торжественного мероприятия, посвященного Дню медицинского работника и 150-летию ГАУЗ СО "Камышловская ЦРБ"</t>
  </si>
  <si>
    <t>0411010000</t>
  </si>
  <si>
    <t xml:space="preserve">            Резервный фонд Правительства Свердловской области</t>
  </si>
  <si>
    <t>7009040700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</si>
  <si>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</si>
  <si>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</si>
  <si>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</si>
  <si>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</si>
  <si>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Отчет об исполнении расходов бюджета муниципального образования Камышловский муниципальный район 
по разделам, подразделам, целевым статьям и видам расходов классификации расходов бюджетов Российской Федерации, 
за   первое полугодие   2021  года</t>
  </si>
  <si>
    <t xml:space="preserve">Среднесписочная
численность  
работников   
за   первое полугодие   2021 года
(без внешних  
совместителей),
человек
</t>
  </si>
  <si>
    <t xml:space="preserve">Фактические  
затраты    
на денежное  
содержание  
(заработную  
плату)    
за  первое полугодие  2021 года 
(тысяч рублей)
</t>
  </si>
  <si>
    <t xml:space="preserve">Муниципальные служащие органов местного   
самоуправления муниципального образования 
Камышловский муниципальный район          
</t>
  </si>
  <si>
    <t xml:space="preserve">Технические служащие органов местного   
самоуправления муниципального образования 
Камышловский муниципальный район          
</t>
  </si>
  <si>
    <t xml:space="preserve">Работники муниципальных учреждений        
муниципального образования Камышловский   
муниципальный район, подведомственных     
органу местного самоуправления            
</t>
  </si>
  <si>
    <t xml:space="preserve">
СВЕДЕНИЯ
О ЧИСЛЕННОСТИ МУНИЦИПАЛЬНЫХ, ТЕХНИЧЕСКИХ СЛУЖАЩИХ ОРГАНОВ
МЕСТНОГО САМОУПРАВЛЕНИЯ МУНИЦИПАЛЬНОГО ОБРАЗОВАНИЯ
КАМЫШЛОВСКИЙ МУНИЦИПАЛЬНЫЙ РАЙОН И РАБОТНИКОВ
МУНИЦИПАЛЬНЫХ УЧРЕЖДЕНИЙ МУНИЦИПАЛЬНОГО ОБРАЗОВАНИЯ
КАМЫШЛОВСКИЙ МУНИЦИПАЛЬНЫЙ РАЙОН 
ЗА ПЕРВОЕ  ПОЛУГОДИЕ 2021 ГОДА</t>
  </si>
  <si>
    <t>за 1 полугодие 2021 года по кодам видов доходов, подвидов доходов, классификации операций сектора государственного управления,</t>
  </si>
  <si>
    <t>18210102010014000110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</si>
  <si>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Федерации(прочие поступления)</t>
  </si>
  <si>
    <t>18210102010015000110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</si>
  <si>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</si>
  <si>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18210501012011000110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</si>
  <si>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</si>
  <si>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18210501050012100110</t>
  </si>
  <si>
    <t xml:space="preserve">  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</si>
  <si>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</si>
  <si>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</si>
  <si>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r>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charset val="204"/>
      </rPr>
      <t>в т.ч.:</t>
    </r>
  </si>
  <si>
    <t>90111105013050001120</t>
  </si>
  <si>
    <t>90111105025050001120</t>
  </si>
  <si>
    <r>
      <t xml:space="preserve">      Доходы от сдачи в аренду имущества, составляющего казну муниципальных районов (за исключением земельных участков) </t>
    </r>
    <r>
      <rPr>
        <sz val="10"/>
        <rFont val="Arial Cyr"/>
        <charset val="204"/>
      </rPr>
      <t>из них:</t>
    </r>
  </si>
  <si>
    <t>04811201010012100120</t>
  </si>
  <si>
    <t xml:space="preserve">  Плата за выбросы загрязняющих веществ в атмосферный воздух стационарными объектами (пени по соответствующему платежу)</t>
  </si>
  <si>
    <r>
      <t xml:space="preserve">      Прочие доходы от оказания платных услуг (работ) получателями средств бюджетов муниципальных районов, </t>
    </r>
    <r>
      <rPr>
        <sz val="10"/>
        <rFont val="Arial Cyr"/>
        <charset val="204"/>
      </rPr>
      <t>из них</t>
    </r>
    <r>
      <rPr>
        <b/>
        <sz val="10"/>
        <rFont val="Arial Cyr"/>
        <charset val="204"/>
      </rPr>
      <t xml:space="preserve">: </t>
    </r>
  </si>
  <si>
    <t>90611302995050001130</t>
  </si>
  <si>
    <t xml:space="preserve">  Прочие доходы от  компенсации затрат бюджетов муниципальных районов (возврат дебиторской задолженности прошлых лет)</t>
  </si>
  <si>
    <t xml:space="preserve">  Прочие доходы от  компенсации затрат бюджетов муниципальных районов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</si>
  <si>
    <t>90111302995050007130</t>
  </si>
  <si>
    <t xml:space="preserve">     Прочие доходы от компенсации затрат бюджетов МР (прочие доходы)</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</si>
  <si>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</si>
  <si>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</si>
  <si>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</si>
  <si>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</si>
  <si>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</si>
  <si>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</si>
  <si>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</si>
  <si>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90611607010050000140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</si>
  <si>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</si>
  <si>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</si>
  <si>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90611705050050000180</t>
  </si>
  <si>
    <t xml:space="preserve">  Прочие неналоговые доходы бюджетов муниципальных районов</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</si>
  <si>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</si>
  <si>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</si>
  <si>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на внесение изменений в документы территориального планирования и правила землепользования и застройки  </t>
  </si>
  <si>
    <t xml:space="preserve">      Субсидии бюджетам муниципальных образований, асположенных на территории Свердловской области, на создание в муниципальных общеобразовательных оганизациях условий для организации горячего питания обучающихся в 2021 году</t>
  </si>
  <si>
    <t>90820229999050000150</t>
  </si>
  <si>
    <t xml:space="preserve">      Субсидии из областного бюджета бюджетам муниципальных образований, расположенных на територии Сведловской области, на развитие сети муниципальных учеждений по работе с молодежью в 2021 году</t>
  </si>
  <si>
    <t xml:space="preserve">       Субсидии из областного бюджета бюджетам муниципальных образований, расположенных на територии Сведловской области, на реализацию проектов по приоритетным напавлениям работы с молодежью на територии Свердловской области в 2021 году</t>
  </si>
  <si>
    <t xml:space="preserve">      Субсидии из областного бюджета бюджетам муниципальных образований, расположенных на територии Сведловской области, на организацию военно-патриотического воспитания и допизывной подготовки граждан  в 2021 году</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</si>
  <si>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</si>
  <si>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предоставление региональных социальных выплат молодым семьям на улучшение жилищных условий</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</si>
  <si>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</si>
  <si>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90820249999050000150</t>
  </si>
  <si>
    <t xml:space="preserve">        Межбюджетные трансферты, передаваемые бюджетам муниципальных районов из резервного фонда Правительства Свердловской области для Калиновского с сельского поселения на приобретение звукотехнического оборудования </t>
  </si>
  <si>
    <t xml:space="preserve">от 28.07.2021 года № 475-ПА </t>
  </si>
  <si>
    <t>к постановлению администрации</t>
  </si>
  <si>
    <t xml:space="preserve">к постановлению администрации муниципального образования Камышловский муниципальный район от 28.07.2021 года № 475-ПА </t>
  </si>
  <si>
    <t>Приложение № 3
к Постановлению главы
муниципального образования
Камышловский муниципальный район
от                           №</t>
  </si>
  <si>
    <t xml:space="preserve">Приложение № 4
к Постановлению администрации
муниципального образования
Камышловский муниципальный район
от  28.07.2021 года № 475-ПА </t>
  </si>
  <si>
    <t>Приложение № 2
к постановлению администрации
муниципального образования
Камышловский муниципальный район
от  28.07.2021 года № 475-ПА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</si>
</sst>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57" x14ac:knownFonts="1">
    <font>
      <sz val="10"/>
      <name val="Arial"/>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family val="2"/>
      <charset val="204"/>
    </font>
    <font>
      <sz val="10"/>
      <color indexed="8"/>
      <name val="Arial"/>
      <family val="2"/>
      <charset val="204"/>
    </font>
    <font>
      <sz val="11"/>
      <name val="Calibri"/>
      <family val="2"/>
    </font>
    <font>
      <sz val="11"/>
      <color theme="1"/>
      <name val="Calibri"/>
      <family val="2"/>
      <charset val="204"/>
      <scheme val="minor"/>
    </font>
    <font>
      <sz val="11"/>
      <color theme="0"/>
      <name val="Calibri"/>
      <family val="2"/>
      <charset val="204"/>
      <scheme val="minor"/>
    </font>
    <font>
      <sz val="11"/>
      <name val="Calibri"/>
      <family val="2"/>
      <scheme val="minor"/>
    </font>
    <font>
      <sz val="10"/>
      <color rgb="FF000000"/>
      <name val="Arial Cyr"/>
      <family val="2"/>
    </font>
    <font>
      <b/>
      <sz val="12"/>
      <color rgb="FF000000"/>
      <name val="Arial Cyr"/>
      <family val="2"/>
    </font>
    <font>
      <b/>
      <sz val="10"/>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ont>
    <font>
      <sz val="10"/>
      <name val="Times New Roman"/>
      <family val="1"/>
      <charset val="204"/>
    </font>
    <font>
      <sz val="10"/>
      <name val="Arial"/>
      <family val="2"/>
      <charset val="204"/>
    </font>
    <font>
      <b/>
      <sz val="10"/>
      <name val="Times New Roman"/>
      <family val="1"/>
      <charset val="204"/>
    </font>
    <font>
      <sz val="10"/>
      <color rgb="FF000000"/>
      <name val="Arial Cyr"/>
    </font>
    <font>
      <sz val="10"/>
      <color rgb="FFFF0000"/>
      <name val="Times New Roman"/>
      <family val="1"/>
      <charset val="204"/>
    </font>
    <font>
      <sz val="10"/>
      <color rgb="FFFF0000"/>
      <name val="Arial"/>
      <family val="2"/>
      <charset val="204"/>
    </font>
    <font>
      <sz val="12"/>
      <color theme="1"/>
      <name val="Times New Roman"/>
      <family val="1"/>
      <charset val="204"/>
    </font>
    <font>
      <sz val="10"/>
      <color theme="1"/>
      <name val="Times New Roman"/>
      <family val="1"/>
      <charset val="204"/>
    </font>
    <font>
      <b/>
      <sz val="10"/>
      <name val="Arial Cyr"/>
      <charset val="204"/>
    </font>
    <font>
      <b/>
      <sz val="10"/>
      <name val="Arial"/>
      <family val="2"/>
      <charset val="204"/>
    </font>
    <font>
      <sz val="10"/>
      <color theme="1"/>
      <name val="Arial"/>
      <family val="2"/>
      <charset val="204"/>
    </font>
    <font>
      <sz val="10"/>
      <color rgb="FF000000"/>
      <name val="Arial"/>
      <family val="2"/>
      <charset val="204"/>
    </font>
    <font>
      <sz val="12"/>
      <color rgb="FF000000"/>
      <name val="Arial Cyr"/>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patternFill>
    </fill>
    <fill>
      <patternFill patternType="solid">
        <fgColor rgb="FFFFFFCC"/>
      </patternFill>
    </fill>
    <fill>
      <patternFill patternType="solid">
        <fgColor rgb="FFCCFFFF"/>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C6EFCE"/>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n">
        <color indexed="64"/>
      </bottom>
      <diagonal/>
    </border>
  </borders>
  <cellStyleXfs count="126">
    <xf numFmtId="0" fontId="0" fillId="0" borderId="0"/>
    <xf numFmtId="0" fontId="2" fillId="2" borderId="0" applyNumberFormat="0" applyBorder="0" applyAlignment="0" applyProtection="0"/>
    <xf numFmtId="0" fontId="22" fillId="26" borderId="0" applyNumberFormat="0" applyBorder="0" applyAlignment="0" applyProtection="0"/>
    <xf numFmtId="0" fontId="2" fillId="3" borderId="0" applyNumberFormat="0" applyBorder="0" applyAlignment="0" applyProtection="0"/>
    <xf numFmtId="0" fontId="22" fillId="27" borderId="0" applyNumberFormat="0" applyBorder="0" applyAlignment="0" applyProtection="0"/>
    <xf numFmtId="0" fontId="2" fillId="4" borderId="0" applyNumberFormat="0" applyBorder="0" applyAlignment="0" applyProtection="0"/>
    <xf numFmtId="0" fontId="22" fillId="28" borderId="0" applyNumberFormat="0" applyBorder="0" applyAlignment="0" applyProtection="0"/>
    <xf numFmtId="0" fontId="2" fillId="5" borderId="0" applyNumberFormat="0" applyBorder="0" applyAlignment="0" applyProtection="0"/>
    <xf numFmtId="0" fontId="22" fillId="29" borderId="0" applyNumberFormat="0" applyBorder="0" applyAlignment="0" applyProtection="0"/>
    <xf numFmtId="0" fontId="2" fillId="6" borderId="0" applyNumberFormat="0" applyBorder="0" applyAlignment="0" applyProtection="0"/>
    <xf numFmtId="0" fontId="22" fillId="30" borderId="0" applyNumberFormat="0" applyBorder="0" applyAlignment="0" applyProtection="0"/>
    <xf numFmtId="0" fontId="2" fillId="7" borderId="0" applyNumberFormat="0" applyBorder="0" applyAlignment="0" applyProtection="0"/>
    <xf numFmtId="0" fontId="22" fillId="31" borderId="0" applyNumberFormat="0" applyBorder="0" applyAlignment="0" applyProtection="0"/>
    <xf numFmtId="0" fontId="2" fillId="8" borderId="0" applyNumberFormat="0" applyBorder="0" applyAlignment="0" applyProtection="0"/>
    <xf numFmtId="0" fontId="22" fillId="32" borderId="0" applyNumberFormat="0" applyBorder="0" applyAlignment="0" applyProtection="0"/>
    <xf numFmtId="0" fontId="2" fillId="9" borderId="0" applyNumberFormat="0" applyBorder="0" applyAlignment="0" applyProtection="0"/>
    <xf numFmtId="0" fontId="22" fillId="33" borderId="0" applyNumberFormat="0" applyBorder="0" applyAlignment="0" applyProtection="0"/>
    <xf numFmtId="0" fontId="2" fillId="10" borderId="0" applyNumberFormat="0" applyBorder="0" applyAlignment="0" applyProtection="0"/>
    <xf numFmtId="0" fontId="22" fillId="34" borderId="0" applyNumberFormat="0" applyBorder="0" applyAlignment="0" applyProtection="0"/>
    <xf numFmtId="0" fontId="2" fillId="5" borderId="0" applyNumberFormat="0" applyBorder="0" applyAlignment="0" applyProtection="0"/>
    <xf numFmtId="0" fontId="22" fillId="35" borderId="0" applyNumberFormat="0" applyBorder="0" applyAlignment="0" applyProtection="0"/>
    <xf numFmtId="0" fontId="2" fillId="8" borderId="0" applyNumberFormat="0" applyBorder="0" applyAlignment="0" applyProtection="0"/>
    <xf numFmtId="0" fontId="22" fillId="36" borderId="0" applyNumberFormat="0" applyBorder="0" applyAlignment="0" applyProtection="0"/>
    <xf numFmtId="0" fontId="2" fillId="11" borderId="0" applyNumberFormat="0" applyBorder="0" applyAlignment="0" applyProtection="0"/>
    <xf numFmtId="0" fontId="22" fillId="37" borderId="0" applyNumberFormat="0" applyBorder="0" applyAlignment="0" applyProtection="0"/>
    <xf numFmtId="0" fontId="3" fillId="12" borderId="0" applyNumberFormat="0" applyBorder="0" applyAlignment="0" applyProtection="0"/>
    <xf numFmtId="0" fontId="23" fillId="38" borderId="0" applyNumberFormat="0" applyBorder="0" applyAlignment="0" applyProtection="0"/>
    <xf numFmtId="0" fontId="3" fillId="9" borderId="0" applyNumberFormat="0" applyBorder="0" applyAlignment="0" applyProtection="0"/>
    <xf numFmtId="0" fontId="23" fillId="39" borderId="0" applyNumberFormat="0" applyBorder="0" applyAlignment="0" applyProtection="0"/>
    <xf numFmtId="0" fontId="3" fillId="10" borderId="0" applyNumberFormat="0" applyBorder="0" applyAlignment="0" applyProtection="0"/>
    <xf numFmtId="0" fontId="23" fillId="40" borderId="0" applyNumberFormat="0" applyBorder="0" applyAlignment="0" applyProtection="0"/>
    <xf numFmtId="0" fontId="3" fillId="13" borderId="0" applyNumberFormat="0" applyBorder="0" applyAlignment="0" applyProtection="0"/>
    <xf numFmtId="0" fontId="23" fillId="41" borderId="0" applyNumberFormat="0" applyBorder="0" applyAlignment="0" applyProtection="0"/>
    <xf numFmtId="0" fontId="3" fillId="14" borderId="0" applyNumberFormat="0" applyBorder="0" applyAlignment="0" applyProtection="0"/>
    <xf numFmtId="0" fontId="23" fillId="42" borderId="0" applyNumberFormat="0" applyBorder="0" applyAlignment="0" applyProtection="0"/>
    <xf numFmtId="0" fontId="3" fillId="15" borderId="0" applyNumberFormat="0" applyBorder="0" applyAlignment="0" applyProtection="0"/>
    <xf numFmtId="0" fontId="23" fillId="43" borderId="0" applyNumberFormat="0" applyBorder="0" applyAlignment="0" applyProtection="0"/>
    <xf numFmtId="0" fontId="24" fillId="0" borderId="0"/>
    <xf numFmtId="0" fontId="24" fillId="0" borderId="0"/>
    <xf numFmtId="0" fontId="25" fillId="0" borderId="0"/>
    <xf numFmtId="0" fontId="25" fillId="0" borderId="0"/>
    <xf numFmtId="0" fontId="24" fillId="0" borderId="0"/>
    <xf numFmtId="0" fontId="25" fillId="44" borderId="0"/>
    <xf numFmtId="0" fontId="25" fillId="0" borderId="0">
      <alignment wrapText="1"/>
    </xf>
    <xf numFmtId="0" fontId="25" fillId="0" borderId="0"/>
    <xf numFmtId="0" fontId="26" fillId="0" borderId="0">
      <alignment horizontal="center" wrapText="1"/>
    </xf>
    <xf numFmtId="0" fontId="26" fillId="0" borderId="0">
      <alignment horizontal="center"/>
    </xf>
    <xf numFmtId="0" fontId="25" fillId="0" borderId="0">
      <alignment horizontal="right"/>
    </xf>
    <xf numFmtId="0" fontId="25" fillId="44" borderId="16"/>
    <xf numFmtId="0" fontId="25" fillId="0" borderId="17">
      <alignment horizontal="center" vertical="center" wrapText="1"/>
    </xf>
    <xf numFmtId="0" fontId="25" fillId="44" borderId="18"/>
    <xf numFmtId="49" fontId="25" fillId="0" borderId="17">
      <alignment horizontal="left" vertical="top" wrapText="1" indent="2"/>
    </xf>
    <xf numFmtId="49" fontId="25" fillId="0" borderId="17">
      <alignment horizontal="center" vertical="top" shrinkToFit="1"/>
    </xf>
    <xf numFmtId="4" fontId="25" fillId="0" borderId="17">
      <alignment horizontal="right" vertical="top" shrinkToFit="1"/>
    </xf>
    <xf numFmtId="10" fontId="25" fillId="0" borderId="17">
      <alignment horizontal="right" vertical="top" shrinkToFit="1"/>
    </xf>
    <xf numFmtId="0" fontId="25" fillId="44" borderId="18">
      <alignment shrinkToFit="1"/>
    </xf>
    <xf numFmtId="0" fontId="27" fillId="0" borderId="17">
      <alignment horizontal="left"/>
    </xf>
    <xf numFmtId="4" fontId="27" fillId="45" borderId="17">
      <alignment horizontal="right" vertical="top" shrinkToFit="1"/>
    </xf>
    <xf numFmtId="10" fontId="27" fillId="45" borderId="17">
      <alignment horizontal="right" vertical="top" shrinkToFit="1"/>
    </xf>
    <xf numFmtId="0" fontId="25" fillId="44" borderId="19"/>
    <xf numFmtId="0" fontId="25" fillId="0" borderId="0">
      <alignment horizontal="left" wrapText="1"/>
    </xf>
    <xf numFmtId="0" fontId="27" fillId="0" borderId="17">
      <alignment vertical="top" wrapText="1"/>
    </xf>
    <xf numFmtId="4" fontId="27" fillId="46" borderId="17">
      <alignment horizontal="right" vertical="top" shrinkToFit="1"/>
    </xf>
    <xf numFmtId="10" fontId="27" fillId="46" borderId="17">
      <alignment horizontal="right" vertical="top" shrinkToFit="1"/>
    </xf>
    <xf numFmtId="0" fontId="25" fillId="44" borderId="18">
      <alignment horizontal="center"/>
    </xf>
    <xf numFmtId="0" fontId="25" fillId="44" borderId="18">
      <alignment horizontal="left"/>
    </xf>
    <xf numFmtId="0" fontId="25" fillId="44" borderId="19">
      <alignment horizontal="center"/>
    </xf>
    <xf numFmtId="0" fontId="25" fillId="44" borderId="19">
      <alignment horizontal="left"/>
    </xf>
    <xf numFmtId="0" fontId="3" fillId="18" borderId="0" applyNumberFormat="0" applyBorder="0" applyAlignment="0" applyProtection="0"/>
    <xf numFmtId="0" fontId="23" fillId="47" borderId="0" applyNumberFormat="0" applyBorder="0" applyAlignment="0" applyProtection="0"/>
    <xf numFmtId="0" fontId="3" fillId="19" borderId="0" applyNumberFormat="0" applyBorder="0" applyAlignment="0" applyProtection="0"/>
    <xf numFmtId="0" fontId="23" fillId="48" borderId="0" applyNumberFormat="0" applyBorder="0" applyAlignment="0" applyProtection="0"/>
    <xf numFmtId="0" fontId="3" fillId="20" borderId="0" applyNumberFormat="0" applyBorder="0" applyAlignment="0" applyProtection="0"/>
    <xf numFmtId="0" fontId="23" fillId="49" borderId="0" applyNumberFormat="0" applyBorder="0" applyAlignment="0" applyProtection="0"/>
    <xf numFmtId="0" fontId="3" fillId="13" borderId="0" applyNumberFormat="0" applyBorder="0" applyAlignment="0" applyProtection="0"/>
    <xf numFmtId="0" fontId="23" fillId="50" borderId="0" applyNumberFormat="0" applyBorder="0" applyAlignment="0" applyProtection="0"/>
    <xf numFmtId="0" fontId="3" fillId="14" borderId="0" applyNumberFormat="0" applyBorder="0" applyAlignment="0" applyProtection="0"/>
    <xf numFmtId="0" fontId="23" fillId="51" borderId="0" applyNumberFormat="0" applyBorder="0" applyAlignment="0" applyProtection="0"/>
    <xf numFmtId="0" fontId="3" fillId="21" borderId="0" applyNumberFormat="0" applyBorder="0" applyAlignment="0" applyProtection="0"/>
    <xf numFmtId="0" fontId="23" fillId="52" borderId="0" applyNumberFormat="0" applyBorder="0" applyAlignment="0" applyProtection="0"/>
    <xf numFmtId="0" fontId="4" fillId="7" borderId="1" applyNumberFormat="0" applyAlignment="0" applyProtection="0"/>
    <xf numFmtId="0" fontId="28" fillId="53" borderId="20" applyNumberFormat="0" applyAlignment="0" applyProtection="0"/>
    <xf numFmtId="0" fontId="5" fillId="16" borderId="2" applyNumberFormat="0" applyAlignment="0" applyProtection="0"/>
    <xf numFmtId="0" fontId="29" fillId="54" borderId="21" applyNumberFormat="0" applyAlignment="0" applyProtection="0"/>
    <xf numFmtId="0" fontId="6" fillId="16" borderId="1" applyNumberFormat="0" applyAlignment="0" applyProtection="0"/>
    <xf numFmtId="0" fontId="30" fillId="54" borderId="20" applyNumberFormat="0" applyAlignment="0" applyProtection="0"/>
    <xf numFmtId="0" fontId="7" fillId="0" borderId="3" applyNumberFormat="0" applyFill="0" applyAlignment="0" applyProtection="0"/>
    <xf numFmtId="0" fontId="31" fillId="0" borderId="22" applyNumberFormat="0" applyFill="0" applyAlignment="0" applyProtection="0"/>
    <xf numFmtId="0" fontId="8" fillId="0" borderId="4" applyNumberFormat="0" applyFill="0" applyAlignment="0" applyProtection="0"/>
    <xf numFmtId="0" fontId="32" fillId="0" borderId="23" applyNumberFormat="0" applyFill="0" applyAlignment="0" applyProtection="0"/>
    <xf numFmtId="0" fontId="9" fillId="0" borderId="5" applyNumberFormat="0" applyFill="0" applyAlignment="0" applyProtection="0"/>
    <xf numFmtId="0" fontId="33" fillId="0" borderId="24"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25" applyNumberFormat="0" applyFill="0" applyAlignment="0" applyProtection="0"/>
    <xf numFmtId="0" fontId="11" fillId="22" borderId="7" applyNumberFormat="0" applyAlignment="0" applyProtection="0"/>
    <xf numFmtId="0" fontId="35" fillId="55" borderId="26"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3" borderId="0" applyNumberFormat="0" applyBorder="0" applyAlignment="0" applyProtection="0"/>
    <xf numFmtId="0" fontId="37" fillId="56" borderId="0" applyNumberFormat="0" applyBorder="0" applyAlignment="0" applyProtection="0"/>
    <xf numFmtId="0" fontId="22" fillId="0" borderId="0"/>
    <xf numFmtId="0" fontId="1" fillId="0" borderId="0"/>
    <xf numFmtId="0" fontId="1" fillId="24" borderId="0"/>
    <xf numFmtId="0" fontId="19" fillId="0" borderId="0"/>
    <xf numFmtId="0" fontId="20" fillId="0" borderId="0"/>
    <xf numFmtId="0" fontId="21" fillId="0" borderId="0"/>
    <xf numFmtId="0" fontId="14" fillId="3" borderId="0" applyNumberFormat="0" applyBorder="0" applyAlignment="0" applyProtection="0"/>
    <xf numFmtId="0" fontId="38" fillId="57" borderId="0" applyNumberFormat="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 fillId="17" borderId="8" applyNumberFormat="0" applyFont="0" applyAlignment="0" applyProtection="0"/>
    <xf numFmtId="0" fontId="22" fillId="45" borderId="27" applyNumberFormat="0" applyFont="0" applyAlignment="0" applyProtection="0"/>
    <xf numFmtId="0" fontId="16" fillId="0" borderId="9" applyNumberFormat="0" applyFill="0" applyAlignment="0" applyProtection="0"/>
    <xf numFmtId="0" fontId="40" fillId="0" borderId="28"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4" borderId="0" applyNumberFormat="0" applyBorder="0" applyAlignment="0" applyProtection="0"/>
    <xf numFmtId="0" fontId="42" fillId="58" borderId="0" applyNumberFormat="0" applyBorder="0" applyAlignment="0" applyProtection="0"/>
    <xf numFmtId="0" fontId="43" fillId="0" borderId="17">
      <alignment vertical="top" wrapText="1"/>
    </xf>
    <xf numFmtId="4" fontId="43" fillId="46" borderId="17">
      <alignment horizontal="right" vertical="top" shrinkToFit="1"/>
    </xf>
    <xf numFmtId="10" fontId="43" fillId="46" borderId="17">
      <alignment horizontal="right" vertical="top" shrinkToFit="1"/>
    </xf>
    <xf numFmtId="10" fontId="43" fillId="45" borderId="17">
      <alignment horizontal="right" vertical="top" shrinkToFit="1"/>
    </xf>
    <xf numFmtId="0" fontId="43" fillId="0" borderId="17">
      <alignment vertical="top" wrapText="1"/>
    </xf>
    <xf numFmtId="0" fontId="47" fillId="0" borderId="0">
      <alignment horizontal="left" wrapText="1"/>
    </xf>
  </cellStyleXfs>
  <cellXfs count="131">
    <xf numFmtId="0" fontId="0" fillId="0" borderId="0" xfId="0"/>
    <xf numFmtId="0" fontId="44" fillId="0" borderId="0" xfId="0" applyFont="1" applyFill="1" applyAlignment="1">
      <alignment horizontal="center" vertical="top"/>
    </xf>
    <xf numFmtId="0" fontId="44" fillId="0" borderId="0" xfId="0" applyFont="1" applyFill="1" applyAlignment="1">
      <alignment horizontal="right" vertical="top"/>
    </xf>
    <xf numFmtId="0" fontId="44" fillId="0" borderId="0" xfId="0" applyFont="1" applyFill="1" applyAlignment="1">
      <alignment vertical="top"/>
    </xf>
    <xf numFmtId="4" fontId="44" fillId="0" borderId="0" xfId="0" applyNumberFormat="1" applyFont="1" applyFill="1" applyAlignment="1">
      <alignment vertical="top"/>
    </xf>
    <xf numFmtId="0" fontId="45" fillId="0" borderId="0" xfId="0" applyFont="1"/>
    <xf numFmtId="0" fontId="44" fillId="0" borderId="0" xfId="0" applyFont="1" applyAlignment="1">
      <alignment horizontal="center" vertical="top"/>
    </xf>
    <xf numFmtId="0" fontId="44" fillId="0" borderId="0" xfId="0" applyFont="1" applyAlignment="1">
      <alignment vertical="top"/>
    </xf>
    <xf numFmtId="0" fontId="44" fillId="59" borderId="10" xfId="0" applyFont="1" applyFill="1" applyBorder="1" applyAlignment="1">
      <alignment horizontal="center" vertical="top"/>
    </xf>
    <xf numFmtId="0" fontId="46" fillId="0" borderId="10" xfId="0" applyFont="1" applyBorder="1" applyAlignment="1">
      <alignment horizontal="center" vertical="top"/>
    </xf>
    <xf numFmtId="0" fontId="46" fillId="0" borderId="10" xfId="0" applyFont="1" applyBorder="1" applyAlignment="1">
      <alignment horizontal="left" vertical="top" wrapText="1"/>
    </xf>
    <xf numFmtId="0" fontId="44" fillId="0" borderId="10" xfId="0" applyFont="1" applyBorder="1" applyAlignment="1">
      <alignment horizontal="center" vertical="top"/>
    </xf>
    <xf numFmtId="4" fontId="46" fillId="0" borderId="10" xfId="0" applyNumberFormat="1" applyFont="1" applyFill="1" applyBorder="1" applyAlignment="1">
      <alignment vertical="top"/>
    </xf>
    <xf numFmtId="4" fontId="46" fillId="0" borderId="10" xfId="0" applyNumberFormat="1" applyFont="1" applyBorder="1" applyAlignment="1">
      <alignment vertical="top"/>
    </xf>
    <xf numFmtId="0" fontId="44" fillId="0" borderId="10" xfId="0" applyFont="1" applyBorder="1" applyAlignment="1">
      <alignment horizontal="left" vertical="top" wrapText="1"/>
    </xf>
    <xf numFmtId="0" fontId="44" fillId="0" borderId="10" xfId="0" applyFont="1" applyBorder="1" applyAlignment="1">
      <alignment vertical="top"/>
    </xf>
    <xf numFmtId="4" fontId="44" fillId="0" borderId="10" xfId="0" applyNumberFormat="1" applyFont="1" applyBorder="1" applyAlignment="1">
      <alignment vertical="top"/>
    </xf>
    <xf numFmtId="4" fontId="44" fillId="0" borderId="10" xfId="0" applyNumberFormat="1" applyFont="1" applyFill="1" applyBorder="1" applyAlignment="1">
      <alignment vertical="top" wrapText="1"/>
    </xf>
    <xf numFmtId="4" fontId="44" fillId="0" borderId="10" xfId="0" applyNumberFormat="1" applyFont="1" applyBorder="1" applyAlignment="1">
      <alignment vertical="top" wrapText="1"/>
    </xf>
    <xf numFmtId="4" fontId="44" fillId="0" borderId="0" xfId="0" applyNumberFormat="1" applyFont="1" applyAlignment="1">
      <alignment horizontal="center" vertical="top"/>
    </xf>
    <xf numFmtId="0" fontId="44" fillId="0" borderId="0" xfId="0" applyFont="1" applyFill="1"/>
    <xf numFmtId="3" fontId="44" fillId="0" borderId="10" xfId="0" applyNumberFormat="1" applyFont="1" applyFill="1" applyBorder="1" applyAlignment="1">
      <alignment horizontal="center" vertical="top" shrinkToFit="1"/>
    </xf>
    <xf numFmtId="0" fontId="44" fillId="0" borderId="10" xfId="0" applyNumberFormat="1" applyFont="1" applyFill="1" applyBorder="1" applyAlignment="1">
      <alignment horizontal="center" vertical="top" shrinkToFit="1"/>
    </xf>
    <xf numFmtId="0" fontId="44" fillId="0" borderId="10" xfId="0" applyNumberFormat="1" applyFont="1" applyFill="1" applyBorder="1" applyAlignment="1">
      <alignment horizontal="center" vertical="top"/>
    </xf>
    <xf numFmtId="164" fontId="44" fillId="0" borderId="0" xfId="0" applyNumberFormat="1" applyFont="1" applyFill="1" applyAlignment="1">
      <alignment vertical="top"/>
    </xf>
    <xf numFmtId="0" fontId="44" fillId="0" borderId="0" xfId="0" applyFont="1" applyFill="1" applyAlignment="1">
      <alignment horizontal="right" vertical="top" wrapText="1"/>
    </xf>
    <xf numFmtId="0" fontId="44" fillId="0" borderId="10" xfId="0" applyFont="1" applyFill="1" applyBorder="1" applyAlignment="1">
      <alignment horizontal="center" vertical="top" wrapText="1"/>
    </xf>
    <xf numFmtId="0" fontId="44" fillId="0" borderId="10" xfId="0" applyFont="1" applyFill="1" applyBorder="1" applyAlignment="1">
      <alignment horizontal="center" vertical="top"/>
    </xf>
    <xf numFmtId="0" fontId="44" fillId="0" borderId="10" xfId="0" applyFont="1" applyBorder="1" applyAlignment="1">
      <alignment horizontal="center" vertical="top" wrapText="1"/>
    </xf>
    <xf numFmtId="0" fontId="49" fillId="0" borderId="0" xfId="0" applyFont="1"/>
    <xf numFmtId="0" fontId="48" fillId="0" borderId="0" xfId="0" applyFont="1" applyFill="1" applyAlignment="1">
      <alignment vertical="top"/>
    </xf>
    <xf numFmtId="0" fontId="48" fillId="0" borderId="0" xfId="0" applyFont="1" applyFill="1" applyAlignment="1">
      <alignment horizontal="right" vertical="top" wrapText="1"/>
    </xf>
    <xf numFmtId="0" fontId="48" fillId="0" borderId="0" xfId="0" applyFont="1" applyAlignment="1">
      <alignment vertical="top"/>
    </xf>
    <xf numFmtId="4" fontId="50" fillId="60" borderId="10" xfId="0" applyNumberFormat="1" applyFont="1" applyFill="1" applyBorder="1" applyAlignment="1">
      <alignment horizontal="center" vertical="top" wrapText="1"/>
    </xf>
    <xf numFmtId="0" fontId="51" fillId="0" borderId="0" xfId="0" applyFont="1" applyFill="1" applyAlignment="1">
      <alignment horizontal="center" vertical="top"/>
    </xf>
    <xf numFmtId="0" fontId="51" fillId="0" borderId="0" xfId="0" applyFont="1" applyAlignment="1">
      <alignment vertical="top"/>
    </xf>
    <xf numFmtId="0" fontId="50" fillId="0" borderId="10" xfId="0" applyFont="1" applyBorder="1" applyAlignment="1">
      <alignment horizontal="center" vertical="top" wrapText="1"/>
    </xf>
    <xf numFmtId="0" fontId="50" fillId="59" borderId="10" xfId="0" applyFont="1" applyFill="1" applyBorder="1" applyAlignment="1">
      <alignment horizontal="center" vertical="top" wrapText="1"/>
    </xf>
    <xf numFmtId="0" fontId="50" fillId="0" borderId="10" xfId="0" applyFont="1" applyBorder="1" applyAlignment="1">
      <alignment vertical="top" wrapText="1"/>
    </xf>
    <xf numFmtId="4" fontId="50" fillId="0" borderId="10" xfId="0" applyNumberFormat="1" applyFont="1" applyBorder="1" applyAlignment="1">
      <alignment horizontal="center" vertical="top"/>
    </xf>
    <xf numFmtId="0" fontId="44" fillId="0" borderId="0" xfId="0" applyFont="1" applyFill="1" applyAlignment="1">
      <alignment horizontal="center"/>
    </xf>
    <xf numFmtId="0" fontId="44" fillId="0" borderId="0" xfId="0" applyFont="1" applyFill="1" applyAlignment="1">
      <alignment horizontal="right"/>
    </xf>
    <xf numFmtId="0" fontId="44" fillId="0" borderId="0" xfId="0" applyFont="1" applyFill="1" applyAlignment="1">
      <alignment horizontal="left"/>
    </xf>
    <xf numFmtId="0" fontId="46" fillId="0" borderId="0" xfId="0" applyFont="1" applyFill="1" applyBorder="1" applyAlignment="1">
      <alignment horizontal="center" wrapText="1"/>
    </xf>
    <xf numFmtId="0" fontId="46" fillId="0" borderId="10" xfId="0" applyFont="1" applyFill="1" applyBorder="1" applyAlignment="1">
      <alignment horizontal="center"/>
    </xf>
    <xf numFmtId="49" fontId="52" fillId="0" borderId="10" xfId="0" applyNumberFormat="1" applyFont="1" applyFill="1" applyBorder="1" applyAlignment="1">
      <alignment horizontal="center" vertical="top" shrinkToFit="1"/>
    </xf>
    <xf numFmtId="0" fontId="52" fillId="0" borderId="10" xfId="0" applyFont="1" applyFill="1" applyBorder="1" applyAlignment="1">
      <alignment horizontal="justify" vertical="top" wrapText="1"/>
    </xf>
    <xf numFmtId="4" fontId="52" fillId="0" borderId="10" xfId="0" applyNumberFormat="1" applyFont="1" applyFill="1" applyBorder="1" applyAlignment="1">
      <alignment horizontal="right" vertical="top" shrinkToFit="1"/>
    </xf>
    <xf numFmtId="10" fontId="52" fillId="0" borderId="10" xfId="0" applyNumberFormat="1" applyFont="1" applyFill="1" applyBorder="1" applyAlignment="1">
      <alignment horizontal="right" vertical="top" shrinkToFit="1"/>
    </xf>
    <xf numFmtId="49" fontId="0" fillId="0" borderId="10" xfId="0" applyNumberFormat="1" applyFill="1" applyBorder="1" applyAlignment="1">
      <alignment horizontal="center" vertical="top" shrinkToFit="1"/>
    </xf>
    <xf numFmtId="0" fontId="0" fillId="0" borderId="10" xfId="0" applyFill="1" applyBorder="1" applyAlignment="1">
      <alignment horizontal="justify" vertical="top" wrapText="1"/>
    </xf>
    <xf numFmtId="4" fontId="1" fillId="0" borderId="10" xfId="0" applyNumberFormat="1" applyFont="1" applyFill="1" applyBorder="1" applyAlignment="1">
      <alignment horizontal="right" vertical="top" shrinkToFit="1"/>
    </xf>
    <xf numFmtId="10" fontId="0" fillId="0" borderId="10" xfId="0" applyNumberFormat="1" applyFont="1" applyFill="1" applyBorder="1" applyAlignment="1">
      <alignment horizontal="right" vertical="top" shrinkToFit="1"/>
    </xf>
    <xf numFmtId="0" fontId="0" fillId="0" borderId="10" xfId="0" applyFill="1" applyBorder="1" applyAlignment="1">
      <alignment horizontal="left" vertical="top" wrapText="1"/>
    </xf>
    <xf numFmtId="49" fontId="52" fillId="24" borderId="10" xfId="0" applyNumberFormat="1" applyFont="1" applyFill="1" applyBorder="1" applyAlignment="1">
      <alignment horizontal="center" vertical="top" shrinkToFit="1"/>
    </xf>
    <xf numFmtId="0" fontId="52" fillId="24" borderId="10" xfId="0" applyFont="1" applyFill="1" applyBorder="1" applyAlignment="1">
      <alignment horizontal="justify" vertical="top" wrapText="1"/>
    </xf>
    <xf numFmtId="4" fontId="52" fillId="25" borderId="10" xfId="0" applyNumberFormat="1" applyFont="1" applyFill="1" applyBorder="1" applyAlignment="1">
      <alignment horizontal="right" vertical="top" shrinkToFit="1"/>
    </xf>
    <xf numFmtId="49" fontId="0" fillId="24" borderId="10" xfId="0" applyNumberFormat="1" applyFill="1" applyBorder="1" applyAlignment="1">
      <alignment horizontal="center" vertical="top" shrinkToFit="1"/>
    </xf>
    <xf numFmtId="0" fontId="0" fillId="24" borderId="10" xfId="0" applyFill="1" applyBorder="1" applyAlignment="1">
      <alignment horizontal="justify" vertical="top" wrapText="1"/>
    </xf>
    <xf numFmtId="4" fontId="1" fillId="25" borderId="10" xfId="0" applyNumberFormat="1" applyFont="1" applyFill="1" applyBorder="1" applyAlignment="1">
      <alignment horizontal="right" vertical="top" shrinkToFit="1"/>
    </xf>
    <xf numFmtId="49" fontId="0" fillId="24" borderId="10" xfId="0" applyNumberFormat="1" applyFont="1" applyFill="1" applyBorder="1" applyAlignment="1">
      <alignment horizontal="center" vertical="top" shrinkToFit="1"/>
    </xf>
    <xf numFmtId="0" fontId="45" fillId="0" borderId="0" xfId="0" applyFont="1" applyAlignment="1">
      <alignment horizontal="justify" vertical="top" wrapText="1"/>
    </xf>
    <xf numFmtId="4" fontId="0" fillId="0" borderId="10" xfId="0" applyNumberFormat="1" applyFont="1" applyFill="1" applyBorder="1" applyAlignment="1">
      <alignment horizontal="right" vertical="top" shrinkToFit="1"/>
    </xf>
    <xf numFmtId="0" fontId="45" fillId="0" borderId="10" xfId="0" applyFont="1" applyBorder="1" applyAlignment="1">
      <alignment horizontal="justify" vertical="top" wrapText="1"/>
    </xf>
    <xf numFmtId="49" fontId="1" fillId="0" borderId="10" xfId="0" applyNumberFormat="1" applyFont="1" applyFill="1" applyBorder="1" applyAlignment="1">
      <alignment horizontal="center" vertical="top" shrinkToFit="1"/>
    </xf>
    <xf numFmtId="49" fontId="0" fillId="0" borderId="10" xfId="0" applyNumberFormat="1" applyFont="1" applyFill="1" applyBorder="1" applyAlignment="1">
      <alignment horizontal="center" vertical="top" shrinkToFit="1"/>
    </xf>
    <xf numFmtId="10" fontId="1" fillId="0" borderId="10" xfId="0" applyNumberFormat="1" applyFont="1" applyFill="1" applyBorder="1" applyAlignment="1">
      <alignment horizontal="right" vertical="top" shrinkToFit="1"/>
    </xf>
    <xf numFmtId="0" fontId="45" fillId="0" borderId="10" xfId="0" applyFont="1" applyFill="1" applyBorder="1" applyAlignment="1">
      <alignment horizontal="justify" vertical="top" wrapText="1"/>
    </xf>
    <xf numFmtId="0" fontId="0" fillId="24" borderId="10" xfId="0" applyFill="1" applyBorder="1" applyAlignment="1">
      <alignment horizontal="left" vertical="top" wrapText="1"/>
    </xf>
    <xf numFmtId="0" fontId="0" fillId="24" borderId="10" xfId="0" applyFont="1" applyFill="1" applyBorder="1" applyAlignment="1">
      <alignment horizontal="justify" vertical="top" wrapText="1"/>
    </xf>
    <xf numFmtId="4" fontId="0" fillId="25" borderId="10" xfId="0" applyNumberFormat="1" applyFont="1" applyFill="1" applyBorder="1" applyAlignment="1">
      <alignment horizontal="right" vertical="top" shrinkToFit="1"/>
    </xf>
    <xf numFmtId="0" fontId="0"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49" fontId="53" fillId="0" borderId="10" xfId="0" applyNumberFormat="1" applyFont="1" applyFill="1" applyBorder="1" applyAlignment="1">
      <alignment horizontal="center" vertical="top" shrinkToFit="1"/>
    </xf>
    <xf numFmtId="0" fontId="53" fillId="0" borderId="10" xfId="0" applyFont="1" applyFill="1" applyBorder="1" applyAlignment="1">
      <alignment horizontal="justify" vertical="top" wrapText="1"/>
    </xf>
    <xf numFmtId="4" fontId="53" fillId="0" borderId="10" xfId="0" applyNumberFormat="1" applyFont="1" applyFill="1" applyBorder="1" applyAlignment="1">
      <alignment horizontal="right" vertical="top" shrinkToFit="1"/>
    </xf>
    <xf numFmtId="49" fontId="45" fillId="0" borderId="10" xfId="0" applyNumberFormat="1" applyFont="1" applyFill="1" applyBorder="1" applyAlignment="1">
      <alignment horizontal="center" vertical="top" shrinkToFit="1"/>
    </xf>
    <xf numFmtId="0" fontId="45" fillId="60" borderId="10" xfId="0" applyFont="1" applyFill="1" applyBorder="1" applyAlignment="1">
      <alignment horizontal="justify" vertical="top" wrapText="1"/>
    </xf>
    <xf numFmtId="4" fontId="45" fillId="0" borderId="10" xfId="0" applyNumberFormat="1" applyFont="1" applyFill="1" applyBorder="1" applyAlignment="1">
      <alignment horizontal="right" vertical="top" shrinkToFit="1"/>
    </xf>
    <xf numFmtId="0" fontId="54" fillId="60" borderId="10" xfId="0" applyFont="1" applyFill="1" applyBorder="1" applyAlignment="1">
      <alignment horizontal="justify" vertical="center"/>
    </xf>
    <xf numFmtId="0" fontId="55" fillId="60" borderId="10" xfId="0" applyFont="1" applyFill="1" applyBorder="1" applyAlignment="1">
      <alignment horizontal="justify" vertical="top" wrapText="1"/>
    </xf>
    <xf numFmtId="0" fontId="54" fillId="60" borderId="10" xfId="0" applyFont="1" applyFill="1" applyBorder="1" applyAlignment="1">
      <alignment horizontal="justify" vertical="top" wrapText="1"/>
    </xf>
    <xf numFmtId="4" fontId="45" fillId="0" borderId="10" xfId="0" applyNumberFormat="1" applyFont="1" applyFill="1" applyBorder="1" applyAlignment="1">
      <alignment vertical="justify"/>
    </xf>
    <xf numFmtId="0" fontId="0" fillId="24" borderId="10" xfId="0" applyFont="1" applyFill="1" applyBorder="1" applyAlignment="1">
      <alignment horizontal="left" vertical="top" wrapText="1"/>
    </xf>
    <xf numFmtId="0" fontId="1" fillId="24" borderId="10" xfId="0" applyFont="1" applyFill="1" applyBorder="1" applyAlignment="1">
      <alignment horizontal="left" vertical="top" wrapText="1"/>
    </xf>
    <xf numFmtId="49" fontId="52" fillId="60" borderId="10" xfId="0" applyNumberFormat="1" applyFont="1" applyFill="1" applyBorder="1" applyAlignment="1">
      <alignment horizontal="center" vertical="top" shrinkToFit="1"/>
    </xf>
    <xf numFmtId="0" fontId="52" fillId="60" borderId="10" xfId="0" applyFont="1" applyFill="1" applyBorder="1" applyAlignment="1">
      <alignment horizontal="justify" vertical="top" wrapText="1"/>
    </xf>
    <xf numFmtId="4" fontId="52" fillId="60" borderId="10" xfId="0" applyNumberFormat="1" applyFont="1" applyFill="1" applyBorder="1" applyAlignment="1">
      <alignment horizontal="right" vertical="top" shrinkToFit="1"/>
    </xf>
    <xf numFmtId="10" fontId="52" fillId="60" borderId="10" xfId="0" applyNumberFormat="1" applyFont="1" applyFill="1" applyBorder="1" applyAlignment="1">
      <alignment horizontal="right" vertical="top" shrinkToFit="1"/>
    </xf>
    <xf numFmtId="0" fontId="52" fillId="24" borderId="10" xfId="0" applyFont="1" applyFill="1" applyBorder="1" applyAlignment="1">
      <alignment horizontal="left" vertical="top" wrapText="1"/>
    </xf>
    <xf numFmtId="0" fontId="19" fillId="0" borderId="10" xfId="102" applyNumberFormat="1" applyFont="1" applyBorder="1" applyAlignment="1">
      <alignment wrapText="1"/>
    </xf>
    <xf numFmtId="49" fontId="53" fillId="24" borderId="10" xfId="0" applyNumberFormat="1" applyFont="1" applyFill="1" applyBorder="1" applyAlignment="1">
      <alignment horizontal="left" vertical="top" wrapText="1"/>
    </xf>
    <xf numFmtId="0" fontId="53" fillId="0" borderId="11" xfId="0" applyFont="1" applyFill="1" applyBorder="1" applyAlignment="1">
      <alignment horizontal="justify" vertical="top" wrapText="1"/>
    </xf>
    <xf numFmtId="0" fontId="45" fillId="0" borderId="11" xfId="0" applyFont="1" applyFill="1" applyBorder="1" applyAlignment="1">
      <alignment horizontal="justify" vertical="top" wrapText="1"/>
    </xf>
    <xf numFmtId="49" fontId="45" fillId="0" borderId="15" xfId="0" applyNumberFormat="1" applyFont="1" applyFill="1" applyBorder="1" applyAlignment="1">
      <alignment horizontal="center" vertical="top" shrinkToFit="1"/>
    </xf>
    <xf numFmtId="0" fontId="46" fillId="0" borderId="0" xfId="0" applyFont="1" applyFill="1" applyBorder="1" applyAlignment="1">
      <alignment horizontal="center"/>
    </xf>
    <xf numFmtId="4" fontId="0" fillId="0" borderId="0" xfId="0" applyNumberFormat="1"/>
    <xf numFmtId="0" fontId="44" fillId="0" borderId="10" xfId="0" applyFont="1" applyFill="1" applyBorder="1" applyAlignment="1">
      <alignment vertical="top" wrapText="1"/>
    </xf>
    <xf numFmtId="10" fontId="44" fillId="0" borderId="10" xfId="0" applyNumberFormat="1" applyFont="1" applyFill="1" applyBorder="1" applyAlignment="1">
      <alignment horizontal="center" vertical="top"/>
    </xf>
    <xf numFmtId="10" fontId="46" fillId="0" borderId="10" xfId="0" applyNumberFormat="1" applyFont="1" applyFill="1" applyBorder="1" applyAlignment="1">
      <alignment horizontal="center" vertical="top"/>
    </xf>
    <xf numFmtId="4" fontId="27" fillId="0" borderId="10" xfId="49" applyNumberFormat="1" applyFont="1" applyFill="1" applyBorder="1" applyAlignment="1" applyProtection="1">
      <alignment horizontal="right" vertical="top" shrinkToFit="1"/>
    </xf>
    <xf numFmtId="0" fontId="25" fillId="0" borderId="10" xfId="58" applyNumberFormat="1" applyFont="1" applyFill="1" applyBorder="1" applyAlignment="1" applyProtection="1">
      <alignment vertical="top" wrapText="1"/>
    </xf>
    <xf numFmtId="1" fontId="56" fillId="0" borderId="10" xfId="46" applyNumberFormat="1" applyFont="1" applyFill="1" applyBorder="1" applyAlignment="1" applyProtection="1">
      <alignment horizontal="center" vertical="top" shrinkToFit="1"/>
    </xf>
    <xf numFmtId="4" fontId="25" fillId="0" borderId="10" xfId="59" applyNumberFormat="1" applyFont="1" applyFill="1" applyBorder="1" applyAlignment="1" applyProtection="1">
      <alignment horizontal="right" vertical="top" shrinkToFit="1"/>
    </xf>
    <xf numFmtId="0" fontId="46" fillId="0" borderId="10" xfId="0" applyFont="1" applyFill="1" applyBorder="1" applyAlignment="1">
      <alignment horizontal="center" vertical="top"/>
    </xf>
    <xf numFmtId="0" fontId="46" fillId="0" borderId="0" xfId="0" applyFont="1" applyFill="1"/>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44" fillId="0" borderId="0" xfId="0" applyFont="1" applyFill="1" applyAlignment="1">
      <alignment horizontal="right"/>
    </xf>
    <xf numFmtId="0" fontId="46" fillId="0" borderId="0" xfId="0" applyFont="1" applyFill="1" applyAlignment="1">
      <alignment horizontal="center" wrapText="1"/>
    </xf>
    <xf numFmtId="0" fontId="46" fillId="0" borderId="29" xfId="0" applyFont="1" applyFill="1" applyBorder="1" applyAlignment="1">
      <alignment horizontal="center" wrapText="1"/>
    </xf>
    <xf numFmtId="49" fontId="52" fillId="24" borderId="15" xfId="0" applyNumberFormat="1" applyFont="1" applyFill="1" applyBorder="1" applyAlignment="1">
      <alignment horizontal="left" vertical="top" shrinkToFit="1"/>
    </xf>
    <xf numFmtId="49" fontId="52" fillId="24" borderId="11" xfId="0" applyNumberFormat="1" applyFont="1" applyFill="1" applyBorder="1" applyAlignment="1">
      <alignment horizontal="left" vertical="top" shrinkToFi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0" xfId="0" applyFont="1" applyFill="1" applyAlignment="1">
      <alignment horizontal="right" vertical="top" wrapText="1"/>
    </xf>
    <xf numFmtId="0" fontId="44" fillId="0" borderId="0" xfId="0" applyFont="1" applyFill="1" applyAlignment="1">
      <alignment horizontal="center" vertical="top" wrapText="1"/>
    </xf>
    <xf numFmtId="0" fontId="44" fillId="0" borderId="0" xfId="0" applyFont="1" applyFill="1" applyAlignment="1">
      <alignment vertical="top" wrapText="1"/>
    </xf>
    <xf numFmtId="0" fontId="44" fillId="0" borderId="10" xfId="0" applyFont="1" applyFill="1" applyBorder="1" applyAlignment="1">
      <alignment horizontal="center" vertical="top" wrapText="1"/>
    </xf>
    <xf numFmtId="0" fontId="27" fillId="0" borderId="10" xfId="47" applyNumberFormat="1" applyFont="1" applyFill="1" applyBorder="1" applyAlignment="1" applyProtection="1">
      <alignment horizontal="left"/>
    </xf>
    <xf numFmtId="0" fontId="27" fillId="0" borderId="10" xfId="47" applyFont="1" applyFill="1" applyBorder="1" applyAlignment="1">
      <alignment horizontal="left"/>
    </xf>
    <xf numFmtId="0" fontId="46" fillId="0" borderId="0" xfId="0" applyFont="1" applyAlignment="1">
      <alignment horizontal="center" vertical="top" wrapText="1"/>
    </xf>
    <xf numFmtId="0" fontId="44" fillId="0" borderId="0" xfId="0" applyFont="1" applyAlignment="1">
      <alignment vertical="top" wrapText="1"/>
    </xf>
    <xf numFmtId="0" fontId="44" fillId="0" borderId="12" xfId="0" applyFont="1" applyFill="1" applyBorder="1" applyAlignment="1">
      <alignment horizontal="center" vertical="top" wrapText="1"/>
    </xf>
    <xf numFmtId="0" fontId="44" fillId="0" borderId="14" xfId="0" applyFont="1" applyFill="1" applyBorder="1" applyAlignment="1">
      <alignment horizontal="center" vertical="top" wrapText="1"/>
    </xf>
    <xf numFmtId="0" fontId="44" fillId="0" borderId="13" xfId="0" applyFont="1" applyBorder="1" applyAlignment="1">
      <alignment horizontal="center" vertical="top" wrapText="1"/>
    </xf>
    <xf numFmtId="0" fontId="44" fillId="0" borderId="10" xfId="0" applyFont="1" applyBorder="1" applyAlignment="1">
      <alignment horizontal="center" vertical="top" wrapText="1"/>
    </xf>
    <xf numFmtId="0" fontId="50" fillId="0" borderId="0" xfId="0" applyFont="1" applyAlignment="1">
      <alignment horizontal="center" vertical="top" wrapText="1"/>
    </xf>
    <xf numFmtId="0" fontId="50" fillId="0" borderId="0" xfId="0" applyFont="1" applyAlignment="1">
      <alignment vertical="top" wrapText="1"/>
    </xf>
    <xf numFmtId="0" fontId="51" fillId="0" borderId="0" xfId="0" applyFont="1" applyFill="1" applyAlignment="1">
      <alignment horizontal="right" vertical="top" wrapText="1"/>
    </xf>
    <xf numFmtId="0" fontId="44" fillId="0" borderId="0" xfId="0" applyFont="1" applyFill="1" applyAlignment="1">
      <alignment horizontal="left" vertical="top" wrapText="1"/>
    </xf>
  </cellXfs>
  <cellStyles count="12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style0" xfId="39"/>
    <cellStyle name="td" xfId="40"/>
    <cellStyle name="tr" xfId="41"/>
    <cellStyle name="xl21" xfId="42"/>
    <cellStyle name="xl22" xfId="43"/>
    <cellStyle name="xl23" xfId="44"/>
    <cellStyle name="xl24" xfId="45"/>
    <cellStyle name="xl25" xfId="46"/>
    <cellStyle name="xl26" xfId="47"/>
    <cellStyle name="xl27" xfId="48"/>
    <cellStyle name="xl28" xfId="49"/>
    <cellStyle name="xl29" xfId="50"/>
    <cellStyle name="xl30" xfId="51"/>
    <cellStyle name="xl31" xfId="52"/>
    <cellStyle name="xl32" xfId="53"/>
    <cellStyle name="xl33" xfId="54"/>
    <cellStyle name="xl34" xfId="55"/>
    <cellStyle name="xl35" xfId="56"/>
    <cellStyle name="xl36" xfId="57"/>
    <cellStyle name="xl37" xfId="58"/>
    <cellStyle name="xl38" xfId="59"/>
    <cellStyle name="xl39" xfId="60"/>
    <cellStyle name="xl40" xfId="61"/>
    <cellStyle name="xl41" xfId="62"/>
    <cellStyle name="xl42" xfId="63"/>
    <cellStyle name="xl43" xfId="64"/>
    <cellStyle name="xl44" xfId="65"/>
    <cellStyle name="xl45" xfId="66"/>
    <cellStyle name="xl46" xfId="67"/>
    <cellStyle name="xl54" xfId="125"/>
    <cellStyle name="xl55" xfId="123"/>
    <cellStyle name="xl60" xfId="120"/>
    <cellStyle name="xl61" xfId="124"/>
    <cellStyle name="xl63" xfId="121"/>
    <cellStyle name="xl64" xfId="122"/>
    <cellStyle name="Акцент1" xfId="68" builtinId="29" customBuiltin="1"/>
    <cellStyle name="Акцент1 2" xfId="69"/>
    <cellStyle name="Акцент2" xfId="70" builtinId="33" customBuiltin="1"/>
    <cellStyle name="Акцент2 2" xfId="71"/>
    <cellStyle name="Акцент3" xfId="72" builtinId="37" customBuiltin="1"/>
    <cellStyle name="Акцент3 2" xfId="73"/>
    <cellStyle name="Акцент4" xfId="74" builtinId="41" customBuiltin="1"/>
    <cellStyle name="Акцент4 2" xfId="75"/>
    <cellStyle name="Акцент5" xfId="76" builtinId="45" customBuiltin="1"/>
    <cellStyle name="Акцент5 2" xfId="77"/>
    <cellStyle name="Акцент6" xfId="78" builtinId="49" customBuiltin="1"/>
    <cellStyle name="Акцент6 2" xfId="79"/>
    <cellStyle name="Ввод " xfId="80" builtinId="20" customBuiltin="1"/>
    <cellStyle name="Ввод  2" xfId="81"/>
    <cellStyle name="Вывод" xfId="82" builtinId="21" customBuiltin="1"/>
    <cellStyle name="Вывод 2" xfId="83"/>
    <cellStyle name="Вычисление" xfId="84" builtinId="22" customBuiltin="1"/>
    <cellStyle name="Вычисление 2" xfId="85"/>
    <cellStyle name="Заголовок 1" xfId="86" builtinId="16" customBuiltin="1"/>
    <cellStyle name="Заголовок 1 2" xfId="87"/>
    <cellStyle name="Заголовок 2" xfId="88" builtinId="17" customBuiltin="1"/>
    <cellStyle name="Заголовок 2 2" xfId="89"/>
    <cellStyle name="Заголовок 3" xfId="90" builtinId="18" customBuiltin="1"/>
    <cellStyle name="Заголовок 3 2" xfId="91"/>
    <cellStyle name="Заголовок 4" xfId="92" builtinId="19" customBuiltin="1"/>
    <cellStyle name="Заголовок 4 2" xfId="93"/>
    <cellStyle name="Итог" xfId="94" builtinId="25" customBuiltin="1"/>
    <cellStyle name="Итог 2" xfId="95"/>
    <cellStyle name="Контрольная ячейка" xfId="96" builtinId="23" customBuiltin="1"/>
    <cellStyle name="Контрольная ячейка 2" xfId="97"/>
    <cellStyle name="Название" xfId="98" builtinId="15" customBuiltin="1"/>
    <cellStyle name="Название 2" xfId="99"/>
    <cellStyle name="Нейтральный" xfId="100" builtinId="28" customBuiltin="1"/>
    <cellStyle name="Нейтральный 2" xfId="101"/>
    <cellStyle name="Обычный" xfId="0" builtinId="0"/>
    <cellStyle name="Обычный 2" xfId="102"/>
    <cellStyle name="Обычный 3" xfId="103"/>
    <cellStyle name="Обычный 4" xfId="104"/>
    <cellStyle name="Обычный 5" xfId="105"/>
    <cellStyle name="Обычный 6" xfId="106"/>
    <cellStyle name="Обычный 7" xfId="107"/>
    <cellStyle name="Плохой" xfId="108" builtinId="27" customBuiltin="1"/>
    <cellStyle name="Плохой 2" xfId="109"/>
    <cellStyle name="Пояснение" xfId="110" builtinId="53" customBuiltin="1"/>
    <cellStyle name="Пояснение 2" xfId="111"/>
    <cellStyle name="Примечание" xfId="112" builtinId="10" customBuiltin="1"/>
    <cellStyle name="Примечание 2" xfId="113"/>
    <cellStyle name="Связанная ячейка" xfId="114" builtinId="24" customBuiltin="1"/>
    <cellStyle name="Связанная ячейка 2" xfId="115"/>
    <cellStyle name="Текст предупреждения" xfId="116" builtinId="11" customBuiltin="1"/>
    <cellStyle name="Текст предупреждения 2" xfId="117"/>
    <cellStyle name="Хороший" xfId="118" builtinId="26" customBuiltin="1"/>
    <cellStyle name="Хороший 2"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7"/>
  <sheetViews>
    <sheetView tabSelected="1" workbookViewId="0">
      <selection activeCell="I12" sqref="I12"/>
    </sheetView>
  </sheetViews>
  <sheetFormatPr defaultColWidth="15.28515625" defaultRowHeight="12.75" x14ac:dyDescent="0.2"/>
  <cols>
    <col min="1" max="1" width="6.42578125" customWidth="1"/>
    <col min="2" max="2" width="18.85546875" customWidth="1"/>
    <col min="3" max="3" width="50.7109375" customWidth="1"/>
    <col min="4" max="4" width="14" customWidth="1"/>
    <col min="5" max="5" width="14.140625" customWidth="1"/>
    <col min="6" max="6" width="13.5703125" customWidth="1"/>
    <col min="257" max="257" width="6.42578125" customWidth="1"/>
    <col min="258" max="258" width="18.85546875" customWidth="1"/>
    <col min="259" max="259" width="50.7109375" customWidth="1"/>
    <col min="260" max="260" width="14" customWidth="1"/>
    <col min="261" max="261" width="14.140625" customWidth="1"/>
    <col min="262" max="262" width="13.5703125" customWidth="1"/>
    <col min="513" max="513" width="6.42578125" customWidth="1"/>
    <col min="514" max="514" width="18.85546875" customWidth="1"/>
    <col min="515" max="515" width="50.7109375" customWidth="1"/>
    <col min="516" max="516" width="14" customWidth="1"/>
    <col min="517" max="517" width="14.140625" customWidth="1"/>
    <col min="518" max="518" width="13.5703125" customWidth="1"/>
    <col min="769" max="769" width="6.42578125" customWidth="1"/>
    <col min="770" max="770" width="18.85546875" customWidth="1"/>
    <col min="771" max="771" width="50.7109375" customWidth="1"/>
    <col min="772" max="772" width="14" customWidth="1"/>
    <col min="773" max="773" width="14.140625" customWidth="1"/>
    <col min="774" max="774" width="13.5703125" customWidth="1"/>
    <col min="1025" max="1025" width="6.42578125" customWidth="1"/>
    <col min="1026" max="1026" width="18.85546875" customWidth="1"/>
    <col min="1027" max="1027" width="50.7109375" customWidth="1"/>
    <col min="1028" max="1028" width="14" customWidth="1"/>
    <col min="1029" max="1029" width="14.140625" customWidth="1"/>
    <col min="1030" max="1030" width="13.5703125" customWidth="1"/>
    <col min="1281" max="1281" width="6.42578125" customWidth="1"/>
    <col min="1282" max="1282" width="18.85546875" customWidth="1"/>
    <col min="1283" max="1283" width="50.7109375" customWidth="1"/>
    <col min="1284" max="1284" width="14" customWidth="1"/>
    <col min="1285" max="1285" width="14.140625" customWidth="1"/>
    <col min="1286" max="1286" width="13.5703125" customWidth="1"/>
    <col min="1537" max="1537" width="6.42578125" customWidth="1"/>
    <col min="1538" max="1538" width="18.85546875" customWidth="1"/>
    <col min="1539" max="1539" width="50.7109375" customWidth="1"/>
    <col min="1540" max="1540" width="14" customWidth="1"/>
    <col min="1541" max="1541" width="14.140625" customWidth="1"/>
    <col min="1542" max="1542" width="13.5703125" customWidth="1"/>
    <col min="1793" max="1793" width="6.42578125" customWidth="1"/>
    <col min="1794" max="1794" width="18.85546875" customWidth="1"/>
    <col min="1795" max="1795" width="50.7109375" customWidth="1"/>
    <col min="1796" max="1796" width="14" customWidth="1"/>
    <col min="1797" max="1797" width="14.140625" customWidth="1"/>
    <col min="1798" max="1798" width="13.5703125" customWidth="1"/>
    <col min="2049" max="2049" width="6.42578125" customWidth="1"/>
    <col min="2050" max="2050" width="18.85546875" customWidth="1"/>
    <col min="2051" max="2051" width="50.7109375" customWidth="1"/>
    <col min="2052" max="2052" width="14" customWidth="1"/>
    <col min="2053" max="2053" width="14.140625" customWidth="1"/>
    <col min="2054" max="2054" width="13.5703125" customWidth="1"/>
    <col min="2305" max="2305" width="6.42578125" customWidth="1"/>
    <col min="2306" max="2306" width="18.85546875" customWidth="1"/>
    <col min="2307" max="2307" width="50.7109375" customWidth="1"/>
    <col min="2308" max="2308" width="14" customWidth="1"/>
    <col min="2309" max="2309" width="14.140625" customWidth="1"/>
    <col min="2310" max="2310" width="13.5703125" customWidth="1"/>
    <col min="2561" max="2561" width="6.42578125" customWidth="1"/>
    <col min="2562" max="2562" width="18.85546875" customWidth="1"/>
    <col min="2563" max="2563" width="50.7109375" customWidth="1"/>
    <col min="2564" max="2564" width="14" customWidth="1"/>
    <col min="2565" max="2565" width="14.140625" customWidth="1"/>
    <col min="2566" max="2566" width="13.5703125" customWidth="1"/>
    <col min="2817" max="2817" width="6.42578125" customWidth="1"/>
    <col min="2818" max="2818" width="18.85546875" customWidth="1"/>
    <col min="2819" max="2819" width="50.7109375" customWidth="1"/>
    <col min="2820" max="2820" width="14" customWidth="1"/>
    <col min="2821" max="2821" width="14.140625" customWidth="1"/>
    <col min="2822" max="2822" width="13.5703125" customWidth="1"/>
    <col min="3073" max="3073" width="6.42578125" customWidth="1"/>
    <col min="3074" max="3074" width="18.85546875" customWidth="1"/>
    <col min="3075" max="3075" width="50.7109375" customWidth="1"/>
    <col min="3076" max="3076" width="14" customWidth="1"/>
    <col min="3077" max="3077" width="14.140625" customWidth="1"/>
    <col min="3078" max="3078" width="13.5703125" customWidth="1"/>
    <col min="3329" max="3329" width="6.42578125" customWidth="1"/>
    <col min="3330" max="3330" width="18.85546875" customWidth="1"/>
    <col min="3331" max="3331" width="50.7109375" customWidth="1"/>
    <col min="3332" max="3332" width="14" customWidth="1"/>
    <col min="3333" max="3333" width="14.140625" customWidth="1"/>
    <col min="3334" max="3334" width="13.5703125" customWidth="1"/>
    <col min="3585" max="3585" width="6.42578125" customWidth="1"/>
    <col min="3586" max="3586" width="18.85546875" customWidth="1"/>
    <col min="3587" max="3587" width="50.7109375" customWidth="1"/>
    <col min="3588" max="3588" width="14" customWidth="1"/>
    <col min="3589" max="3589" width="14.140625" customWidth="1"/>
    <col min="3590" max="3590" width="13.5703125" customWidth="1"/>
    <col min="3841" max="3841" width="6.42578125" customWidth="1"/>
    <col min="3842" max="3842" width="18.85546875" customWidth="1"/>
    <col min="3843" max="3843" width="50.7109375" customWidth="1"/>
    <col min="3844" max="3844" width="14" customWidth="1"/>
    <col min="3845" max="3845" width="14.140625" customWidth="1"/>
    <col min="3846" max="3846" width="13.5703125" customWidth="1"/>
    <col min="4097" max="4097" width="6.42578125" customWidth="1"/>
    <col min="4098" max="4098" width="18.85546875" customWidth="1"/>
    <col min="4099" max="4099" width="50.7109375" customWidth="1"/>
    <col min="4100" max="4100" width="14" customWidth="1"/>
    <col min="4101" max="4101" width="14.140625" customWidth="1"/>
    <col min="4102" max="4102" width="13.5703125" customWidth="1"/>
    <col min="4353" max="4353" width="6.42578125" customWidth="1"/>
    <col min="4354" max="4354" width="18.85546875" customWidth="1"/>
    <col min="4355" max="4355" width="50.7109375" customWidth="1"/>
    <col min="4356" max="4356" width="14" customWidth="1"/>
    <col min="4357" max="4357" width="14.140625" customWidth="1"/>
    <col min="4358" max="4358" width="13.5703125" customWidth="1"/>
    <col min="4609" max="4609" width="6.42578125" customWidth="1"/>
    <col min="4610" max="4610" width="18.85546875" customWidth="1"/>
    <col min="4611" max="4611" width="50.7109375" customWidth="1"/>
    <col min="4612" max="4612" width="14" customWidth="1"/>
    <col min="4613" max="4613" width="14.140625" customWidth="1"/>
    <col min="4614" max="4614" width="13.5703125" customWidth="1"/>
    <col min="4865" max="4865" width="6.42578125" customWidth="1"/>
    <col min="4866" max="4866" width="18.85546875" customWidth="1"/>
    <col min="4867" max="4867" width="50.7109375" customWidth="1"/>
    <col min="4868" max="4868" width="14" customWidth="1"/>
    <col min="4869" max="4869" width="14.140625" customWidth="1"/>
    <col min="4870" max="4870" width="13.5703125" customWidth="1"/>
    <col min="5121" max="5121" width="6.42578125" customWidth="1"/>
    <col min="5122" max="5122" width="18.85546875" customWidth="1"/>
    <col min="5123" max="5123" width="50.7109375" customWidth="1"/>
    <col min="5124" max="5124" width="14" customWidth="1"/>
    <col min="5125" max="5125" width="14.140625" customWidth="1"/>
    <col min="5126" max="5126" width="13.5703125" customWidth="1"/>
    <col min="5377" max="5377" width="6.42578125" customWidth="1"/>
    <col min="5378" max="5378" width="18.85546875" customWidth="1"/>
    <col min="5379" max="5379" width="50.7109375" customWidth="1"/>
    <col min="5380" max="5380" width="14" customWidth="1"/>
    <col min="5381" max="5381" width="14.140625" customWidth="1"/>
    <col min="5382" max="5382" width="13.5703125" customWidth="1"/>
    <col min="5633" max="5633" width="6.42578125" customWidth="1"/>
    <col min="5634" max="5634" width="18.85546875" customWidth="1"/>
    <col min="5635" max="5635" width="50.7109375" customWidth="1"/>
    <col min="5636" max="5636" width="14" customWidth="1"/>
    <col min="5637" max="5637" width="14.140625" customWidth="1"/>
    <col min="5638" max="5638" width="13.5703125" customWidth="1"/>
    <col min="5889" max="5889" width="6.42578125" customWidth="1"/>
    <col min="5890" max="5890" width="18.85546875" customWidth="1"/>
    <col min="5891" max="5891" width="50.7109375" customWidth="1"/>
    <col min="5892" max="5892" width="14" customWidth="1"/>
    <col min="5893" max="5893" width="14.140625" customWidth="1"/>
    <col min="5894" max="5894" width="13.5703125" customWidth="1"/>
    <col min="6145" max="6145" width="6.42578125" customWidth="1"/>
    <col min="6146" max="6146" width="18.85546875" customWidth="1"/>
    <col min="6147" max="6147" width="50.7109375" customWidth="1"/>
    <col min="6148" max="6148" width="14" customWidth="1"/>
    <col min="6149" max="6149" width="14.140625" customWidth="1"/>
    <col min="6150" max="6150" width="13.5703125" customWidth="1"/>
    <col min="6401" max="6401" width="6.42578125" customWidth="1"/>
    <col min="6402" max="6402" width="18.85546875" customWidth="1"/>
    <col min="6403" max="6403" width="50.7109375" customWidth="1"/>
    <col min="6404" max="6404" width="14" customWidth="1"/>
    <col min="6405" max="6405" width="14.140625" customWidth="1"/>
    <col min="6406" max="6406" width="13.5703125" customWidth="1"/>
    <col min="6657" max="6657" width="6.42578125" customWidth="1"/>
    <col min="6658" max="6658" width="18.85546875" customWidth="1"/>
    <col min="6659" max="6659" width="50.7109375" customWidth="1"/>
    <col min="6660" max="6660" width="14" customWidth="1"/>
    <col min="6661" max="6661" width="14.140625" customWidth="1"/>
    <col min="6662" max="6662" width="13.5703125" customWidth="1"/>
    <col min="6913" max="6913" width="6.42578125" customWidth="1"/>
    <col min="6914" max="6914" width="18.85546875" customWidth="1"/>
    <col min="6915" max="6915" width="50.7109375" customWidth="1"/>
    <col min="6916" max="6916" width="14" customWidth="1"/>
    <col min="6917" max="6917" width="14.140625" customWidth="1"/>
    <col min="6918" max="6918" width="13.5703125" customWidth="1"/>
    <col min="7169" max="7169" width="6.42578125" customWidth="1"/>
    <col min="7170" max="7170" width="18.85546875" customWidth="1"/>
    <col min="7171" max="7171" width="50.7109375" customWidth="1"/>
    <col min="7172" max="7172" width="14" customWidth="1"/>
    <col min="7173" max="7173" width="14.140625" customWidth="1"/>
    <col min="7174" max="7174" width="13.5703125" customWidth="1"/>
    <col min="7425" max="7425" width="6.42578125" customWidth="1"/>
    <col min="7426" max="7426" width="18.85546875" customWidth="1"/>
    <col min="7427" max="7427" width="50.7109375" customWidth="1"/>
    <col min="7428" max="7428" width="14" customWidth="1"/>
    <col min="7429" max="7429" width="14.140625" customWidth="1"/>
    <col min="7430" max="7430" width="13.5703125" customWidth="1"/>
    <col min="7681" max="7681" width="6.42578125" customWidth="1"/>
    <col min="7682" max="7682" width="18.85546875" customWidth="1"/>
    <col min="7683" max="7683" width="50.7109375" customWidth="1"/>
    <col min="7684" max="7684" width="14" customWidth="1"/>
    <col min="7685" max="7685" width="14.140625" customWidth="1"/>
    <col min="7686" max="7686" width="13.5703125" customWidth="1"/>
    <col min="7937" max="7937" width="6.42578125" customWidth="1"/>
    <col min="7938" max="7938" width="18.85546875" customWidth="1"/>
    <col min="7939" max="7939" width="50.7109375" customWidth="1"/>
    <col min="7940" max="7940" width="14" customWidth="1"/>
    <col min="7941" max="7941" width="14.140625" customWidth="1"/>
    <col min="7942" max="7942" width="13.5703125" customWidth="1"/>
    <col min="8193" max="8193" width="6.42578125" customWidth="1"/>
    <col min="8194" max="8194" width="18.85546875" customWidth="1"/>
    <col min="8195" max="8195" width="50.7109375" customWidth="1"/>
    <col min="8196" max="8196" width="14" customWidth="1"/>
    <col min="8197" max="8197" width="14.140625" customWidth="1"/>
    <col min="8198" max="8198" width="13.5703125" customWidth="1"/>
    <col min="8449" max="8449" width="6.42578125" customWidth="1"/>
    <col min="8450" max="8450" width="18.85546875" customWidth="1"/>
    <col min="8451" max="8451" width="50.7109375" customWidth="1"/>
    <col min="8452" max="8452" width="14" customWidth="1"/>
    <col min="8453" max="8453" width="14.140625" customWidth="1"/>
    <col min="8454" max="8454" width="13.5703125" customWidth="1"/>
    <col min="8705" max="8705" width="6.42578125" customWidth="1"/>
    <col min="8706" max="8706" width="18.85546875" customWidth="1"/>
    <col min="8707" max="8707" width="50.7109375" customWidth="1"/>
    <col min="8708" max="8708" width="14" customWidth="1"/>
    <col min="8709" max="8709" width="14.140625" customWidth="1"/>
    <col min="8710" max="8710" width="13.5703125" customWidth="1"/>
    <col min="8961" max="8961" width="6.42578125" customWidth="1"/>
    <col min="8962" max="8962" width="18.85546875" customWidth="1"/>
    <col min="8963" max="8963" width="50.7109375" customWidth="1"/>
    <col min="8964" max="8964" width="14" customWidth="1"/>
    <col min="8965" max="8965" width="14.140625" customWidth="1"/>
    <col min="8966" max="8966" width="13.5703125" customWidth="1"/>
    <col min="9217" max="9217" width="6.42578125" customWidth="1"/>
    <col min="9218" max="9218" width="18.85546875" customWidth="1"/>
    <col min="9219" max="9219" width="50.7109375" customWidth="1"/>
    <col min="9220" max="9220" width="14" customWidth="1"/>
    <col min="9221" max="9221" width="14.140625" customWidth="1"/>
    <col min="9222" max="9222" width="13.5703125" customWidth="1"/>
    <col min="9473" max="9473" width="6.42578125" customWidth="1"/>
    <col min="9474" max="9474" width="18.85546875" customWidth="1"/>
    <col min="9475" max="9475" width="50.7109375" customWidth="1"/>
    <col min="9476" max="9476" width="14" customWidth="1"/>
    <col min="9477" max="9477" width="14.140625" customWidth="1"/>
    <col min="9478" max="9478" width="13.5703125" customWidth="1"/>
    <col min="9729" max="9729" width="6.42578125" customWidth="1"/>
    <col min="9730" max="9730" width="18.85546875" customWidth="1"/>
    <col min="9731" max="9731" width="50.7109375" customWidth="1"/>
    <col min="9732" max="9732" width="14" customWidth="1"/>
    <col min="9733" max="9733" width="14.140625" customWidth="1"/>
    <col min="9734" max="9734" width="13.5703125" customWidth="1"/>
    <col min="9985" max="9985" width="6.42578125" customWidth="1"/>
    <col min="9986" max="9986" width="18.85546875" customWidth="1"/>
    <col min="9987" max="9987" width="50.7109375" customWidth="1"/>
    <col min="9988" max="9988" width="14" customWidth="1"/>
    <col min="9989" max="9989" width="14.140625" customWidth="1"/>
    <col min="9990" max="9990" width="13.5703125" customWidth="1"/>
    <col min="10241" max="10241" width="6.42578125" customWidth="1"/>
    <col min="10242" max="10242" width="18.85546875" customWidth="1"/>
    <col min="10243" max="10243" width="50.7109375" customWidth="1"/>
    <col min="10244" max="10244" width="14" customWidth="1"/>
    <col min="10245" max="10245" width="14.140625" customWidth="1"/>
    <col min="10246" max="10246" width="13.5703125" customWidth="1"/>
    <col min="10497" max="10497" width="6.42578125" customWidth="1"/>
    <col min="10498" max="10498" width="18.85546875" customWidth="1"/>
    <col min="10499" max="10499" width="50.7109375" customWidth="1"/>
    <col min="10500" max="10500" width="14" customWidth="1"/>
    <col min="10501" max="10501" width="14.140625" customWidth="1"/>
    <col min="10502" max="10502" width="13.5703125" customWidth="1"/>
    <col min="10753" max="10753" width="6.42578125" customWidth="1"/>
    <col min="10754" max="10754" width="18.85546875" customWidth="1"/>
    <col min="10755" max="10755" width="50.7109375" customWidth="1"/>
    <col min="10756" max="10756" width="14" customWidth="1"/>
    <col min="10757" max="10757" width="14.140625" customWidth="1"/>
    <col min="10758" max="10758" width="13.5703125" customWidth="1"/>
    <col min="11009" max="11009" width="6.42578125" customWidth="1"/>
    <col min="11010" max="11010" width="18.85546875" customWidth="1"/>
    <col min="11011" max="11011" width="50.7109375" customWidth="1"/>
    <col min="11012" max="11012" width="14" customWidth="1"/>
    <col min="11013" max="11013" width="14.140625" customWidth="1"/>
    <col min="11014" max="11014" width="13.5703125" customWidth="1"/>
    <col min="11265" max="11265" width="6.42578125" customWidth="1"/>
    <col min="11266" max="11266" width="18.85546875" customWidth="1"/>
    <col min="11267" max="11267" width="50.7109375" customWidth="1"/>
    <col min="11268" max="11268" width="14" customWidth="1"/>
    <col min="11269" max="11269" width="14.140625" customWidth="1"/>
    <col min="11270" max="11270" width="13.5703125" customWidth="1"/>
    <col min="11521" max="11521" width="6.42578125" customWidth="1"/>
    <col min="11522" max="11522" width="18.85546875" customWidth="1"/>
    <col min="11523" max="11523" width="50.7109375" customWidth="1"/>
    <col min="11524" max="11524" width="14" customWidth="1"/>
    <col min="11525" max="11525" width="14.140625" customWidth="1"/>
    <col min="11526" max="11526" width="13.5703125" customWidth="1"/>
    <col min="11777" max="11777" width="6.42578125" customWidth="1"/>
    <col min="11778" max="11778" width="18.85546875" customWidth="1"/>
    <col min="11779" max="11779" width="50.7109375" customWidth="1"/>
    <col min="11780" max="11780" width="14" customWidth="1"/>
    <col min="11781" max="11781" width="14.140625" customWidth="1"/>
    <col min="11782" max="11782" width="13.5703125" customWidth="1"/>
    <col min="12033" max="12033" width="6.42578125" customWidth="1"/>
    <col min="12034" max="12034" width="18.85546875" customWidth="1"/>
    <col min="12035" max="12035" width="50.7109375" customWidth="1"/>
    <col min="12036" max="12036" width="14" customWidth="1"/>
    <col min="12037" max="12037" width="14.140625" customWidth="1"/>
    <col min="12038" max="12038" width="13.5703125" customWidth="1"/>
    <col min="12289" max="12289" width="6.42578125" customWidth="1"/>
    <col min="12290" max="12290" width="18.85546875" customWidth="1"/>
    <col min="12291" max="12291" width="50.7109375" customWidth="1"/>
    <col min="12292" max="12292" width="14" customWidth="1"/>
    <col min="12293" max="12293" width="14.140625" customWidth="1"/>
    <col min="12294" max="12294" width="13.5703125" customWidth="1"/>
    <col min="12545" max="12545" width="6.42578125" customWidth="1"/>
    <col min="12546" max="12546" width="18.85546875" customWidth="1"/>
    <col min="12547" max="12547" width="50.7109375" customWidth="1"/>
    <col min="12548" max="12548" width="14" customWidth="1"/>
    <col min="12549" max="12549" width="14.140625" customWidth="1"/>
    <col min="12550" max="12550" width="13.5703125" customWidth="1"/>
    <col min="12801" max="12801" width="6.42578125" customWidth="1"/>
    <col min="12802" max="12802" width="18.85546875" customWidth="1"/>
    <col min="12803" max="12803" width="50.7109375" customWidth="1"/>
    <col min="12804" max="12804" width="14" customWidth="1"/>
    <col min="12805" max="12805" width="14.140625" customWidth="1"/>
    <col min="12806" max="12806" width="13.5703125" customWidth="1"/>
    <col min="13057" max="13057" width="6.42578125" customWidth="1"/>
    <col min="13058" max="13058" width="18.85546875" customWidth="1"/>
    <col min="13059" max="13059" width="50.7109375" customWidth="1"/>
    <col min="13060" max="13060" width="14" customWidth="1"/>
    <col min="13061" max="13061" width="14.140625" customWidth="1"/>
    <col min="13062" max="13062" width="13.5703125" customWidth="1"/>
    <col min="13313" max="13313" width="6.42578125" customWidth="1"/>
    <col min="13314" max="13314" width="18.85546875" customWidth="1"/>
    <col min="13315" max="13315" width="50.7109375" customWidth="1"/>
    <col min="13316" max="13316" width="14" customWidth="1"/>
    <col min="13317" max="13317" width="14.140625" customWidth="1"/>
    <col min="13318" max="13318" width="13.5703125" customWidth="1"/>
    <col min="13569" max="13569" width="6.42578125" customWidth="1"/>
    <col min="13570" max="13570" width="18.85546875" customWidth="1"/>
    <col min="13571" max="13571" width="50.7109375" customWidth="1"/>
    <col min="13572" max="13572" width="14" customWidth="1"/>
    <col min="13573" max="13573" width="14.140625" customWidth="1"/>
    <col min="13574" max="13574" width="13.5703125" customWidth="1"/>
    <col min="13825" max="13825" width="6.42578125" customWidth="1"/>
    <col min="13826" max="13826" width="18.85546875" customWidth="1"/>
    <col min="13827" max="13827" width="50.7109375" customWidth="1"/>
    <col min="13828" max="13828" width="14" customWidth="1"/>
    <col min="13829" max="13829" width="14.140625" customWidth="1"/>
    <col min="13830" max="13830" width="13.5703125" customWidth="1"/>
    <col min="14081" max="14081" width="6.42578125" customWidth="1"/>
    <col min="14082" max="14082" width="18.85546875" customWidth="1"/>
    <col min="14083" max="14083" width="50.7109375" customWidth="1"/>
    <col min="14084" max="14084" width="14" customWidth="1"/>
    <col min="14085" max="14085" width="14.140625" customWidth="1"/>
    <col min="14086" max="14086" width="13.5703125" customWidth="1"/>
    <col min="14337" max="14337" width="6.42578125" customWidth="1"/>
    <col min="14338" max="14338" width="18.85546875" customWidth="1"/>
    <col min="14339" max="14339" width="50.7109375" customWidth="1"/>
    <col min="14340" max="14340" width="14" customWidth="1"/>
    <col min="14341" max="14341" width="14.140625" customWidth="1"/>
    <col min="14342" max="14342" width="13.5703125" customWidth="1"/>
    <col min="14593" max="14593" width="6.42578125" customWidth="1"/>
    <col min="14594" max="14594" width="18.85546875" customWidth="1"/>
    <col min="14595" max="14595" width="50.7109375" customWidth="1"/>
    <col min="14596" max="14596" width="14" customWidth="1"/>
    <col min="14597" max="14597" width="14.140625" customWidth="1"/>
    <col min="14598" max="14598" width="13.5703125" customWidth="1"/>
    <col min="14849" max="14849" width="6.42578125" customWidth="1"/>
    <col min="14850" max="14850" width="18.85546875" customWidth="1"/>
    <col min="14851" max="14851" width="50.7109375" customWidth="1"/>
    <col min="14852" max="14852" width="14" customWidth="1"/>
    <col min="14853" max="14853" width="14.140625" customWidth="1"/>
    <col min="14854" max="14854" width="13.5703125" customWidth="1"/>
    <col min="15105" max="15105" width="6.42578125" customWidth="1"/>
    <col min="15106" max="15106" width="18.85546875" customWidth="1"/>
    <col min="15107" max="15107" width="50.7109375" customWidth="1"/>
    <col min="15108" max="15108" width="14" customWidth="1"/>
    <col min="15109" max="15109" width="14.140625" customWidth="1"/>
    <col min="15110" max="15110" width="13.5703125" customWidth="1"/>
    <col min="15361" max="15361" width="6.42578125" customWidth="1"/>
    <col min="15362" max="15362" width="18.85546875" customWidth="1"/>
    <col min="15363" max="15363" width="50.7109375" customWidth="1"/>
    <col min="15364" max="15364" width="14" customWidth="1"/>
    <col min="15365" max="15365" width="14.140625" customWidth="1"/>
    <col min="15366" max="15366" width="13.5703125" customWidth="1"/>
    <col min="15617" max="15617" width="6.42578125" customWidth="1"/>
    <col min="15618" max="15618" width="18.85546875" customWidth="1"/>
    <col min="15619" max="15619" width="50.7109375" customWidth="1"/>
    <col min="15620" max="15620" width="14" customWidth="1"/>
    <col min="15621" max="15621" width="14.140625" customWidth="1"/>
    <col min="15622" max="15622" width="13.5703125" customWidth="1"/>
    <col min="15873" max="15873" width="6.42578125" customWidth="1"/>
    <col min="15874" max="15874" width="18.85546875" customWidth="1"/>
    <col min="15875" max="15875" width="50.7109375" customWidth="1"/>
    <col min="15876" max="15876" width="14" customWidth="1"/>
    <col min="15877" max="15877" width="14.140625" customWidth="1"/>
    <col min="15878" max="15878" width="13.5703125" customWidth="1"/>
    <col min="16129" max="16129" width="6.42578125" customWidth="1"/>
    <col min="16130" max="16130" width="18.85546875" customWidth="1"/>
    <col min="16131" max="16131" width="50.7109375" customWidth="1"/>
    <col min="16132" max="16132" width="14" customWidth="1"/>
    <col min="16133" max="16133" width="14.140625" customWidth="1"/>
    <col min="16134" max="16134" width="13.5703125" customWidth="1"/>
  </cols>
  <sheetData>
    <row r="1" spans="1:6" ht="12.95" customHeight="1" x14ac:dyDescent="0.2">
      <c r="A1" s="40"/>
      <c r="B1" s="41"/>
      <c r="C1" s="41"/>
      <c r="D1" s="41"/>
      <c r="E1" s="41"/>
      <c r="F1" s="41" t="s">
        <v>420</v>
      </c>
    </row>
    <row r="2" spans="1:6" ht="12.95" customHeight="1" x14ac:dyDescent="0.2">
      <c r="A2" s="40"/>
      <c r="B2" s="41"/>
      <c r="C2" s="41"/>
      <c r="D2" s="41"/>
      <c r="E2" s="41"/>
      <c r="F2" s="41" t="s">
        <v>906</v>
      </c>
    </row>
    <row r="3" spans="1:6" ht="12.95" customHeight="1" x14ac:dyDescent="0.2">
      <c r="A3" s="40"/>
      <c r="B3" s="41"/>
      <c r="C3" s="41"/>
      <c r="D3" s="108" t="s">
        <v>421</v>
      </c>
      <c r="E3" s="108"/>
      <c r="F3" s="108"/>
    </row>
    <row r="4" spans="1:6" ht="12.95" customHeight="1" x14ac:dyDescent="0.2">
      <c r="A4" s="40"/>
      <c r="B4" s="41"/>
      <c r="C4" s="41"/>
      <c r="D4" s="41"/>
      <c r="E4" s="41"/>
      <c r="F4" s="41" t="s">
        <v>422</v>
      </c>
    </row>
    <row r="5" spans="1:6" ht="12.95" customHeight="1" x14ac:dyDescent="0.2">
      <c r="A5" s="40"/>
      <c r="B5" s="41"/>
      <c r="C5" s="41"/>
      <c r="D5" s="41"/>
      <c r="E5" s="41"/>
      <c r="F5" s="41"/>
    </row>
    <row r="6" spans="1:6" ht="12.95" customHeight="1" x14ac:dyDescent="0.2">
      <c r="A6" s="40"/>
      <c r="B6" s="41"/>
      <c r="C6" s="41"/>
      <c r="D6" s="41"/>
      <c r="E6" s="42" t="s">
        <v>905</v>
      </c>
    </row>
    <row r="7" spans="1:6" ht="16.5" customHeight="1" x14ac:dyDescent="0.2">
      <c r="A7" s="40"/>
      <c r="B7" s="109" t="s">
        <v>651</v>
      </c>
      <c r="C7" s="109"/>
      <c r="D7" s="109"/>
      <c r="E7" s="109"/>
      <c r="F7" s="109"/>
    </row>
    <row r="8" spans="1:6" ht="13.5" customHeight="1" x14ac:dyDescent="0.2">
      <c r="A8" s="40"/>
      <c r="B8" s="109" t="s">
        <v>857</v>
      </c>
      <c r="C8" s="109"/>
      <c r="D8" s="109"/>
      <c r="E8" s="109"/>
      <c r="F8" s="109"/>
    </row>
    <row r="9" spans="1:6" ht="13.5" customHeight="1" x14ac:dyDescent="0.2">
      <c r="A9" s="40"/>
      <c r="B9" s="110" t="s">
        <v>652</v>
      </c>
      <c r="C9" s="110"/>
      <c r="D9" s="110"/>
      <c r="E9" s="110"/>
      <c r="F9" s="110"/>
    </row>
    <row r="10" spans="1:6" ht="13.5" customHeight="1" x14ac:dyDescent="0.2">
      <c r="A10" s="40"/>
      <c r="B10" s="43"/>
      <c r="C10" s="43"/>
      <c r="D10" s="43"/>
      <c r="E10" s="43"/>
      <c r="F10" s="43"/>
    </row>
    <row r="11" spans="1:6" ht="35.1" customHeight="1" x14ac:dyDescent="0.2">
      <c r="A11" s="113" t="s">
        <v>69</v>
      </c>
      <c r="B11" s="106" t="s">
        <v>146</v>
      </c>
      <c r="C11" s="106" t="s">
        <v>147</v>
      </c>
      <c r="D11" s="106" t="s">
        <v>768</v>
      </c>
      <c r="E11" s="106" t="s">
        <v>5</v>
      </c>
      <c r="F11" s="106" t="s">
        <v>148</v>
      </c>
    </row>
    <row r="12" spans="1:6" ht="58.5" customHeight="1" x14ac:dyDescent="0.2">
      <c r="A12" s="114"/>
      <c r="B12" s="107"/>
      <c r="C12" s="107"/>
      <c r="D12" s="107"/>
      <c r="E12" s="107"/>
      <c r="F12" s="107"/>
    </row>
    <row r="13" spans="1:6" x14ac:dyDescent="0.2">
      <c r="A13" s="44">
        <v>1</v>
      </c>
      <c r="B13" s="45" t="s">
        <v>149</v>
      </c>
      <c r="C13" s="46" t="s">
        <v>150</v>
      </c>
      <c r="D13" s="47">
        <f>D14+D26+D31+D53+D56+D65+D71+D80+D82+D92</f>
        <v>463964680</v>
      </c>
      <c r="E13" s="47">
        <f>E14+E26+E31+E53+E56+E65+E71+E80+E82+E92</f>
        <v>218592710.56000003</v>
      </c>
      <c r="F13" s="48">
        <f t="shared" ref="F13:F131" si="0">E13/D13</f>
        <v>0.47114084322108318</v>
      </c>
    </row>
    <row r="14" spans="1:6" x14ac:dyDescent="0.2">
      <c r="A14" s="44">
        <v>2</v>
      </c>
      <c r="B14" s="45" t="s">
        <v>151</v>
      </c>
      <c r="C14" s="46" t="s">
        <v>152</v>
      </c>
      <c r="D14" s="47">
        <f>D15+D16+D17+D20+D21+D22+D23+D24+D25+D18+D19</f>
        <v>393973700</v>
      </c>
      <c r="E14" s="47">
        <f>E15+E16+E17+E20+E21+E22+E23+E24+E25+E18+E19</f>
        <v>175790378.43999997</v>
      </c>
      <c r="F14" s="48">
        <f t="shared" si="0"/>
        <v>0.44619825749789888</v>
      </c>
    </row>
    <row r="15" spans="1:6" ht="105.75" customHeight="1" x14ac:dyDescent="0.2">
      <c r="A15" s="44">
        <v>3</v>
      </c>
      <c r="B15" s="49" t="s">
        <v>8</v>
      </c>
      <c r="C15" s="50" t="s">
        <v>182</v>
      </c>
      <c r="D15" s="51">
        <v>392873700</v>
      </c>
      <c r="E15" s="51">
        <v>174766980.63</v>
      </c>
      <c r="F15" s="52">
        <f t="shared" si="0"/>
        <v>0.44484265714401344</v>
      </c>
    </row>
    <row r="16" spans="1:6" ht="93.75" customHeight="1" x14ac:dyDescent="0.2">
      <c r="A16" s="44">
        <v>4</v>
      </c>
      <c r="B16" s="49" t="s">
        <v>183</v>
      </c>
      <c r="C16" s="50" t="s">
        <v>184</v>
      </c>
      <c r="D16" s="51">
        <v>0</v>
      </c>
      <c r="E16" s="51">
        <v>18743.189999999999</v>
      </c>
      <c r="F16" s="52">
        <v>0</v>
      </c>
    </row>
    <row r="17" spans="1:6" ht="108" customHeight="1" x14ac:dyDescent="0.2">
      <c r="A17" s="44">
        <v>5</v>
      </c>
      <c r="B17" s="49" t="s">
        <v>357</v>
      </c>
      <c r="C17" s="53" t="s">
        <v>374</v>
      </c>
      <c r="D17" s="51">
        <v>0</v>
      </c>
      <c r="E17" s="51">
        <v>100517.54</v>
      </c>
      <c r="F17" s="52">
        <v>0</v>
      </c>
    </row>
    <row r="18" spans="1:6" ht="81.75" customHeight="1" x14ac:dyDescent="0.2">
      <c r="A18" s="44">
        <v>6</v>
      </c>
      <c r="B18" s="49" t="s">
        <v>858</v>
      </c>
      <c r="C18" s="53" t="s">
        <v>859</v>
      </c>
      <c r="D18" s="51">
        <v>0</v>
      </c>
      <c r="E18" s="51">
        <v>252.2</v>
      </c>
      <c r="F18" s="52">
        <v>0</v>
      </c>
    </row>
    <row r="19" spans="1:6" ht="107.25" customHeight="1" x14ac:dyDescent="0.2">
      <c r="A19" s="44">
        <v>7</v>
      </c>
      <c r="B19" s="49" t="s">
        <v>860</v>
      </c>
      <c r="C19" s="53" t="s">
        <v>861</v>
      </c>
      <c r="D19" s="51">
        <v>0</v>
      </c>
      <c r="E19" s="51">
        <v>-35.119999999999997</v>
      </c>
      <c r="F19" s="52">
        <v>0</v>
      </c>
    </row>
    <row r="20" spans="1:6" ht="142.5" customHeight="1" x14ac:dyDescent="0.2">
      <c r="A20" s="44">
        <v>8</v>
      </c>
      <c r="B20" s="49" t="s">
        <v>9</v>
      </c>
      <c r="C20" s="50" t="s">
        <v>185</v>
      </c>
      <c r="D20" s="51">
        <v>600000</v>
      </c>
      <c r="E20" s="51">
        <v>452837.71</v>
      </c>
      <c r="F20" s="52">
        <f t="shared" si="0"/>
        <v>0.75472951666666666</v>
      </c>
    </row>
    <row r="21" spans="1:6" ht="142.5" customHeight="1" x14ac:dyDescent="0.2">
      <c r="A21" s="44">
        <v>9</v>
      </c>
      <c r="B21" s="49" t="s">
        <v>388</v>
      </c>
      <c r="C21" s="50" t="s">
        <v>389</v>
      </c>
      <c r="D21" s="51">
        <v>0</v>
      </c>
      <c r="E21" s="51">
        <v>-408.5</v>
      </c>
      <c r="F21" s="52">
        <v>0</v>
      </c>
    </row>
    <row r="22" spans="1:6" ht="80.25" customHeight="1" x14ac:dyDescent="0.2">
      <c r="A22" s="44">
        <v>10</v>
      </c>
      <c r="B22" s="49" t="s">
        <v>10</v>
      </c>
      <c r="C22" s="50" t="s">
        <v>186</v>
      </c>
      <c r="D22" s="51">
        <v>400000</v>
      </c>
      <c r="E22" s="51">
        <v>422873.74</v>
      </c>
      <c r="F22" s="52">
        <f t="shared" si="0"/>
        <v>1.05718435</v>
      </c>
    </row>
    <row r="23" spans="1:6" ht="51.75" customHeight="1" x14ac:dyDescent="0.2">
      <c r="A23" s="44">
        <v>11</v>
      </c>
      <c r="B23" s="49" t="s">
        <v>358</v>
      </c>
      <c r="C23" s="53" t="s">
        <v>359</v>
      </c>
      <c r="D23" s="51">
        <v>0</v>
      </c>
      <c r="E23" s="51">
        <v>2890.57</v>
      </c>
      <c r="F23" s="52">
        <v>0</v>
      </c>
    </row>
    <row r="24" spans="1:6" ht="80.25" customHeight="1" x14ac:dyDescent="0.2">
      <c r="A24" s="44">
        <v>12</v>
      </c>
      <c r="B24" s="49" t="s">
        <v>11</v>
      </c>
      <c r="C24" s="50" t="s">
        <v>187</v>
      </c>
      <c r="D24" s="51">
        <v>0</v>
      </c>
      <c r="E24" s="51">
        <v>-985.52</v>
      </c>
      <c r="F24" s="52">
        <v>0</v>
      </c>
    </row>
    <row r="25" spans="1:6" ht="119.25" customHeight="1" x14ac:dyDescent="0.2">
      <c r="A25" s="44">
        <v>13</v>
      </c>
      <c r="B25" s="49" t="s">
        <v>12</v>
      </c>
      <c r="C25" s="50" t="s">
        <v>188</v>
      </c>
      <c r="D25" s="51">
        <v>100000</v>
      </c>
      <c r="E25" s="51">
        <v>26712</v>
      </c>
      <c r="F25" s="52">
        <f t="shared" si="0"/>
        <v>0.26712000000000002</v>
      </c>
    </row>
    <row r="26" spans="1:6" ht="42" customHeight="1" x14ac:dyDescent="0.2">
      <c r="A26" s="44">
        <v>14</v>
      </c>
      <c r="B26" s="54" t="s">
        <v>171</v>
      </c>
      <c r="C26" s="55" t="s">
        <v>172</v>
      </c>
      <c r="D26" s="56">
        <f>SUM(D27:D30)</f>
        <v>5540000</v>
      </c>
      <c r="E26" s="56">
        <f>SUM(E27:E30)</f>
        <v>2604463.5800000005</v>
      </c>
      <c r="F26" s="48">
        <f t="shared" si="0"/>
        <v>0.47011977978339359</v>
      </c>
    </row>
    <row r="27" spans="1:6" ht="108" customHeight="1" x14ac:dyDescent="0.2">
      <c r="A27" s="44">
        <v>15</v>
      </c>
      <c r="B27" s="57" t="s">
        <v>610</v>
      </c>
      <c r="C27" s="58" t="s">
        <v>611</v>
      </c>
      <c r="D27" s="59">
        <v>2540000</v>
      </c>
      <c r="E27" s="51">
        <v>1177752.3500000001</v>
      </c>
      <c r="F27" s="52">
        <f t="shared" si="0"/>
        <v>0.46368202755905513</v>
      </c>
    </row>
    <row r="28" spans="1:6" ht="118.5" customHeight="1" x14ac:dyDescent="0.2">
      <c r="A28" s="44">
        <v>16</v>
      </c>
      <c r="B28" s="57" t="s">
        <v>612</v>
      </c>
      <c r="C28" s="58" t="s">
        <v>613</v>
      </c>
      <c r="D28" s="59">
        <v>20000</v>
      </c>
      <c r="E28" s="51">
        <v>8872.01</v>
      </c>
      <c r="F28" s="52">
        <f t="shared" si="0"/>
        <v>0.44360050000000001</v>
      </c>
    </row>
    <row r="29" spans="1:6" ht="104.25" customHeight="1" x14ac:dyDescent="0.2">
      <c r="A29" s="44">
        <v>17</v>
      </c>
      <c r="B29" s="57" t="s">
        <v>614</v>
      </c>
      <c r="C29" s="58" t="s">
        <v>615</v>
      </c>
      <c r="D29" s="59">
        <v>3340000</v>
      </c>
      <c r="E29" s="51">
        <v>1637674.75</v>
      </c>
      <c r="F29" s="52">
        <f t="shared" si="0"/>
        <v>0.49032178143712574</v>
      </c>
    </row>
    <row r="30" spans="1:6" ht="105" customHeight="1" x14ac:dyDescent="0.2">
      <c r="A30" s="44">
        <v>18</v>
      </c>
      <c r="B30" s="57" t="s">
        <v>616</v>
      </c>
      <c r="C30" s="58" t="s">
        <v>617</v>
      </c>
      <c r="D30" s="59">
        <v>-360000</v>
      </c>
      <c r="E30" s="51">
        <v>-219835.53</v>
      </c>
      <c r="F30" s="52">
        <f t="shared" si="0"/>
        <v>0.61065424999999995</v>
      </c>
    </row>
    <row r="31" spans="1:6" x14ac:dyDescent="0.2">
      <c r="A31" s="44">
        <v>19</v>
      </c>
      <c r="B31" s="45" t="s">
        <v>153</v>
      </c>
      <c r="C31" s="46" t="s">
        <v>154</v>
      </c>
      <c r="D31" s="47">
        <f>D32+D43+D47+D50</f>
        <v>16127520</v>
      </c>
      <c r="E31" s="47">
        <f>E32+E43+E47+E50</f>
        <v>13048951.930000002</v>
      </c>
      <c r="F31" s="48">
        <f t="shared" si="0"/>
        <v>0.80911088189628666</v>
      </c>
    </row>
    <row r="32" spans="1:6" ht="26.25" customHeight="1" x14ac:dyDescent="0.2">
      <c r="A32" s="44">
        <v>20</v>
      </c>
      <c r="B32" s="60" t="s">
        <v>336</v>
      </c>
      <c r="C32" s="46" t="s">
        <v>337</v>
      </c>
      <c r="D32" s="47">
        <f>D33+D34+D35+D36+D37+D38+D39+D41+D40+D42</f>
        <v>12252520</v>
      </c>
      <c r="E32" s="47">
        <f>E33+E34+E35+E36+E37+E38+E39+E41+E40+E42</f>
        <v>8664722.5700000022</v>
      </c>
      <c r="F32" s="48">
        <f t="shared" si="0"/>
        <v>0.70717881464384491</v>
      </c>
    </row>
    <row r="33" spans="1:6" ht="63.75" x14ac:dyDescent="0.2">
      <c r="A33" s="44">
        <v>21</v>
      </c>
      <c r="B33" s="60" t="s">
        <v>338</v>
      </c>
      <c r="C33" s="61" t="s">
        <v>339</v>
      </c>
      <c r="D33" s="62">
        <v>3724760</v>
      </c>
      <c r="E33" s="62">
        <v>2432602.0499999998</v>
      </c>
      <c r="F33" s="52">
        <f t="shared" si="0"/>
        <v>0.65308960845799457</v>
      </c>
    </row>
    <row r="34" spans="1:6" ht="38.25" x14ac:dyDescent="0.2">
      <c r="A34" s="44">
        <v>22</v>
      </c>
      <c r="B34" s="60" t="s">
        <v>340</v>
      </c>
      <c r="C34" s="63" t="s">
        <v>341</v>
      </c>
      <c r="D34" s="62">
        <v>0</v>
      </c>
      <c r="E34" s="62">
        <v>42979.42</v>
      </c>
      <c r="F34" s="52">
        <v>0</v>
      </c>
    </row>
    <row r="35" spans="1:6" ht="63.75" x14ac:dyDescent="0.2">
      <c r="A35" s="44">
        <v>23</v>
      </c>
      <c r="B35" s="60" t="s">
        <v>342</v>
      </c>
      <c r="C35" s="63" t="s">
        <v>343</v>
      </c>
      <c r="D35" s="62">
        <v>0</v>
      </c>
      <c r="E35" s="62">
        <v>2630.6</v>
      </c>
      <c r="F35" s="52">
        <v>0</v>
      </c>
    </row>
    <row r="36" spans="1:6" ht="80.25" customHeight="1" x14ac:dyDescent="0.2">
      <c r="A36" s="44">
        <v>24</v>
      </c>
      <c r="B36" s="60" t="s">
        <v>862</v>
      </c>
      <c r="C36" s="61" t="s">
        <v>863</v>
      </c>
      <c r="D36" s="62">
        <v>0</v>
      </c>
      <c r="E36" s="62">
        <v>144.97999999999999</v>
      </c>
      <c r="F36" s="52">
        <v>0</v>
      </c>
    </row>
    <row r="37" spans="1:6" ht="76.5" x14ac:dyDescent="0.2">
      <c r="A37" s="44">
        <v>25</v>
      </c>
      <c r="B37" s="60" t="s">
        <v>344</v>
      </c>
      <c r="C37" s="63" t="s">
        <v>345</v>
      </c>
      <c r="D37" s="62">
        <v>8527760</v>
      </c>
      <c r="E37" s="62">
        <v>6185223.8200000003</v>
      </c>
      <c r="F37" s="52">
        <f>E37/D37</f>
        <v>0.72530463099336762</v>
      </c>
    </row>
    <row r="38" spans="1:6" ht="51" x14ac:dyDescent="0.2">
      <c r="A38" s="44">
        <v>26</v>
      </c>
      <c r="B38" s="60" t="s">
        <v>346</v>
      </c>
      <c r="C38" s="63" t="s">
        <v>347</v>
      </c>
      <c r="D38" s="62">
        <v>0</v>
      </c>
      <c r="E38" s="62">
        <v>10221.379999999999</v>
      </c>
      <c r="F38" s="52">
        <v>0</v>
      </c>
    </row>
    <row r="39" spans="1:6" ht="63.75" x14ac:dyDescent="0.2">
      <c r="A39" s="44">
        <v>27</v>
      </c>
      <c r="B39" s="60" t="s">
        <v>348</v>
      </c>
      <c r="C39" s="61" t="s">
        <v>349</v>
      </c>
      <c r="D39" s="62">
        <v>0</v>
      </c>
      <c r="E39" s="62">
        <v>-78.34</v>
      </c>
      <c r="F39" s="52">
        <v>0</v>
      </c>
    </row>
    <row r="40" spans="1:6" ht="54" customHeight="1" x14ac:dyDescent="0.2">
      <c r="A40" s="44">
        <v>28</v>
      </c>
      <c r="B40" s="60" t="s">
        <v>769</v>
      </c>
      <c r="C40" s="63" t="s">
        <v>770</v>
      </c>
      <c r="D40" s="62">
        <v>0</v>
      </c>
      <c r="E40" s="62">
        <v>-9030</v>
      </c>
      <c r="F40" s="52">
        <v>0</v>
      </c>
    </row>
    <row r="41" spans="1:6" ht="91.5" customHeight="1" x14ac:dyDescent="0.2">
      <c r="A41" s="44">
        <v>29</v>
      </c>
      <c r="B41" s="60" t="s">
        <v>722</v>
      </c>
      <c r="C41" s="63" t="s">
        <v>723</v>
      </c>
      <c r="D41" s="62">
        <v>0</v>
      </c>
      <c r="E41" s="62">
        <v>13.55</v>
      </c>
      <c r="F41" s="52">
        <v>0</v>
      </c>
    </row>
    <row r="42" spans="1:6" ht="54.75" customHeight="1" x14ac:dyDescent="0.2">
      <c r="A42" s="44">
        <v>30</v>
      </c>
      <c r="B42" s="60" t="s">
        <v>864</v>
      </c>
      <c r="C42" s="61" t="s">
        <v>865</v>
      </c>
      <c r="D42" s="62">
        <v>0</v>
      </c>
      <c r="E42" s="62">
        <v>15.11</v>
      </c>
      <c r="F42" s="52">
        <v>0</v>
      </c>
    </row>
    <row r="43" spans="1:6" ht="25.5" x14ac:dyDescent="0.2">
      <c r="A43" s="44">
        <v>31</v>
      </c>
      <c r="B43" s="45" t="s">
        <v>155</v>
      </c>
      <c r="C43" s="46" t="s">
        <v>156</v>
      </c>
      <c r="D43" s="47">
        <f>D44+D45+D46</f>
        <v>575000</v>
      </c>
      <c r="E43" s="47">
        <f>E44+E45+E46</f>
        <v>592823.56999999995</v>
      </c>
      <c r="F43" s="48">
        <f t="shared" si="0"/>
        <v>1.0309975130434781</v>
      </c>
    </row>
    <row r="44" spans="1:6" ht="55.5" customHeight="1" x14ac:dyDescent="0.2">
      <c r="A44" s="44">
        <v>32</v>
      </c>
      <c r="B44" s="49" t="s">
        <v>0</v>
      </c>
      <c r="C44" s="50" t="s">
        <v>189</v>
      </c>
      <c r="D44" s="51">
        <v>575000</v>
      </c>
      <c r="E44" s="51">
        <v>594349.37</v>
      </c>
      <c r="F44" s="52">
        <f t="shared" si="0"/>
        <v>1.0336510782608697</v>
      </c>
    </row>
    <row r="45" spans="1:6" ht="42.75" customHeight="1" x14ac:dyDescent="0.2">
      <c r="A45" s="44">
        <v>33</v>
      </c>
      <c r="B45" s="49" t="s">
        <v>190</v>
      </c>
      <c r="C45" s="50" t="s">
        <v>191</v>
      </c>
      <c r="D45" s="51">
        <v>0</v>
      </c>
      <c r="E45" s="51">
        <v>1521.69</v>
      </c>
      <c r="F45" s="52">
        <v>0</v>
      </c>
    </row>
    <row r="46" spans="1:6" ht="54" customHeight="1" x14ac:dyDescent="0.2">
      <c r="A46" s="44">
        <v>34</v>
      </c>
      <c r="B46" s="49" t="s">
        <v>13</v>
      </c>
      <c r="C46" s="50" t="s">
        <v>350</v>
      </c>
      <c r="D46" s="51">
        <v>0</v>
      </c>
      <c r="E46" s="51">
        <v>-3047.49</v>
      </c>
      <c r="F46" s="52">
        <v>0</v>
      </c>
    </row>
    <row r="47" spans="1:6" x14ac:dyDescent="0.2">
      <c r="A47" s="44">
        <v>35</v>
      </c>
      <c r="B47" s="45" t="s">
        <v>1</v>
      </c>
      <c r="C47" s="46" t="s">
        <v>2</v>
      </c>
      <c r="D47" s="47">
        <f>D48+D49</f>
        <v>2263000</v>
      </c>
      <c r="E47" s="47">
        <f>E48+E49</f>
        <v>2230320.37</v>
      </c>
      <c r="F47" s="48">
        <f t="shared" si="0"/>
        <v>0.98555915598762711</v>
      </c>
    </row>
    <row r="48" spans="1:6" ht="44.25" customHeight="1" x14ac:dyDescent="0.2">
      <c r="A48" s="44">
        <v>36</v>
      </c>
      <c r="B48" s="64" t="s">
        <v>3</v>
      </c>
      <c r="C48" s="50" t="s">
        <v>192</v>
      </c>
      <c r="D48" s="51">
        <v>2263000</v>
      </c>
      <c r="E48" s="51">
        <v>2225381.2000000002</v>
      </c>
      <c r="F48" s="52">
        <f t="shared" si="0"/>
        <v>0.98337657976137882</v>
      </c>
    </row>
    <row r="49" spans="1:6" ht="34.5" customHeight="1" x14ac:dyDescent="0.2">
      <c r="A49" s="44">
        <v>37</v>
      </c>
      <c r="B49" s="65" t="s">
        <v>661</v>
      </c>
      <c r="C49" s="50" t="s">
        <v>662</v>
      </c>
      <c r="D49" s="51">
        <v>0</v>
      </c>
      <c r="E49" s="51">
        <v>4939.17</v>
      </c>
      <c r="F49" s="52">
        <v>0</v>
      </c>
    </row>
    <row r="50" spans="1:6" ht="25.5" x14ac:dyDescent="0.2">
      <c r="A50" s="44">
        <v>38</v>
      </c>
      <c r="B50" s="45" t="s">
        <v>14</v>
      </c>
      <c r="C50" s="46" t="s">
        <v>15</v>
      </c>
      <c r="D50" s="47">
        <f>D51+D52</f>
        <v>1037000</v>
      </c>
      <c r="E50" s="47">
        <f>E51+E52</f>
        <v>1561085.42</v>
      </c>
      <c r="F50" s="48">
        <f t="shared" si="0"/>
        <v>1.5053861330761813</v>
      </c>
    </row>
    <row r="51" spans="1:6" ht="54" customHeight="1" x14ac:dyDescent="0.2">
      <c r="A51" s="44">
        <v>39</v>
      </c>
      <c r="B51" s="49" t="s">
        <v>16</v>
      </c>
      <c r="C51" s="50" t="s">
        <v>351</v>
      </c>
      <c r="D51" s="51">
        <v>1037000</v>
      </c>
      <c r="E51" s="51">
        <v>1558943.48</v>
      </c>
      <c r="F51" s="66">
        <f t="shared" si="0"/>
        <v>1.5033206171648987</v>
      </c>
    </row>
    <row r="52" spans="1:6" ht="38.25" customHeight="1" x14ac:dyDescent="0.2">
      <c r="A52" s="44">
        <v>40</v>
      </c>
      <c r="B52" s="49" t="s">
        <v>663</v>
      </c>
      <c r="C52" s="50" t="s">
        <v>664</v>
      </c>
      <c r="D52" s="51">
        <v>0</v>
      </c>
      <c r="E52" s="51">
        <v>2141.94</v>
      </c>
      <c r="F52" s="66">
        <v>0</v>
      </c>
    </row>
    <row r="53" spans="1:6" ht="21" customHeight="1" x14ac:dyDescent="0.2">
      <c r="A53" s="44">
        <v>41</v>
      </c>
      <c r="B53" s="45" t="s">
        <v>360</v>
      </c>
      <c r="C53" s="46" t="s">
        <v>361</v>
      </c>
      <c r="D53" s="47">
        <f>D54+D55</f>
        <v>0</v>
      </c>
      <c r="E53" s="47">
        <f>E54+E55</f>
        <v>92908.77</v>
      </c>
      <c r="F53" s="48">
        <v>0</v>
      </c>
    </row>
    <row r="54" spans="1:6" ht="54" customHeight="1" x14ac:dyDescent="0.2">
      <c r="A54" s="44">
        <v>42</v>
      </c>
      <c r="B54" s="49" t="s">
        <v>866</v>
      </c>
      <c r="C54" s="50" t="s">
        <v>362</v>
      </c>
      <c r="D54" s="51">
        <v>0</v>
      </c>
      <c r="E54" s="51">
        <v>92708.77</v>
      </c>
      <c r="F54" s="66">
        <v>0</v>
      </c>
    </row>
    <row r="55" spans="1:6" ht="47.25" customHeight="1" x14ac:dyDescent="0.2">
      <c r="A55" s="44">
        <v>43</v>
      </c>
      <c r="B55" s="49" t="s">
        <v>866</v>
      </c>
      <c r="C55" s="67" t="s">
        <v>867</v>
      </c>
      <c r="D55" s="51">
        <v>0</v>
      </c>
      <c r="E55" s="51">
        <v>200</v>
      </c>
      <c r="F55" s="66">
        <v>0</v>
      </c>
    </row>
    <row r="56" spans="1:6" ht="38.25" x14ac:dyDescent="0.2">
      <c r="A56" s="44">
        <v>44</v>
      </c>
      <c r="B56" s="45" t="s">
        <v>4</v>
      </c>
      <c r="C56" s="46" t="s">
        <v>18</v>
      </c>
      <c r="D56" s="47">
        <f>D57+D60+D61+D63+D64</f>
        <v>5610000</v>
      </c>
      <c r="E56" s="47">
        <f>E57+E60+E61+E63+E64</f>
        <v>2540464.6299999994</v>
      </c>
      <c r="F56" s="48">
        <f t="shared" si="0"/>
        <v>0.4528457450980391</v>
      </c>
    </row>
    <row r="57" spans="1:6" ht="96" customHeight="1" x14ac:dyDescent="0.2">
      <c r="A57" s="44">
        <v>45</v>
      </c>
      <c r="B57" s="57" t="s">
        <v>724</v>
      </c>
      <c r="C57" s="68" t="s">
        <v>868</v>
      </c>
      <c r="D57" s="47">
        <f>D58</f>
        <v>3000000</v>
      </c>
      <c r="E57" s="47">
        <f>E58</f>
        <v>1363429.44</v>
      </c>
      <c r="F57" s="48">
        <f t="shared" si="0"/>
        <v>0.45447647999999996</v>
      </c>
    </row>
    <row r="58" spans="1:6" ht="96" customHeight="1" x14ac:dyDescent="0.2">
      <c r="A58" s="44">
        <v>46</v>
      </c>
      <c r="B58" s="57" t="s">
        <v>390</v>
      </c>
      <c r="C58" s="68" t="s">
        <v>868</v>
      </c>
      <c r="D58" s="51">
        <f>D59</f>
        <v>3000000</v>
      </c>
      <c r="E58" s="51">
        <f>E59</f>
        <v>1363429.44</v>
      </c>
      <c r="F58" s="66">
        <f t="shared" si="0"/>
        <v>0.45447647999999996</v>
      </c>
    </row>
    <row r="59" spans="1:6" ht="107.25" customHeight="1" x14ac:dyDescent="0.2">
      <c r="A59" s="44">
        <v>47</v>
      </c>
      <c r="B59" s="57" t="s">
        <v>869</v>
      </c>
      <c r="C59" s="68" t="s">
        <v>725</v>
      </c>
      <c r="D59" s="51">
        <v>3000000</v>
      </c>
      <c r="E59" s="51">
        <v>1363429.44</v>
      </c>
      <c r="F59" s="66">
        <f t="shared" si="0"/>
        <v>0.45447647999999996</v>
      </c>
    </row>
    <row r="60" spans="1:6" ht="93.75" customHeight="1" x14ac:dyDescent="0.2">
      <c r="A60" s="44">
        <v>48</v>
      </c>
      <c r="B60" s="57" t="s">
        <v>870</v>
      </c>
      <c r="C60" s="68" t="s">
        <v>726</v>
      </c>
      <c r="D60" s="51">
        <v>1500000</v>
      </c>
      <c r="E60" s="51">
        <v>844796.45</v>
      </c>
      <c r="F60" s="66">
        <f t="shared" si="0"/>
        <v>0.56319763333333328</v>
      </c>
    </row>
    <row r="61" spans="1:6" ht="40.5" customHeight="1" x14ac:dyDescent="0.2">
      <c r="A61" s="44">
        <v>49</v>
      </c>
      <c r="B61" s="54" t="s">
        <v>173</v>
      </c>
      <c r="C61" s="55" t="s">
        <v>871</v>
      </c>
      <c r="D61" s="56">
        <f>SUM(D62:D62)</f>
        <v>670000</v>
      </c>
      <c r="E61" s="56">
        <f>SUM(E62:E62)</f>
        <v>218437.84</v>
      </c>
      <c r="F61" s="48">
        <f t="shared" si="0"/>
        <v>0.32602662686567163</v>
      </c>
    </row>
    <row r="62" spans="1:6" ht="91.5" customHeight="1" x14ac:dyDescent="0.2">
      <c r="A62" s="44">
        <v>50</v>
      </c>
      <c r="B62" s="60" t="s">
        <v>174</v>
      </c>
      <c r="C62" s="69" t="s">
        <v>193</v>
      </c>
      <c r="D62" s="70">
        <v>670000</v>
      </c>
      <c r="E62" s="51">
        <v>218437.84</v>
      </c>
      <c r="F62" s="66">
        <f t="shared" si="0"/>
        <v>0.32602662686567163</v>
      </c>
    </row>
    <row r="63" spans="1:6" ht="54" customHeight="1" x14ac:dyDescent="0.2">
      <c r="A63" s="44">
        <v>51</v>
      </c>
      <c r="B63" s="57" t="s">
        <v>19</v>
      </c>
      <c r="C63" s="58" t="s">
        <v>20</v>
      </c>
      <c r="D63" s="59">
        <v>280000</v>
      </c>
      <c r="E63" s="51">
        <v>1151.75</v>
      </c>
      <c r="F63" s="66">
        <f t="shared" si="0"/>
        <v>4.1133928571428571E-3</v>
      </c>
    </row>
    <row r="64" spans="1:6" ht="43.5" customHeight="1" x14ac:dyDescent="0.2">
      <c r="A64" s="44">
        <v>52</v>
      </c>
      <c r="B64" s="57" t="s">
        <v>653</v>
      </c>
      <c r="C64" s="58" t="s">
        <v>727</v>
      </c>
      <c r="D64" s="59">
        <v>160000</v>
      </c>
      <c r="E64" s="51">
        <v>112649.15</v>
      </c>
      <c r="F64" s="66">
        <f t="shared" si="0"/>
        <v>0.70405718750000001</v>
      </c>
    </row>
    <row r="65" spans="1:6" ht="25.5" x14ac:dyDescent="0.2">
      <c r="A65" s="44">
        <v>53</v>
      </c>
      <c r="B65" s="45" t="s">
        <v>21</v>
      </c>
      <c r="C65" s="46" t="s">
        <v>22</v>
      </c>
      <c r="D65" s="47">
        <f>D67+D68+D69+D70+D66</f>
        <v>8512000</v>
      </c>
      <c r="E65" s="47">
        <f>E67+E68+E69+E70+E66</f>
        <v>8428759.0500000007</v>
      </c>
      <c r="F65" s="48">
        <f t="shared" si="0"/>
        <v>0.9902207530545114</v>
      </c>
    </row>
    <row r="66" spans="1:6" ht="42" customHeight="1" x14ac:dyDescent="0.2">
      <c r="A66" s="44">
        <v>54</v>
      </c>
      <c r="B66" s="65" t="s">
        <v>872</v>
      </c>
      <c r="C66" s="71" t="s">
        <v>873</v>
      </c>
      <c r="D66" s="62">
        <v>0</v>
      </c>
      <c r="E66" s="62">
        <v>208145.17</v>
      </c>
      <c r="F66" s="52">
        <v>0</v>
      </c>
    </row>
    <row r="67" spans="1:6" ht="25.5" x14ac:dyDescent="0.2">
      <c r="A67" s="44">
        <v>55</v>
      </c>
      <c r="B67" s="65" t="s">
        <v>23</v>
      </c>
      <c r="C67" s="72" t="s">
        <v>24</v>
      </c>
      <c r="D67" s="51">
        <v>3200000</v>
      </c>
      <c r="E67" s="51">
        <v>3199636.91</v>
      </c>
      <c r="F67" s="66">
        <f t="shared" si="0"/>
        <v>0.99988653437500008</v>
      </c>
    </row>
    <row r="68" spans="1:6" ht="25.5" x14ac:dyDescent="0.2">
      <c r="A68" s="44">
        <v>56</v>
      </c>
      <c r="B68" s="65" t="s">
        <v>654</v>
      </c>
      <c r="C68" s="71" t="s">
        <v>655</v>
      </c>
      <c r="D68" s="51">
        <v>4000</v>
      </c>
      <c r="E68" s="51">
        <v>1800</v>
      </c>
      <c r="F68" s="66">
        <f t="shared" si="0"/>
        <v>0.45</v>
      </c>
    </row>
    <row r="69" spans="1:6" x14ac:dyDescent="0.2">
      <c r="A69" s="44">
        <v>57</v>
      </c>
      <c r="B69" s="65" t="s">
        <v>405</v>
      </c>
      <c r="C69" s="71" t="s">
        <v>665</v>
      </c>
      <c r="D69" s="51">
        <v>328000</v>
      </c>
      <c r="E69" s="51">
        <v>40590.120000000003</v>
      </c>
      <c r="F69" s="66">
        <f t="shared" si="0"/>
        <v>0.12375036585365855</v>
      </c>
    </row>
    <row r="70" spans="1:6" ht="25.5" x14ac:dyDescent="0.2">
      <c r="A70" s="44">
        <v>58</v>
      </c>
      <c r="B70" s="65" t="s">
        <v>666</v>
      </c>
      <c r="C70" s="71" t="s">
        <v>667</v>
      </c>
      <c r="D70" s="51">
        <v>4980000</v>
      </c>
      <c r="E70" s="51">
        <v>4978586.8499999996</v>
      </c>
      <c r="F70" s="66">
        <f t="shared" si="0"/>
        <v>0.99971623493975892</v>
      </c>
    </row>
    <row r="71" spans="1:6" ht="25.5" x14ac:dyDescent="0.2">
      <c r="A71" s="44">
        <v>59</v>
      </c>
      <c r="B71" s="45" t="s">
        <v>6</v>
      </c>
      <c r="C71" s="46" t="s">
        <v>25</v>
      </c>
      <c r="D71" s="47">
        <f>D72+D76</f>
        <v>33201400</v>
      </c>
      <c r="E71" s="47">
        <f>E72+E76</f>
        <v>14713492.329999998</v>
      </c>
      <c r="F71" s="48">
        <f t="shared" si="0"/>
        <v>0.44315879240032041</v>
      </c>
    </row>
    <row r="72" spans="1:6" ht="38.25" x14ac:dyDescent="0.2">
      <c r="A72" s="44">
        <v>60</v>
      </c>
      <c r="B72" s="45" t="s">
        <v>7</v>
      </c>
      <c r="C72" s="46" t="s">
        <v>874</v>
      </c>
      <c r="D72" s="51">
        <f>D73+D74+D75</f>
        <v>33044600</v>
      </c>
      <c r="E72" s="51">
        <f>E73+E74+E75</f>
        <v>14555530.339999998</v>
      </c>
      <c r="F72" s="66">
        <f t="shared" si="0"/>
        <v>0.44048135973805091</v>
      </c>
    </row>
    <row r="73" spans="1:6" ht="81.75" customHeight="1" x14ac:dyDescent="0.2">
      <c r="A73" s="44">
        <v>61</v>
      </c>
      <c r="B73" s="49" t="s">
        <v>26</v>
      </c>
      <c r="C73" s="50" t="s">
        <v>194</v>
      </c>
      <c r="D73" s="51">
        <v>27244000</v>
      </c>
      <c r="E73" s="51">
        <v>11598118.779999999</v>
      </c>
      <c r="F73" s="66">
        <f t="shared" si="0"/>
        <v>0.42571277272059899</v>
      </c>
    </row>
    <row r="74" spans="1:6" ht="54" customHeight="1" x14ac:dyDescent="0.2">
      <c r="A74" s="44">
        <v>62</v>
      </c>
      <c r="B74" s="49" t="s">
        <v>27</v>
      </c>
      <c r="C74" s="50" t="s">
        <v>195</v>
      </c>
      <c r="D74" s="51">
        <v>5467600</v>
      </c>
      <c r="E74" s="51">
        <v>2622339.7799999998</v>
      </c>
      <c r="F74" s="66">
        <f t="shared" si="0"/>
        <v>0.47961441583144337</v>
      </c>
    </row>
    <row r="75" spans="1:6" ht="42" customHeight="1" x14ac:dyDescent="0.2">
      <c r="A75" s="44">
        <v>63</v>
      </c>
      <c r="B75" s="49" t="s">
        <v>355</v>
      </c>
      <c r="C75" s="50" t="s">
        <v>356</v>
      </c>
      <c r="D75" s="51">
        <v>333000</v>
      </c>
      <c r="E75" s="51">
        <v>335071.78000000003</v>
      </c>
      <c r="F75" s="66">
        <f t="shared" si="0"/>
        <v>1.0062215615615617</v>
      </c>
    </row>
    <row r="76" spans="1:6" ht="29.25" customHeight="1" x14ac:dyDescent="0.2">
      <c r="A76" s="44">
        <v>64</v>
      </c>
      <c r="B76" s="45" t="s">
        <v>391</v>
      </c>
      <c r="C76" s="46" t="s">
        <v>392</v>
      </c>
      <c r="D76" s="47">
        <f>D79+D78+D77</f>
        <v>156800</v>
      </c>
      <c r="E76" s="47">
        <f>E79+E78+E77</f>
        <v>157961.99</v>
      </c>
      <c r="F76" s="48">
        <f t="shared" si="0"/>
        <v>1.0074106505102041</v>
      </c>
    </row>
    <row r="77" spans="1:6" ht="42.75" customHeight="1" x14ac:dyDescent="0.2">
      <c r="A77" s="44">
        <v>65</v>
      </c>
      <c r="B77" s="65" t="s">
        <v>875</v>
      </c>
      <c r="C77" s="63" t="s">
        <v>876</v>
      </c>
      <c r="D77" s="62">
        <v>129600</v>
      </c>
      <c r="E77" s="62">
        <v>130757.1</v>
      </c>
      <c r="F77" s="52">
        <f t="shared" si="0"/>
        <v>1.0089282407407407</v>
      </c>
    </row>
    <row r="78" spans="1:6" ht="69" customHeight="1" x14ac:dyDescent="0.2">
      <c r="A78" s="44">
        <v>66</v>
      </c>
      <c r="B78" s="65" t="s">
        <v>771</v>
      </c>
      <c r="C78" s="63" t="s">
        <v>877</v>
      </c>
      <c r="D78" s="62">
        <v>23200</v>
      </c>
      <c r="E78" s="62">
        <v>23204.89</v>
      </c>
      <c r="F78" s="52">
        <f t="shared" si="0"/>
        <v>1.0002107758620689</v>
      </c>
    </row>
    <row r="79" spans="1:6" ht="29.25" customHeight="1" x14ac:dyDescent="0.2">
      <c r="A79" s="44">
        <v>67</v>
      </c>
      <c r="B79" s="49" t="s">
        <v>878</v>
      </c>
      <c r="C79" s="50" t="s">
        <v>879</v>
      </c>
      <c r="D79" s="62">
        <v>4000</v>
      </c>
      <c r="E79" s="62">
        <v>4000</v>
      </c>
      <c r="F79" s="52">
        <f t="shared" si="0"/>
        <v>1</v>
      </c>
    </row>
    <row r="80" spans="1:6" ht="25.5" x14ac:dyDescent="0.2">
      <c r="A80" s="44">
        <v>68</v>
      </c>
      <c r="B80" s="45" t="s">
        <v>28</v>
      </c>
      <c r="C80" s="46" t="s">
        <v>29</v>
      </c>
      <c r="D80" s="47">
        <f>D81</f>
        <v>400000</v>
      </c>
      <c r="E80" s="47">
        <f>E81</f>
        <v>362079.52</v>
      </c>
      <c r="F80" s="48">
        <f t="shared" si="0"/>
        <v>0.90519880000000008</v>
      </c>
    </row>
    <row r="81" spans="1:6" ht="69" customHeight="1" x14ac:dyDescent="0.2">
      <c r="A81" s="44">
        <v>69</v>
      </c>
      <c r="B81" s="49" t="s">
        <v>393</v>
      </c>
      <c r="C81" s="50" t="s">
        <v>394</v>
      </c>
      <c r="D81" s="51">
        <v>400000</v>
      </c>
      <c r="E81" s="51">
        <v>362079.52</v>
      </c>
      <c r="F81" s="66">
        <f t="shared" si="0"/>
        <v>0.90519880000000008</v>
      </c>
    </row>
    <row r="82" spans="1:6" ht="19.5" customHeight="1" x14ac:dyDescent="0.2">
      <c r="A82" s="44">
        <v>70</v>
      </c>
      <c r="B82" s="73" t="s">
        <v>30</v>
      </c>
      <c r="C82" s="74" t="s">
        <v>31</v>
      </c>
      <c r="D82" s="75">
        <f>D83+D84+D86+D87+D88+D90+D91+D85+D89</f>
        <v>600060</v>
      </c>
      <c r="E82" s="75">
        <f>E83+E84+E86+E87+E88+E90+E91+E85+E89</f>
        <v>877810.42999999993</v>
      </c>
      <c r="F82" s="48">
        <f t="shared" si="0"/>
        <v>1.4628710962237108</v>
      </c>
    </row>
    <row r="83" spans="1:6" ht="83.25" customHeight="1" x14ac:dyDescent="0.2">
      <c r="A83" s="44">
        <v>71</v>
      </c>
      <c r="B83" s="76" t="s">
        <v>880</v>
      </c>
      <c r="C83" s="77" t="s">
        <v>881</v>
      </c>
      <c r="D83" s="78">
        <v>5000</v>
      </c>
      <c r="E83" s="78">
        <v>5000</v>
      </c>
      <c r="F83" s="52">
        <f t="shared" si="0"/>
        <v>1</v>
      </c>
    </row>
    <row r="84" spans="1:6" ht="80.25" customHeight="1" x14ac:dyDescent="0.2">
      <c r="A84" s="44">
        <v>72</v>
      </c>
      <c r="B84" s="76" t="s">
        <v>882</v>
      </c>
      <c r="C84" s="67" t="s">
        <v>883</v>
      </c>
      <c r="D84" s="78">
        <v>4570</v>
      </c>
      <c r="E84" s="78">
        <v>4774.7700000000004</v>
      </c>
      <c r="F84" s="66">
        <f>E84/D84</f>
        <v>1.0448074398249454</v>
      </c>
    </row>
    <row r="85" spans="1:6" ht="80.25" customHeight="1" x14ac:dyDescent="0.2">
      <c r="A85" s="44">
        <v>73</v>
      </c>
      <c r="B85" s="76" t="s">
        <v>728</v>
      </c>
      <c r="C85" s="79" t="s">
        <v>884</v>
      </c>
      <c r="D85" s="78">
        <v>12000</v>
      </c>
      <c r="E85" s="78">
        <v>47465.26</v>
      </c>
      <c r="F85" s="66">
        <f>E85/D85</f>
        <v>3.9554383333333334</v>
      </c>
    </row>
    <row r="86" spans="1:6" ht="45" customHeight="1" x14ac:dyDescent="0.2">
      <c r="A86" s="44">
        <v>74</v>
      </c>
      <c r="B86" s="76" t="s">
        <v>772</v>
      </c>
      <c r="C86" s="80" t="s">
        <v>885</v>
      </c>
      <c r="D86" s="78">
        <v>99320</v>
      </c>
      <c r="E86" s="78">
        <v>99315</v>
      </c>
      <c r="F86" s="66">
        <f>E86/D86</f>
        <v>0.99994965767217081</v>
      </c>
    </row>
    <row r="87" spans="1:6" ht="57.75" customHeight="1" x14ac:dyDescent="0.2">
      <c r="A87" s="44">
        <v>75</v>
      </c>
      <c r="B87" s="76" t="s">
        <v>773</v>
      </c>
      <c r="C87" s="81" t="s">
        <v>886</v>
      </c>
      <c r="D87" s="78">
        <v>43820</v>
      </c>
      <c r="E87" s="78">
        <v>43815</v>
      </c>
      <c r="F87" s="66">
        <f>E87/D87</f>
        <v>0.99988589685075313</v>
      </c>
    </row>
    <row r="88" spans="1:6" ht="144" customHeight="1" x14ac:dyDescent="0.2">
      <c r="A88" s="44">
        <v>76</v>
      </c>
      <c r="B88" s="76" t="s">
        <v>730</v>
      </c>
      <c r="C88" s="67" t="s">
        <v>729</v>
      </c>
      <c r="D88" s="78">
        <v>423650</v>
      </c>
      <c r="E88" s="78">
        <v>442862.67</v>
      </c>
      <c r="F88" s="66">
        <f>E88/D88</f>
        <v>1.0453503363625634</v>
      </c>
    </row>
    <row r="89" spans="1:6" ht="80.25" customHeight="1" x14ac:dyDescent="0.2">
      <c r="A89" s="44">
        <v>77</v>
      </c>
      <c r="B89" s="76" t="s">
        <v>887</v>
      </c>
      <c r="C89" s="67" t="s">
        <v>883</v>
      </c>
      <c r="D89" s="78">
        <v>0</v>
      </c>
      <c r="E89" s="78">
        <v>222330.75</v>
      </c>
      <c r="F89" s="66">
        <v>0</v>
      </c>
    </row>
    <row r="90" spans="1:6" ht="83.25" customHeight="1" x14ac:dyDescent="0.2">
      <c r="A90" s="44">
        <v>78</v>
      </c>
      <c r="B90" s="76" t="s">
        <v>731</v>
      </c>
      <c r="C90" s="67" t="s">
        <v>888</v>
      </c>
      <c r="D90" s="78">
        <v>0</v>
      </c>
      <c r="E90" s="78">
        <v>150</v>
      </c>
      <c r="F90" s="66">
        <v>0</v>
      </c>
    </row>
    <row r="91" spans="1:6" ht="91.5" customHeight="1" x14ac:dyDescent="0.2">
      <c r="A91" s="44">
        <v>79</v>
      </c>
      <c r="B91" s="76" t="s">
        <v>761</v>
      </c>
      <c r="C91" s="67" t="s">
        <v>889</v>
      </c>
      <c r="D91" s="78">
        <v>11700</v>
      </c>
      <c r="E91" s="78">
        <v>12096.98</v>
      </c>
      <c r="F91" s="66">
        <f>E91/D91</f>
        <v>1.0339299145299146</v>
      </c>
    </row>
    <row r="92" spans="1:6" ht="21" customHeight="1" x14ac:dyDescent="0.2">
      <c r="A92" s="44">
        <v>80</v>
      </c>
      <c r="B92" s="73" t="s">
        <v>406</v>
      </c>
      <c r="C92" s="74" t="s">
        <v>387</v>
      </c>
      <c r="D92" s="75">
        <f>D93+D94+D95</f>
        <v>0</v>
      </c>
      <c r="E92" s="75">
        <f>E93+E94+E95</f>
        <v>133401.88</v>
      </c>
      <c r="F92" s="48">
        <v>0</v>
      </c>
    </row>
    <row r="93" spans="1:6" ht="31.5" customHeight="1" x14ac:dyDescent="0.2">
      <c r="A93" s="44">
        <v>81</v>
      </c>
      <c r="B93" s="76" t="s">
        <v>618</v>
      </c>
      <c r="C93" s="67" t="s">
        <v>619</v>
      </c>
      <c r="D93" s="78">
        <v>0</v>
      </c>
      <c r="E93" s="82">
        <v>-13846.58</v>
      </c>
      <c r="F93" s="66">
        <v>0</v>
      </c>
    </row>
    <row r="94" spans="1:6" ht="31.5" customHeight="1" x14ac:dyDescent="0.2">
      <c r="A94" s="44">
        <v>82</v>
      </c>
      <c r="B94" s="76" t="s">
        <v>774</v>
      </c>
      <c r="C94" s="67" t="s">
        <v>619</v>
      </c>
      <c r="D94" s="78">
        <v>0</v>
      </c>
      <c r="E94" s="82">
        <v>146294.46</v>
      </c>
      <c r="F94" s="66">
        <v>0</v>
      </c>
    </row>
    <row r="95" spans="1:6" ht="31.5" customHeight="1" x14ac:dyDescent="0.2">
      <c r="A95" s="44">
        <v>83</v>
      </c>
      <c r="B95" s="76" t="s">
        <v>890</v>
      </c>
      <c r="C95" s="77" t="s">
        <v>891</v>
      </c>
      <c r="D95" s="78">
        <v>0</v>
      </c>
      <c r="E95" s="82">
        <v>954</v>
      </c>
      <c r="F95" s="66">
        <v>0</v>
      </c>
    </row>
    <row r="96" spans="1:6" x14ac:dyDescent="0.2">
      <c r="A96" s="44">
        <v>84</v>
      </c>
      <c r="B96" s="45" t="s">
        <v>32</v>
      </c>
      <c r="C96" s="46" t="s">
        <v>33</v>
      </c>
      <c r="D96" s="47">
        <f>D97+D140</f>
        <v>941270844</v>
      </c>
      <c r="E96" s="47">
        <f>E97+E140</f>
        <v>444709603.5</v>
      </c>
      <c r="F96" s="48">
        <f t="shared" si="0"/>
        <v>0.47245657967070742</v>
      </c>
    </row>
    <row r="97" spans="1:6" ht="38.25" x14ac:dyDescent="0.2">
      <c r="A97" s="44">
        <v>85</v>
      </c>
      <c r="B97" s="45" t="s">
        <v>34</v>
      </c>
      <c r="C97" s="46" t="s">
        <v>35</v>
      </c>
      <c r="D97" s="47">
        <f>D98+D101+D116+D135</f>
        <v>941270844</v>
      </c>
      <c r="E97" s="47">
        <f>E98+E101+E116+E135</f>
        <v>454511178.93000001</v>
      </c>
      <c r="F97" s="48">
        <f t="shared" si="0"/>
        <v>0.48286970942233925</v>
      </c>
    </row>
    <row r="98" spans="1:6" ht="25.5" x14ac:dyDescent="0.2">
      <c r="A98" s="44">
        <v>86</v>
      </c>
      <c r="B98" s="45" t="s">
        <v>620</v>
      </c>
      <c r="C98" s="46" t="s">
        <v>36</v>
      </c>
      <c r="D98" s="47">
        <f>D99+D100</f>
        <v>399929000</v>
      </c>
      <c r="E98" s="47">
        <f>E99+E100</f>
        <v>166640000</v>
      </c>
      <c r="F98" s="48">
        <f t="shared" si="0"/>
        <v>0.41667395962783393</v>
      </c>
    </row>
    <row r="99" spans="1:6" ht="25.5" x14ac:dyDescent="0.2">
      <c r="A99" s="44">
        <v>87</v>
      </c>
      <c r="B99" s="49" t="s">
        <v>621</v>
      </c>
      <c r="C99" s="50" t="s">
        <v>37</v>
      </c>
      <c r="D99" s="51">
        <v>273066000</v>
      </c>
      <c r="E99" s="51">
        <v>113780000</v>
      </c>
      <c r="F99" s="66">
        <f t="shared" si="0"/>
        <v>0.41667582196245595</v>
      </c>
    </row>
    <row r="100" spans="1:6" ht="38.25" x14ac:dyDescent="0.2">
      <c r="A100" s="44">
        <v>88</v>
      </c>
      <c r="B100" s="57" t="s">
        <v>732</v>
      </c>
      <c r="C100" s="68" t="s">
        <v>733</v>
      </c>
      <c r="D100" s="51">
        <v>126863000</v>
      </c>
      <c r="E100" s="51">
        <v>52860000</v>
      </c>
      <c r="F100" s="66">
        <f t="shared" si="0"/>
        <v>0.4166699510495574</v>
      </c>
    </row>
    <row r="101" spans="1:6" ht="38.25" x14ac:dyDescent="0.2">
      <c r="A101" s="44">
        <v>89</v>
      </c>
      <c r="B101" s="54" t="s">
        <v>622</v>
      </c>
      <c r="C101" s="55" t="s">
        <v>38</v>
      </c>
      <c r="D101" s="56">
        <f>D102+D103+D104+D105</f>
        <v>31059108</v>
      </c>
      <c r="E101" s="56">
        <f>E102+E103+E104+E105</f>
        <v>15711505.25</v>
      </c>
      <c r="F101" s="48">
        <f t="shared" si="0"/>
        <v>0.50585822522655832</v>
      </c>
    </row>
    <row r="102" spans="1:6" ht="63.75" x14ac:dyDescent="0.2">
      <c r="A102" s="44">
        <v>90</v>
      </c>
      <c r="B102" s="60" t="s">
        <v>892</v>
      </c>
      <c r="C102" s="83" t="s">
        <v>893</v>
      </c>
      <c r="D102" s="70">
        <v>2759382</v>
      </c>
      <c r="E102" s="70">
        <v>1775065.25</v>
      </c>
      <c r="F102" s="52">
        <f t="shared" si="0"/>
        <v>0.64328362292716268</v>
      </c>
    </row>
    <row r="103" spans="1:6" ht="69" customHeight="1" x14ac:dyDescent="0.2">
      <c r="A103" s="44">
        <v>91</v>
      </c>
      <c r="B103" s="60" t="s">
        <v>656</v>
      </c>
      <c r="C103" s="83" t="s">
        <v>775</v>
      </c>
      <c r="D103" s="70">
        <v>1455840</v>
      </c>
      <c r="E103" s="70">
        <v>1455840</v>
      </c>
      <c r="F103" s="52">
        <f t="shared" si="0"/>
        <v>1</v>
      </c>
    </row>
    <row r="104" spans="1:6" ht="70.5" customHeight="1" x14ac:dyDescent="0.2">
      <c r="A104" s="44">
        <v>92</v>
      </c>
      <c r="B104" s="60" t="s">
        <v>734</v>
      </c>
      <c r="C104" s="83" t="s">
        <v>776</v>
      </c>
      <c r="D104" s="70">
        <v>676300</v>
      </c>
      <c r="E104" s="70">
        <v>676300</v>
      </c>
      <c r="F104" s="52">
        <f t="shared" si="0"/>
        <v>1</v>
      </c>
    </row>
    <row r="105" spans="1:6" ht="28.5" customHeight="1" x14ac:dyDescent="0.2">
      <c r="A105" s="44">
        <v>93</v>
      </c>
      <c r="B105" s="54" t="s">
        <v>623</v>
      </c>
      <c r="C105" s="55" t="s">
        <v>39</v>
      </c>
      <c r="D105" s="56">
        <f>SUM(D106:D115)</f>
        <v>26167586</v>
      </c>
      <c r="E105" s="56">
        <f>SUM(E106:E115)</f>
        <v>11804300</v>
      </c>
      <c r="F105" s="48">
        <f t="shared" si="0"/>
        <v>0.45110389624782354</v>
      </c>
    </row>
    <row r="106" spans="1:6" ht="40.5" customHeight="1" x14ac:dyDescent="0.2">
      <c r="A106" s="44">
        <v>94</v>
      </c>
      <c r="B106" s="60" t="s">
        <v>624</v>
      </c>
      <c r="C106" s="83" t="s">
        <v>894</v>
      </c>
      <c r="D106" s="70">
        <v>1945600</v>
      </c>
      <c r="E106" s="70">
        <v>0</v>
      </c>
      <c r="F106" s="66">
        <f t="shared" si="0"/>
        <v>0</v>
      </c>
    </row>
    <row r="107" spans="1:6" ht="28.5" customHeight="1" x14ac:dyDescent="0.2">
      <c r="A107" s="44">
        <v>95</v>
      </c>
      <c r="B107" s="60" t="s">
        <v>624</v>
      </c>
      <c r="C107" s="83" t="s">
        <v>735</v>
      </c>
      <c r="D107" s="70">
        <v>1633000</v>
      </c>
      <c r="E107" s="70">
        <v>1633000</v>
      </c>
      <c r="F107" s="66">
        <f t="shared" si="0"/>
        <v>1</v>
      </c>
    </row>
    <row r="108" spans="1:6" ht="29.25" customHeight="1" x14ac:dyDescent="0.2">
      <c r="A108" s="44">
        <v>96</v>
      </c>
      <c r="B108" s="60" t="s">
        <v>625</v>
      </c>
      <c r="C108" s="84" t="s">
        <v>407</v>
      </c>
      <c r="D108" s="70">
        <v>7077300</v>
      </c>
      <c r="E108" s="70">
        <v>2527300</v>
      </c>
      <c r="F108" s="66">
        <f t="shared" si="0"/>
        <v>0.35709945883317085</v>
      </c>
    </row>
    <row r="109" spans="1:6" ht="39" customHeight="1" x14ac:dyDescent="0.2">
      <c r="A109" s="44">
        <v>97</v>
      </c>
      <c r="B109" s="60" t="s">
        <v>625</v>
      </c>
      <c r="C109" s="84" t="s">
        <v>40</v>
      </c>
      <c r="D109" s="70">
        <v>12369000</v>
      </c>
      <c r="E109" s="70">
        <v>7421000</v>
      </c>
      <c r="F109" s="66">
        <f t="shared" si="0"/>
        <v>0.59996766108820443</v>
      </c>
    </row>
    <row r="110" spans="1:6" ht="68.25" customHeight="1" x14ac:dyDescent="0.2">
      <c r="A110" s="44">
        <v>98</v>
      </c>
      <c r="B110" s="60" t="s">
        <v>625</v>
      </c>
      <c r="C110" s="84" t="s">
        <v>895</v>
      </c>
      <c r="D110" s="70">
        <v>2680286</v>
      </c>
      <c r="E110" s="70">
        <v>0</v>
      </c>
      <c r="F110" s="66">
        <v>0</v>
      </c>
    </row>
    <row r="111" spans="1:6" ht="68.25" customHeight="1" x14ac:dyDescent="0.2">
      <c r="A111" s="44">
        <v>99</v>
      </c>
      <c r="B111" s="60" t="s">
        <v>896</v>
      </c>
      <c r="C111" s="83" t="s">
        <v>897</v>
      </c>
      <c r="D111" s="70">
        <v>127300</v>
      </c>
      <c r="E111" s="70">
        <v>0</v>
      </c>
      <c r="F111" s="66">
        <v>0</v>
      </c>
    </row>
    <row r="112" spans="1:6" ht="68.25" customHeight="1" x14ac:dyDescent="0.2">
      <c r="A112" s="44">
        <v>100</v>
      </c>
      <c r="B112" s="60" t="s">
        <v>896</v>
      </c>
      <c r="C112" s="83" t="s">
        <v>898</v>
      </c>
      <c r="D112" s="70">
        <v>58700</v>
      </c>
      <c r="E112" s="70">
        <v>0</v>
      </c>
      <c r="F112" s="66">
        <v>0</v>
      </c>
    </row>
    <row r="113" spans="1:6" ht="68.25" customHeight="1" x14ac:dyDescent="0.2">
      <c r="A113" s="44">
        <v>101</v>
      </c>
      <c r="B113" s="60" t="s">
        <v>896</v>
      </c>
      <c r="C113" s="83" t="s">
        <v>899</v>
      </c>
      <c r="D113" s="70">
        <v>53400</v>
      </c>
      <c r="E113" s="70">
        <v>0</v>
      </c>
      <c r="F113" s="66">
        <v>0</v>
      </c>
    </row>
    <row r="114" spans="1:6" ht="95.25" customHeight="1" x14ac:dyDescent="0.2">
      <c r="A114" s="44">
        <v>102</v>
      </c>
      <c r="B114" s="60" t="s">
        <v>896</v>
      </c>
      <c r="C114" s="83" t="s">
        <v>900</v>
      </c>
      <c r="D114" s="70">
        <v>120900</v>
      </c>
      <c r="E114" s="70">
        <v>120900</v>
      </c>
      <c r="F114" s="66">
        <f t="shared" si="0"/>
        <v>1</v>
      </c>
    </row>
    <row r="115" spans="1:6" ht="42.75" customHeight="1" x14ac:dyDescent="0.2">
      <c r="A115" s="44">
        <v>103</v>
      </c>
      <c r="B115" s="60" t="s">
        <v>896</v>
      </c>
      <c r="C115" s="83" t="s">
        <v>901</v>
      </c>
      <c r="D115" s="70">
        <v>102100</v>
      </c>
      <c r="E115" s="70">
        <v>102100</v>
      </c>
      <c r="F115" s="66">
        <f t="shared" si="0"/>
        <v>1</v>
      </c>
    </row>
    <row r="116" spans="1:6" ht="27.75" customHeight="1" x14ac:dyDescent="0.2">
      <c r="A116" s="44">
        <v>104</v>
      </c>
      <c r="B116" s="85" t="s">
        <v>626</v>
      </c>
      <c r="C116" s="86" t="s">
        <v>43</v>
      </c>
      <c r="D116" s="87">
        <f>D117+D118+D127+D128+D129+D130+D131+D132</f>
        <v>478682400</v>
      </c>
      <c r="E116" s="87">
        <f>E117+E118+E127+E128+E129+E130+E131+E132</f>
        <v>258362133.98000002</v>
      </c>
      <c r="F116" s="88">
        <f t="shared" si="0"/>
        <v>0.5397360211697777</v>
      </c>
    </row>
    <row r="117" spans="1:6" ht="42" customHeight="1" x14ac:dyDescent="0.2">
      <c r="A117" s="44">
        <v>105</v>
      </c>
      <c r="B117" s="54" t="s">
        <v>627</v>
      </c>
      <c r="C117" s="89" t="s">
        <v>197</v>
      </c>
      <c r="D117" s="56">
        <v>8667100</v>
      </c>
      <c r="E117" s="47">
        <v>6477000</v>
      </c>
      <c r="F117" s="48">
        <f t="shared" si="0"/>
        <v>0.74730878840673354</v>
      </c>
    </row>
    <row r="118" spans="1:6" ht="41.25" customHeight="1" x14ac:dyDescent="0.2">
      <c r="A118" s="44">
        <v>106</v>
      </c>
      <c r="B118" s="54" t="s">
        <v>628</v>
      </c>
      <c r="C118" s="89" t="s">
        <v>45</v>
      </c>
      <c r="D118" s="56">
        <f>D119+D120+D121+D122+D123+D124+D125+D126</f>
        <v>94152100</v>
      </c>
      <c r="E118" s="56">
        <f>E119+E120+E121+E122+E123+E124+E125+E126</f>
        <v>60532204</v>
      </c>
      <c r="F118" s="48">
        <f t="shared" si="0"/>
        <v>0.64291931884684461</v>
      </c>
    </row>
    <row r="119" spans="1:6" ht="68.25" customHeight="1" x14ac:dyDescent="0.2">
      <c r="A119" s="44">
        <v>107</v>
      </c>
      <c r="B119" s="60" t="s">
        <v>629</v>
      </c>
      <c r="C119" s="68" t="s">
        <v>46</v>
      </c>
      <c r="D119" s="70">
        <v>357000</v>
      </c>
      <c r="E119" s="62">
        <v>148750</v>
      </c>
      <c r="F119" s="66">
        <f t="shared" si="0"/>
        <v>0.41666666666666669</v>
      </c>
    </row>
    <row r="120" spans="1:6" ht="57" customHeight="1" x14ac:dyDescent="0.2">
      <c r="A120" s="44">
        <v>108</v>
      </c>
      <c r="B120" s="60" t="s">
        <v>629</v>
      </c>
      <c r="C120" s="68" t="s">
        <v>47</v>
      </c>
      <c r="D120" s="70">
        <v>81149800</v>
      </c>
      <c r="E120" s="51">
        <v>54564124</v>
      </c>
      <c r="F120" s="66">
        <f t="shared" si="0"/>
        <v>0.67238765837993442</v>
      </c>
    </row>
    <row r="121" spans="1:6" ht="69.75" customHeight="1" x14ac:dyDescent="0.2">
      <c r="A121" s="44">
        <v>109</v>
      </c>
      <c r="B121" s="60" t="s">
        <v>629</v>
      </c>
      <c r="C121" s="68" t="s">
        <v>48</v>
      </c>
      <c r="D121" s="70">
        <v>10977000</v>
      </c>
      <c r="E121" s="51">
        <v>4575000</v>
      </c>
      <c r="F121" s="66">
        <f t="shared" si="0"/>
        <v>0.41678054113145668</v>
      </c>
    </row>
    <row r="122" spans="1:6" ht="66.75" customHeight="1" x14ac:dyDescent="0.2">
      <c r="A122" s="44">
        <v>110</v>
      </c>
      <c r="B122" s="60" t="s">
        <v>629</v>
      </c>
      <c r="C122" s="68" t="s">
        <v>49</v>
      </c>
      <c r="D122" s="70">
        <v>1200</v>
      </c>
      <c r="E122" s="51">
        <v>1200</v>
      </c>
      <c r="F122" s="66">
        <f t="shared" si="0"/>
        <v>1</v>
      </c>
    </row>
    <row r="123" spans="1:6" ht="34.5" customHeight="1" x14ac:dyDescent="0.2">
      <c r="A123" s="44">
        <v>111</v>
      </c>
      <c r="B123" s="60" t="s">
        <v>629</v>
      </c>
      <c r="C123" s="68" t="s">
        <v>50</v>
      </c>
      <c r="D123" s="70">
        <v>115200</v>
      </c>
      <c r="E123" s="51">
        <v>115200</v>
      </c>
      <c r="F123" s="66">
        <f t="shared" si="0"/>
        <v>1</v>
      </c>
    </row>
    <row r="124" spans="1:6" ht="68.25" customHeight="1" x14ac:dyDescent="0.2">
      <c r="A124" s="44">
        <v>112</v>
      </c>
      <c r="B124" s="60" t="s">
        <v>629</v>
      </c>
      <c r="C124" s="68" t="s">
        <v>736</v>
      </c>
      <c r="D124" s="70">
        <v>27000</v>
      </c>
      <c r="E124" s="62">
        <v>0</v>
      </c>
      <c r="F124" s="66">
        <f t="shared" si="0"/>
        <v>0</v>
      </c>
    </row>
    <row r="125" spans="1:6" ht="58.5" customHeight="1" x14ac:dyDescent="0.2">
      <c r="A125" s="44">
        <v>113</v>
      </c>
      <c r="B125" s="60" t="s">
        <v>629</v>
      </c>
      <c r="C125" s="68" t="s">
        <v>737</v>
      </c>
      <c r="D125" s="70">
        <v>657800</v>
      </c>
      <c r="E125" s="62">
        <v>260830</v>
      </c>
      <c r="F125" s="66">
        <f t="shared" si="0"/>
        <v>0.39651869869261175</v>
      </c>
    </row>
    <row r="126" spans="1:6" ht="101.25" customHeight="1" x14ac:dyDescent="0.2">
      <c r="A126" s="44">
        <v>114</v>
      </c>
      <c r="B126" s="60" t="s">
        <v>630</v>
      </c>
      <c r="C126" s="90" t="s">
        <v>631</v>
      </c>
      <c r="D126" s="70">
        <v>867100</v>
      </c>
      <c r="E126" s="70">
        <v>867100</v>
      </c>
      <c r="F126" s="52">
        <f t="shared" si="0"/>
        <v>1</v>
      </c>
    </row>
    <row r="127" spans="1:6" ht="58.5" customHeight="1" x14ac:dyDescent="0.2">
      <c r="A127" s="44">
        <v>115</v>
      </c>
      <c r="B127" s="54" t="s">
        <v>632</v>
      </c>
      <c r="C127" s="89" t="s">
        <v>196</v>
      </c>
      <c r="D127" s="56">
        <v>1375200</v>
      </c>
      <c r="E127" s="47">
        <v>687600</v>
      </c>
      <c r="F127" s="48">
        <f t="shared" si="0"/>
        <v>0.5</v>
      </c>
    </row>
    <row r="128" spans="1:6" ht="58.5" customHeight="1" x14ac:dyDescent="0.2">
      <c r="A128" s="44">
        <v>116</v>
      </c>
      <c r="B128" s="54" t="s">
        <v>633</v>
      </c>
      <c r="C128" s="89" t="s">
        <v>408</v>
      </c>
      <c r="D128" s="56">
        <v>31000</v>
      </c>
      <c r="E128" s="47">
        <v>0</v>
      </c>
      <c r="F128" s="48">
        <f t="shared" si="0"/>
        <v>0</v>
      </c>
    </row>
    <row r="129" spans="1:6" ht="51" x14ac:dyDescent="0.2">
      <c r="A129" s="44">
        <v>117</v>
      </c>
      <c r="B129" s="54" t="s">
        <v>634</v>
      </c>
      <c r="C129" s="89" t="s">
        <v>409</v>
      </c>
      <c r="D129" s="56">
        <v>7920400</v>
      </c>
      <c r="E129" s="56">
        <v>5131729.9800000004</v>
      </c>
      <c r="F129" s="48">
        <f t="shared" si="0"/>
        <v>0.64791298166759259</v>
      </c>
    </row>
    <row r="130" spans="1:6" ht="51" x14ac:dyDescent="0.2">
      <c r="A130" s="44">
        <v>118</v>
      </c>
      <c r="B130" s="54" t="s">
        <v>635</v>
      </c>
      <c r="C130" s="91" t="s">
        <v>423</v>
      </c>
      <c r="D130" s="56">
        <v>3600</v>
      </c>
      <c r="E130" s="56">
        <v>3600</v>
      </c>
      <c r="F130" s="48">
        <f t="shared" si="0"/>
        <v>1</v>
      </c>
    </row>
    <row r="131" spans="1:6" ht="69" customHeight="1" x14ac:dyDescent="0.2">
      <c r="A131" s="44">
        <v>119</v>
      </c>
      <c r="B131" s="54" t="s">
        <v>738</v>
      </c>
      <c r="C131" s="89" t="s">
        <v>739</v>
      </c>
      <c r="D131" s="56">
        <v>442200</v>
      </c>
      <c r="E131" s="56">
        <v>0</v>
      </c>
      <c r="F131" s="48">
        <f t="shared" si="0"/>
        <v>0</v>
      </c>
    </row>
    <row r="132" spans="1:6" ht="25.5" x14ac:dyDescent="0.2">
      <c r="A132" s="44">
        <v>120</v>
      </c>
      <c r="B132" s="54" t="s">
        <v>636</v>
      </c>
      <c r="C132" s="89" t="s">
        <v>51</v>
      </c>
      <c r="D132" s="56">
        <f>D133+D134</f>
        <v>366090800</v>
      </c>
      <c r="E132" s="56">
        <f>E133+E134</f>
        <v>185530000</v>
      </c>
      <c r="F132" s="66">
        <f t="shared" ref="F132:F139" si="1">E132/D132</f>
        <v>0.50678684086024561</v>
      </c>
    </row>
    <row r="133" spans="1:6" ht="102" x14ac:dyDescent="0.2">
      <c r="A133" s="44">
        <v>121</v>
      </c>
      <c r="B133" s="60" t="s">
        <v>637</v>
      </c>
      <c r="C133" s="68" t="s">
        <v>902</v>
      </c>
      <c r="D133" s="70">
        <v>201222800</v>
      </c>
      <c r="E133" s="51">
        <v>101874000</v>
      </c>
      <c r="F133" s="66">
        <f t="shared" si="1"/>
        <v>0.50627463687017571</v>
      </c>
    </row>
    <row r="134" spans="1:6" ht="67.5" customHeight="1" x14ac:dyDescent="0.2">
      <c r="A134" s="44">
        <v>122</v>
      </c>
      <c r="B134" s="60" t="s">
        <v>637</v>
      </c>
      <c r="C134" s="68" t="s">
        <v>175</v>
      </c>
      <c r="D134" s="70">
        <v>164868000</v>
      </c>
      <c r="E134" s="51">
        <v>83656000</v>
      </c>
      <c r="F134" s="66">
        <f t="shared" si="1"/>
        <v>0.50741199019821914</v>
      </c>
    </row>
    <row r="135" spans="1:6" ht="20.25" customHeight="1" x14ac:dyDescent="0.2">
      <c r="A135" s="44">
        <v>123</v>
      </c>
      <c r="B135" s="54" t="s">
        <v>638</v>
      </c>
      <c r="C135" s="89" t="s">
        <v>424</v>
      </c>
      <c r="D135" s="56">
        <f>D136+D137+D138+D139</f>
        <v>31600336</v>
      </c>
      <c r="E135" s="56">
        <f>E136+E137+E138+E139</f>
        <v>13797539.699999999</v>
      </c>
      <c r="F135" s="48">
        <f t="shared" si="1"/>
        <v>0.43662636055515358</v>
      </c>
    </row>
    <row r="136" spans="1:6" ht="67.5" customHeight="1" x14ac:dyDescent="0.2">
      <c r="A136" s="44">
        <v>124</v>
      </c>
      <c r="B136" s="60" t="s">
        <v>639</v>
      </c>
      <c r="C136" s="68" t="s">
        <v>640</v>
      </c>
      <c r="D136" s="70">
        <v>2000</v>
      </c>
      <c r="E136" s="51">
        <v>0</v>
      </c>
      <c r="F136" s="66">
        <f t="shared" si="1"/>
        <v>0</v>
      </c>
    </row>
    <row r="137" spans="1:6" ht="66.75" customHeight="1" x14ac:dyDescent="0.2">
      <c r="A137" s="44">
        <v>125</v>
      </c>
      <c r="B137" s="60" t="s">
        <v>763</v>
      </c>
      <c r="C137" s="68" t="s">
        <v>764</v>
      </c>
      <c r="D137" s="70">
        <v>16620000</v>
      </c>
      <c r="E137" s="51">
        <v>8358243.5300000003</v>
      </c>
      <c r="F137" s="66">
        <f t="shared" si="1"/>
        <v>0.50290273947051745</v>
      </c>
    </row>
    <row r="138" spans="1:6" ht="81" customHeight="1" x14ac:dyDescent="0.2">
      <c r="A138" s="44">
        <v>126</v>
      </c>
      <c r="B138" s="60" t="s">
        <v>762</v>
      </c>
      <c r="C138" s="68" t="s">
        <v>777</v>
      </c>
      <c r="D138" s="70">
        <v>14874900</v>
      </c>
      <c r="E138" s="51">
        <v>5335860.17</v>
      </c>
      <c r="F138" s="66">
        <f t="shared" si="1"/>
        <v>0.35871570027361527</v>
      </c>
    </row>
    <row r="139" spans="1:6" ht="72" customHeight="1" x14ac:dyDescent="0.2">
      <c r="A139" s="44">
        <v>127</v>
      </c>
      <c r="B139" s="60" t="s">
        <v>903</v>
      </c>
      <c r="C139" s="68" t="s">
        <v>904</v>
      </c>
      <c r="D139" s="70">
        <v>103436</v>
      </c>
      <c r="E139" s="51">
        <v>103436</v>
      </c>
      <c r="F139" s="66">
        <f t="shared" si="1"/>
        <v>1</v>
      </c>
    </row>
    <row r="140" spans="1:6" ht="38.25" x14ac:dyDescent="0.2">
      <c r="A140" s="44">
        <v>128</v>
      </c>
      <c r="B140" s="73" t="s">
        <v>52</v>
      </c>
      <c r="C140" s="92" t="s">
        <v>53</v>
      </c>
      <c r="D140" s="56">
        <f>D141+D142+D143</f>
        <v>0</v>
      </c>
      <c r="E140" s="56">
        <f>E141+E142+E143</f>
        <v>-9801575.4299999997</v>
      </c>
      <c r="F140" s="48">
        <v>0</v>
      </c>
    </row>
    <row r="141" spans="1:6" ht="57.75" customHeight="1" x14ac:dyDescent="0.2">
      <c r="A141" s="44">
        <v>129</v>
      </c>
      <c r="B141" s="76" t="s">
        <v>740</v>
      </c>
      <c r="C141" s="93" t="s">
        <v>375</v>
      </c>
      <c r="D141" s="70">
        <v>0</v>
      </c>
      <c r="E141" s="70">
        <v>-2030627.5</v>
      </c>
      <c r="F141" s="52">
        <v>0</v>
      </c>
    </row>
    <row r="142" spans="1:6" ht="52.5" customHeight="1" x14ac:dyDescent="0.2">
      <c r="A142" s="44">
        <v>130</v>
      </c>
      <c r="B142" s="76" t="s">
        <v>741</v>
      </c>
      <c r="C142" s="93" t="s">
        <v>375</v>
      </c>
      <c r="D142" s="70">
        <v>0</v>
      </c>
      <c r="E142" s="51">
        <v>-7706047.9299999997</v>
      </c>
      <c r="F142" s="66">
        <v>0</v>
      </c>
    </row>
    <row r="143" spans="1:6" ht="60" customHeight="1" x14ac:dyDescent="0.2">
      <c r="A143" s="44">
        <v>131</v>
      </c>
      <c r="B143" s="94" t="s">
        <v>778</v>
      </c>
      <c r="C143" s="93" t="s">
        <v>375</v>
      </c>
      <c r="D143" s="70">
        <v>0</v>
      </c>
      <c r="E143" s="51">
        <v>-64900</v>
      </c>
      <c r="F143" s="66"/>
    </row>
    <row r="144" spans="1:6" x14ac:dyDescent="0.2">
      <c r="A144" s="44">
        <v>132</v>
      </c>
      <c r="B144" s="111" t="s">
        <v>54</v>
      </c>
      <c r="C144" s="112"/>
      <c r="D144" s="56">
        <f>D13+D96</f>
        <v>1405235524</v>
      </c>
      <c r="E144" s="56">
        <f>E13+E96</f>
        <v>663302314.06000006</v>
      </c>
      <c r="F144" s="48">
        <f>E144/D144</f>
        <v>0.47202216477698444</v>
      </c>
    </row>
    <row r="145" spans="1:5" x14ac:dyDescent="0.2">
      <c r="A145" s="95"/>
    </row>
    <row r="147" spans="1:5" ht="35.1" customHeight="1" x14ac:dyDescent="0.2">
      <c r="E147" s="96"/>
    </row>
  </sheetData>
  <mergeCells count="11">
    <mergeCell ref="B144:C144"/>
    <mergeCell ref="A11:A12"/>
    <mergeCell ref="B11:B12"/>
    <mergeCell ref="C11:C12"/>
    <mergeCell ref="D11:D12"/>
    <mergeCell ref="E11:E12"/>
    <mergeCell ref="F11:F12"/>
    <mergeCell ref="D3:F3"/>
    <mergeCell ref="B7:F7"/>
    <mergeCell ref="B8:F8"/>
    <mergeCell ref="B9:F9"/>
  </mergeCells>
  <printOptions horizontalCentered="1"/>
  <pageMargins left="1.1811023622047245" right="0.39370078740157483" top="0.55118110236220474" bottom="0.55118110236220474" header="0.31496062992125984" footer="0.31496062992125984"/>
  <pageSetup paperSize="9" scale="7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8"/>
  <sheetViews>
    <sheetView workbookViewId="0">
      <selection activeCell="F1" sqref="F1:H1"/>
    </sheetView>
  </sheetViews>
  <sheetFormatPr defaultColWidth="9.140625" defaultRowHeight="12.75" x14ac:dyDescent="0.2"/>
  <cols>
    <col min="1" max="1" width="6.28515625" style="1" customWidth="1"/>
    <col min="2" max="2" width="59.140625" style="3" customWidth="1"/>
    <col min="3" max="3" width="7.5703125" style="3" customWidth="1"/>
    <col min="4" max="4" width="12.140625" style="24" customWidth="1"/>
    <col min="5" max="5" width="8" style="3" customWidth="1"/>
    <col min="6" max="6" width="15.5703125" style="4" customWidth="1"/>
    <col min="7" max="7" width="14.7109375" style="1" customWidth="1"/>
    <col min="8" max="8" width="11.28515625" style="1" customWidth="1"/>
    <col min="9" max="16384" width="9.140625" style="20"/>
  </cols>
  <sheetData>
    <row r="1" spans="1:8" ht="63.75" customHeight="1" x14ac:dyDescent="0.2">
      <c r="B1" s="2"/>
      <c r="C1" s="2"/>
      <c r="D1" s="3"/>
      <c r="E1" s="25"/>
      <c r="F1" s="115" t="s">
        <v>910</v>
      </c>
      <c r="G1" s="115"/>
      <c r="H1" s="115"/>
    </row>
    <row r="3" spans="1:8" ht="39" customHeight="1" x14ac:dyDescent="0.2">
      <c r="A3" s="116" t="s">
        <v>850</v>
      </c>
      <c r="B3" s="116"/>
      <c r="C3" s="116"/>
      <c r="D3" s="116"/>
      <c r="E3" s="116"/>
      <c r="F3" s="116"/>
      <c r="G3" s="116"/>
      <c r="H3" s="117"/>
    </row>
    <row r="5" spans="1:8" ht="89.25" customHeight="1" x14ac:dyDescent="0.2">
      <c r="A5" s="118" t="s">
        <v>69</v>
      </c>
      <c r="B5" s="118" t="s">
        <v>80</v>
      </c>
      <c r="C5" s="118" t="s">
        <v>70</v>
      </c>
      <c r="D5" s="118" t="s">
        <v>68</v>
      </c>
      <c r="E5" s="118" t="s">
        <v>89</v>
      </c>
      <c r="F5" s="118" t="s">
        <v>814</v>
      </c>
      <c r="G5" s="97" t="s">
        <v>5</v>
      </c>
      <c r="H5" s="97" t="s">
        <v>148</v>
      </c>
    </row>
    <row r="6" spans="1:8" ht="63.75" hidden="1" customHeight="1" x14ac:dyDescent="0.2">
      <c r="A6" s="118"/>
      <c r="B6" s="118"/>
      <c r="C6" s="118"/>
      <c r="D6" s="118"/>
      <c r="E6" s="118"/>
      <c r="F6" s="118"/>
      <c r="G6" s="26" t="s">
        <v>44</v>
      </c>
      <c r="H6" s="26" t="s">
        <v>352</v>
      </c>
    </row>
    <row r="7" spans="1:8" x14ac:dyDescent="0.2">
      <c r="A7" s="23">
        <v>1</v>
      </c>
      <c r="B7" s="23">
        <v>2</v>
      </c>
      <c r="C7" s="22" t="s">
        <v>71</v>
      </c>
      <c r="D7" s="22" t="s">
        <v>72</v>
      </c>
      <c r="E7" s="22" t="s">
        <v>73</v>
      </c>
      <c r="F7" s="21">
        <v>6</v>
      </c>
      <c r="G7" s="22">
        <v>7</v>
      </c>
      <c r="H7" s="22">
        <v>8</v>
      </c>
    </row>
    <row r="8" spans="1:8" ht="15" x14ac:dyDescent="0.2">
      <c r="A8" s="27">
        <v>1</v>
      </c>
      <c r="B8" s="101" t="s">
        <v>128</v>
      </c>
      <c r="C8" s="102" t="s">
        <v>95</v>
      </c>
      <c r="D8" s="102" t="s">
        <v>200</v>
      </c>
      <c r="E8" s="102" t="s">
        <v>94</v>
      </c>
      <c r="F8" s="103">
        <v>99248253</v>
      </c>
      <c r="G8" s="103">
        <v>40161060.170000002</v>
      </c>
      <c r="H8" s="98">
        <f>G8/F8</f>
        <v>0.40465256521946036</v>
      </c>
    </row>
    <row r="9" spans="1:8" ht="25.5" x14ac:dyDescent="0.2">
      <c r="A9" s="27">
        <f>A8+1</f>
        <v>2</v>
      </c>
      <c r="B9" s="101" t="s">
        <v>129</v>
      </c>
      <c r="C9" s="102" t="s">
        <v>96</v>
      </c>
      <c r="D9" s="102" t="s">
        <v>200</v>
      </c>
      <c r="E9" s="102" t="s">
        <v>94</v>
      </c>
      <c r="F9" s="103">
        <v>2039992</v>
      </c>
      <c r="G9" s="103">
        <v>967300.8</v>
      </c>
      <c r="H9" s="98">
        <f t="shared" ref="H9:H72" si="0">G9/F9</f>
        <v>0.4741689183094836</v>
      </c>
    </row>
    <row r="10" spans="1:8" ht="15" x14ac:dyDescent="0.2">
      <c r="A10" s="27">
        <f t="shared" ref="A10:A73" si="1">A9+1</f>
        <v>3</v>
      </c>
      <c r="B10" s="101" t="s">
        <v>199</v>
      </c>
      <c r="C10" s="102" t="s">
        <v>96</v>
      </c>
      <c r="D10" s="102" t="s">
        <v>201</v>
      </c>
      <c r="E10" s="102" t="s">
        <v>94</v>
      </c>
      <c r="F10" s="103">
        <v>2039992</v>
      </c>
      <c r="G10" s="103">
        <v>967300.8</v>
      </c>
      <c r="H10" s="98">
        <f t="shared" si="0"/>
        <v>0.4741689183094836</v>
      </c>
    </row>
    <row r="11" spans="1:8" ht="15" x14ac:dyDescent="0.2">
      <c r="A11" s="27">
        <f t="shared" si="1"/>
        <v>4</v>
      </c>
      <c r="B11" s="101" t="s">
        <v>425</v>
      </c>
      <c r="C11" s="102" t="s">
        <v>96</v>
      </c>
      <c r="D11" s="102" t="s">
        <v>202</v>
      </c>
      <c r="E11" s="102" t="s">
        <v>94</v>
      </c>
      <c r="F11" s="103">
        <v>2039992</v>
      </c>
      <c r="G11" s="103">
        <v>967300.8</v>
      </c>
      <c r="H11" s="98">
        <f t="shared" si="0"/>
        <v>0.4741689183094836</v>
      </c>
    </row>
    <row r="12" spans="1:8" ht="25.5" x14ac:dyDescent="0.2">
      <c r="A12" s="27">
        <f t="shared" si="1"/>
        <v>5</v>
      </c>
      <c r="B12" s="101" t="s">
        <v>426</v>
      </c>
      <c r="C12" s="102" t="s">
        <v>96</v>
      </c>
      <c r="D12" s="102" t="s">
        <v>202</v>
      </c>
      <c r="E12" s="102" t="s">
        <v>157</v>
      </c>
      <c r="F12" s="103">
        <v>2039992</v>
      </c>
      <c r="G12" s="103">
        <v>967300.8</v>
      </c>
      <c r="H12" s="98">
        <f t="shared" si="0"/>
        <v>0.4741689183094836</v>
      </c>
    </row>
    <row r="13" spans="1:8" ht="25.5" x14ac:dyDescent="0.2">
      <c r="A13" s="27">
        <f t="shared" si="1"/>
        <v>6</v>
      </c>
      <c r="B13" s="101" t="s">
        <v>427</v>
      </c>
      <c r="C13" s="102" t="s">
        <v>96</v>
      </c>
      <c r="D13" s="102" t="s">
        <v>202</v>
      </c>
      <c r="E13" s="102" t="s">
        <v>410</v>
      </c>
      <c r="F13" s="103">
        <v>1566814</v>
      </c>
      <c r="G13" s="103">
        <v>742934.58</v>
      </c>
      <c r="H13" s="98">
        <f t="shared" si="0"/>
        <v>0.47416896964157834</v>
      </c>
    </row>
    <row r="14" spans="1:8" ht="38.25" x14ac:dyDescent="0.2">
      <c r="A14" s="27">
        <f t="shared" si="1"/>
        <v>7</v>
      </c>
      <c r="B14" s="101" t="s">
        <v>428</v>
      </c>
      <c r="C14" s="102" t="s">
        <v>96</v>
      </c>
      <c r="D14" s="102" t="s">
        <v>202</v>
      </c>
      <c r="E14" s="102" t="s">
        <v>411</v>
      </c>
      <c r="F14" s="103">
        <v>473178</v>
      </c>
      <c r="G14" s="103">
        <v>224366.22</v>
      </c>
      <c r="H14" s="98">
        <f t="shared" si="0"/>
        <v>0.47416874833572142</v>
      </c>
    </row>
    <row r="15" spans="1:8" ht="38.25" x14ac:dyDescent="0.2">
      <c r="A15" s="27">
        <f t="shared" si="1"/>
        <v>8</v>
      </c>
      <c r="B15" s="101" t="s">
        <v>130</v>
      </c>
      <c r="C15" s="102" t="s">
        <v>97</v>
      </c>
      <c r="D15" s="102" t="s">
        <v>200</v>
      </c>
      <c r="E15" s="102" t="s">
        <v>94</v>
      </c>
      <c r="F15" s="103">
        <v>3905200</v>
      </c>
      <c r="G15" s="103">
        <v>1769605.93</v>
      </c>
      <c r="H15" s="98">
        <f t="shared" si="0"/>
        <v>0.45314092235993031</v>
      </c>
    </row>
    <row r="16" spans="1:8" ht="15" x14ac:dyDescent="0.2">
      <c r="A16" s="27">
        <f t="shared" si="1"/>
        <v>9</v>
      </c>
      <c r="B16" s="101" t="s">
        <v>199</v>
      </c>
      <c r="C16" s="102" t="s">
        <v>97</v>
      </c>
      <c r="D16" s="102" t="s">
        <v>201</v>
      </c>
      <c r="E16" s="102" t="s">
        <v>94</v>
      </c>
      <c r="F16" s="103">
        <v>3905200</v>
      </c>
      <c r="G16" s="103">
        <v>1769605.93</v>
      </c>
      <c r="H16" s="98">
        <f t="shared" si="0"/>
        <v>0.45314092235993031</v>
      </c>
    </row>
    <row r="17" spans="1:8" ht="25.5" x14ac:dyDescent="0.2">
      <c r="A17" s="27">
        <f t="shared" si="1"/>
        <v>10</v>
      </c>
      <c r="B17" s="101" t="s">
        <v>429</v>
      </c>
      <c r="C17" s="102" t="s">
        <v>97</v>
      </c>
      <c r="D17" s="102" t="s">
        <v>203</v>
      </c>
      <c r="E17" s="102" t="s">
        <v>94</v>
      </c>
      <c r="F17" s="103">
        <v>1946970</v>
      </c>
      <c r="G17" s="103">
        <v>864960.66</v>
      </c>
      <c r="H17" s="98">
        <f t="shared" si="0"/>
        <v>0.44425988073776179</v>
      </c>
    </row>
    <row r="18" spans="1:8" ht="25.5" x14ac:dyDescent="0.2">
      <c r="A18" s="27">
        <f t="shared" si="1"/>
        <v>11</v>
      </c>
      <c r="B18" s="101" t="s">
        <v>426</v>
      </c>
      <c r="C18" s="102" t="s">
        <v>97</v>
      </c>
      <c r="D18" s="102" t="s">
        <v>203</v>
      </c>
      <c r="E18" s="102" t="s">
        <v>157</v>
      </c>
      <c r="F18" s="103">
        <v>1873320</v>
      </c>
      <c r="G18" s="103">
        <v>863460.66</v>
      </c>
      <c r="H18" s="98">
        <f t="shared" si="0"/>
        <v>0.46092534110563066</v>
      </c>
    </row>
    <row r="19" spans="1:8" ht="25.5" x14ac:dyDescent="0.2">
      <c r="A19" s="27">
        <f t="shared" si="1"/>
        <v>12</v>
      </c>
      <c r="B19" s="101" t="s">
        <v>427</v>
      </c>
      <c r="C19" s="102" t="s">
        <v>97</v>
      </c>
      <c r="D19" s="102" t="s">
        <v>203</v>
      </c>
      <c r="E19" s="102" t="s">
        <v>410</v>
      </c>
      <c r="F19" s="103">
        <v>1429585</v>
      </c>
      <c r="G19" s="103">
        <v>664396.23</v>
      </c>
      <c r="H19" s="98">
        <f t="shared" si="0"/>
        <v>0.46474762256179242</v>
      </c>
    </row>
    <row r="20" spans="1:8" ht="25.5" x14ac:dyDescent="0.2">
      <c r="A20" s="27">
        <f t="shared" si="1"/>
        <v>13</v>
      </c>
      <c r="B20" s="101" t="s">
        <v>430</v>
      </c>
      <c r="C20" s="102" t="s">
        <v>97</v>
      </c>
      <c r="D20" s="102" t="s">
        <v>203</v>
      </c>
      <c r="E20" s="102" t="s">
        <v>412</v>
      </c>
      <c r="F20" s="103">
        <v>12000</v>
      </c>
      <c r="G20" s="103">
        <v>0</v>
      </c>
      <c r="H20" s="98">
        <f t="shared" si="0"/>
        <v>0</v>
      </c>
    </row>
    <row r="21" spans="1:8" ht="38.25" x14ac:dyDescent="0.2">
      <c r="A21" s="27">
        <f t="shared" si="1"/>
        <v>14</v>
      </c>
      <c r="B21" s="101" t="s">
        <v>428</v>
      </c>
      <c r="C21" s="102" t="s">
        <v>97</v>
      </c>
      <c r="D21" s="102" t="s">
        <v>203</v>
      </c>
      <c r="E21" s="102" t="s">
        <v>411</v>
      </c>
      <c r="F21" s="103">
        <v>431735</v>
      </c>
      <c r="G21" s="103">
        <v>199064.43</v>
      </c>
      <c r="H21" s="98">
        <f t="shared" si="0"/>
        <v>0.4610801301724437</v>
      </c>
    </row>
    <row r="22" spans="1:8" ht="25.5" x14ac:dyDescent="0.2">
      <c r="A22" s="27">
        <f t="shared" si="1"/>
        <v>15</v>
      </c>
      <c r="B22" s="101" t="s">
        <v>431</v>
      </c>
      <c r="C22" s="102" t="s">
        <v>97</v>
      </c>
      <c r="D22" s="102" t="s">
        <v>203</v>
      </c>
      <c r="E22" s="102" t="s">
        <v>158</v>
      </c>
      <c r="F22" s="103">
        <v>73650</v>
      </c>
      <c r="G22" s="103">
        <v>1500</v>
      </c>
      <c r="H22" s="98">
        <f t="shared" si="0"/>
        <v>2.0366598778004074E-2</v>
      </c>
    </row>
    <row r="23" spans="1:8" ht="15" x14ac:dyDescent="0.2">
      <c r="A23" s="27">
        <f t="shared" si="1"/>
        <v>16</v>
      </c>
      <c r="B23" s="101" t="s">
        <v>432</v>
      </c>
      <c r="C23" s="102" t="s">
        <v>97</v>
      </c>
      <c r="D23" s="102" t="s">
        <v>203</v>
      </c>
      <c r="E23" s="102" t="s">
        <v>382</v>
      </c>
      <c r="F23" s="103">
        <v>73650</v>
      </c>
      <c r="G23" s="103">
        <v>1500</v>
      </c>
      <c r="H23" s="98">
        <f t="shared" si="0"/>
        <v>2.0366598778004074E-2</v>
      </c>
    </row>
    <row r="24" spans="1:8" ht="25.5" x14ac:dyDescent="0.2">
      <c r="A24" s="27">
        <f t="shared" si="1"/>
        <v>17</v>
      </c>
      <c r="B24" s="101" t="s">
        <v>433</v>
      </c>
      <c r="C24" s="102" t="s">
        <v>97</v>
      </c>
      <c r="D24" s="102" t="s">
        <v>204</v>
      </c>
      <c r="E24" s="102" t="s">
        <v>94</v>
      </c>
      <c r="F24" s="103">
        <v>1778230</v>
      </c>
      <c r="G24" s="103">
        <v>834645.27</v>
      </c>
      <c r="H24" s="98">
        <f t="shared" si="0"/>
        <v>0.4693685687453254</v>
      </c>
    </row>
    <row r="25" spans="1:8" ht="25.5" x14ac:dyDescent="0.2">
      <c r="A25" s="27">
        <f t="shared" si="1"/>
        <v>18</v>
      </c>
      <c r="B25" s="101" t="s">
        <v>426</v>
      </c>
      <c r="C25" s="102" t="s">
        <v>97</v>
      </c>
      <c r="D25" s="102" t="s">
        <v>204</v>
      </c>
      <c r="E25" s="102" t="s">
        <v>157</v>
      </c>
      <c r="F25" s="103">
        <v>1778230</v>
      </c>
      <c r="G25" s="103">
        <v>834645.27</v>
      </c>
      <c r="H25" s="98">
        <f t="shared" si="0"/>
        <v>0.4693685687453254</v>
      </c>
    </row>
    <row r="26" spans="1:8" ht="25.5" x14ac:dyDescent="0.2">
      <c r="A26" s="27">
        <f t="shared" si="1"/>
        <v>19</v>
      </c>
      <c r="B26" s="101" t="s">
        <v>427</v>
      </c>
      <c r="C26" s="102" t="s">
        <v>97</v>
      </c>
      <c r="D26" s="102" t="s">
        <v>204</v>
      </c>
      <c r="E26" s="102" t="s">
        <v>410</v>
      </c>
      <c r="F26" s="103">
        <v>1365768</v>
      </c>
      <c r="G26" s="103">
        <v>642742.46</v>
      </c>
      <c r="H26" s="98">
        <f t="shared" si="0"/>
        <v>0.47060881496711005</v>
      </c>
    </row>
    <row r="27" spans="1:8" ht="38.25" x14ac:dyDescent="0.2">
      <c r="A27" s="27">
        <f t="shared" si="1"/>
        <v>20</v>
      </c>
      <c r="B27" s="101" t="s">
        <v>428</v>
      </c>
      <c r="C27" s="102" t="s">
        <v>97</v>
      </c>
      <c r="D27" s="102" t="s">
        <v>204</v>
      </c>
      <c r="E27" s="102" t="s">
        <v>411</v>
      </c>
      <c r="F27" s="103">
        <v>412462</v>
      </c>
      <c r="G27" s="103">
        <v>191902.81</v>
      </c>
      <c r="H27" s="98">
        <f t="shared" si="0"/>
        <v>0.46526179381373312</v>
      </c>
    </row>
    <row r="28" spans="1:8" ht="25.5" x14ac:dyDescent="0.2">
      <c r="A28" s="27">
        <f t="shared" si="1"/>
        <v>21</v>
      </c>
      <c r="B28" s="101" t="s">
        <v>434</v>
      </c>
      <c r="C28" s="102" t="s">
        <v>97</v>
      </c>
      <c r="D28" s="102" t="s">
        <v>205</v>
      </c>
      <c r="E28" s="102" t="s">
        <v>94</v>
      </c>
      <c r="F28" s="103">
        <v>180000</v>
      </c>
      <c r="G28" s="103">
        <v>70000</v>
      </c>
      <c r="H28" s="98">
        <f t="shared" si="0"/>
        <v>0.3888888888888889</v>
      </c>
    </row>
    <row r="29" spans="1:8" ht="25.5" x14ac:dyDescent="0.2">
      <c r="A29" s="27">
        <f t="shared" si="1"/>
        <v>22</v>
      </c>
      <c r="B29" s="101" t="s">
        <v>426</v>
      </c>
      <c r="C29" s="102" t="s">
        <v>97</v>
      </c>
      <c r="D29" s="102" t="s">
        <v>205</v>
      </c>
      <c r="E29" s="102" t="s">
        <v>157</v>
      </c>
      <c r="F29" s="103">
        <v>180000</v>
      </c>
      <c r="G29" s="103">
        <v>70000</v>
      </c>
      <c r="H29" s="98">
        <f t="shared" si="0"/>
        <v>0.3888888888888889</v>
      </c>
    </row>
    <row r="30" spans="1:8" ht="25.5" x14ac:dyDescent="0.2">
      <c r="A30" s="27">
        <f t="shared" si="1"/>
        <v>23</v>
      </c>
      <c r="B30" s="101" t="s">
        <v>430</v>
      </c>
      <c r="C30" s="102" t="s">
        <v>97</v>
      </c>
      <c r="D30" s="102" t="s">
        <v>205</v>
      </c>
      <c r="E30" s="102" t="s">
        <v>412</v>
      </c>
      <c r="F30" s="103">
        <v>12000</v>
      </c>
      <c r="G30" s="103">
        <v>5000</v>
      </c>
      <c r="H30" s="98">
        <f t="shared" si="0"/>
        <v>0.41666666666666669</v>
      </c>
    </row>
    <row r="31" spans="1:8" ht="51" x14ac:dyDescent="0.2">
      <c r="A31" s="27">
        <f t="shared" si="1"/>
        <v>24</v>
      </c>
      <c r="B31" s="101" t="s">
        <v>435</v>
      </c>
      <c r="C31" s="102" t="s">
        <v>97</v>
      </c>
      <c r="D31" s="102" t="s">
        <v>205</v>
      </c>
      <c r="E31" s="102" t="s">
        <v>413</v>
      </c>
      <c r="F31" s="103">
        <v>168000</v>
      </c>
      <c r="G31" s="103">
        <v>65000</v>
      </c>
      <c r="H31" s="98">
        <f t="shared" si="0"/>
        <v>0.38690476190476192</v>
      </c>
    </row>
    <row r="32" spans="1:8" ht="38.25" x14ac:dyDescent="0.2">
      <c r="A32" s="27">
        <f t="shared" si="1"/>
        <v>25</v>
      </c>
      <c r="B32" s="101" t="s">
        <v>131</v>
      </c>
      <c r="C32" s="102" t="s">
        <v>98</v>
      </c>
      <c r="D32" s="102" t="s">
        <v>200</v>
      </c>
      <c r="E32" s="102" t="s">
        <v>94</v>
      </c>
      <c r="F32" s="103">
        <v>30835980</v>
      </c>
      <c r="G32" s="103">
        <v>14412313.550000001</v>
      </c>
      <c r="H32" s="98">
        <f t="shared" si="0"/>
        <v>0.46738626597889871</v>
      </c>
    </row>
    <row r="33" spans="1:8" ht="15" x14ac:dyDescent="0.2">
      <c r="A33" s="27">
        <f t="shared" si="1"/>
        <v>26</v>
      </c>
      <c r="B33" s="101" t="s">
        <v>199</v>
      </c>
      <c r="C33" s="102" t="s">
        <v>98</v>
      </c>
      <c r="D33" s="102" t="s">
        <v>201</v>
      </c>
      <c r="E33" s="102" t="s">
        <v>94</v>
      </c>
      <c r="F33" s="103">
        <v>30835980</v>
      </c>
      <c r="G33" s="103">
        <v>14412313.550000001</v>
      </c>
      <c r="H33" s="98">
        <f t="shared" si="0"/>
        <v>0.46738626597889871</v>
      </c>
    </row>
    <row r="34" spans="1:8" ht="25.5" x14ac:dyDescent="0.2">
      <c r="A34" s="27">
        <f t="shared" si="1"/>
        <v>27</v>
      </c>
      <c r="B34" s="101" t="s">
        <v>429</v>
      </c>
      <c r="C34" s="102" t="s">
        <v>98</v>
      </c>
      <c r="D34" s="102" t="s">
        <v>203</v>
      </c>
      <c r="E34" s="102" t="s">
        <v>94</v>
      </c>
      <c r="F34" s="103">
        <v>30835980</v>
      </c>
      <c r="G34" s="103">
        <v>14412313.550000001</v>
      </c>
      <c r="H34" s="98">
        <f t="shared" si="0"/>
        <v>0.46738626597889871</v>
      </c>
    </row>
    <row r="35" spans="1:8" ht="25.5" x14ac:dyDescent="0.2">
      <c r="A35" s="27">
        <f t="shared" si="1"/>
        <v>28</v>
      </c>
      <c r="B35" s="101" t="s">
        <v>426</v>
      </c>
      <c r="C35" s="102" t="s">
        <v>98</v>
      </c>
      <c r="D35" s="102" t="s">
        <v>203</v>
      </c>
      <c r="E35" s="102" t="s">
        <v>157</v>
      </c>
      <c r="F35" s="103">
        <v>30789774</v>
      </c>
      <c r="G35" s="103">
        <v>14406746.050000001</v>
      </c>
      <c r="H35" s="98">
        <f t="shared" si="0"/>
        <v>0.46790684627954726</v>
      </c>
    </row>
    <row r="36" spans="1:8" ht="25.5" x14ac:dyDescent="0.2">
      <c r="A36" s="27">
        <f t="shared" si="1"/>
        <v>29</v>
      </c>
      <c r="B36" s="101" t="s">
        <v>427</v>
      </c>
      <c r="C36" s="102" t="s">
        <v>98</v>
      </c>
      <c r="D36" s="102" t="s">
        <v>203</v>
      </c>
      <c r="E36" s="102" t="s">
        <v>410</v>
      </c>
      <c r="F36" s="103">
        <v>23648060</v>
      </c>
      <c r="G36" s="103">
        <v>11174090.75</v>
      </c>
      <c r="H36" s="98">
        <f t="shared" si="0"/>
        <v>0.47251617045964872</v>
      </c>
    </row>
    <row r="37" spans="1:8" ht="38.25" x14ac:dyDescent="0.2">
      <c r="A37" s="27">
        <f t="shared" si="1"/>
        <v>30</v>
      </c>
      <c r="B37" s="101" t="s">
        <v>428</v>
      </c>
      <c r="C37" s="102" t="s">
        <v>98</v>
      </c>
      <c r="D37" s="102" t="s">
        <v>203</v>
      </c>
      <c r="E37" s="102" t="s">
        <v>411</v>
      </c>
      <c r="F37" s="103">
        <v>7141714</v>
      </c>
      <c r="G37" s="103">
        <v>3232655.3</v>
      </c>
      <c r="H37" s="98">
        <f t="shared" si="0"/>
        <v>0.45264418317507532</v>
      </c>
    </row>
    <row r="38" spans="1:8" ht="25.5" x14ac:dyDescent="0.2">
      <c r="A38" s="27">
        <f t="shared" si="1"/>
        <v>31</v>
      </c>
      <c r="B38" s="101" t="s">
        <v>431</v>
      </c>
      <c r="C38" s="102" t="s">
        <v>98</v>
      </c>
      <c r="D38" s="102" t="s">
        <v>203</v>
      </c>
      <c r="E38" s="102" t="s">
        <v>158</v>
      </c>
      <c r="F38" s="103">
        <v>46000</v>
      </c>
      <c r="G38" s="103">
        <v>5567.5</v>
      </c>
      <c r="H38" s="98">
        <f t="shared" si="0"/>
        <v>0.12103260869565217</v>
      </c>
    </row>
    <row r="39" spans="1:8" ht="15" x14ac:dyDescent="0.2">
      <c r="A39" s="27">
        <f t="shared" si="1"/>
        <v>32</v>
      </c>
      <c r="B39" s="101" t="s">
        <v>432</v>
      </c>
      <c r="C39" s="102" t="s">
        <v>98</v>
      </c>
      <c r="D39" s="102" t="s">
        <v>203</v>
      </c>
      <c r="E39" s="102" t="s">
        <v>382</v>
      </c>
      <c r="F39" s="103">
        <v>46000</v>
      </c>
      <c r="G39" s="103">
        <v>5567.5</v>
      </c>
      <c r="H39" s="98">
        <f t="shared" si="0"/>
        <v>0.12103260869565217</v>
      </c>
    </row>
    <row r="40" spans="1:8" ht="15" x14ac:dyDescent="0.2">
      <c r="A40" s="27">
        <f t="shared" si="1"/>
        <v>33</v>
      </c>
      <c r="B40" s="101" t="s">
        <v>436</v>
      </c>
      <c r="C40" s="102" t="s">
        <v>98</v>
      </c>
      <c r="D40" s="102" t="s">
        <v>203</v>
      </c>
      <c r="E40" s="102" t="s">
        <v>160</v>
      </c>
      <c r="F40" s="103">
        <v>206</v>
      </c>
      <c r="G40" s="103">
        <v>0</v>
      </c>
      <c r="H40" s="98">
        <f t="shared" si="0"/>
        <v>0</v>
      </c>
    </row>
    <row r="41" spans="1:8" ht="15" x14ac:dyDescent="0.2">
      <c r="A41" s="27">
        <f t="shared" si="1"/>
        <v>34</v>
      </c>
      <c r="B41" s="101" t="s">
        <v>437</v>
      </c>
      <c r="C41" s="102" t="s">
        <v>98</v>
      </c>
      <c r="D41" s="102" t="s">
        <v>203</v>
      </c>
      <c r="E41" s="102" t="s">
        <v>380</v>
      </c>
      <c r="F41" s="103">
        <v>206</v>
      </c>
      <c r="G41" s="103">
        <v>0</v>
      </c>
      <c r="H41" s="98">
        <f t="shared" si="0"/>
        <v>0</v>
      </c>
    </row>
    <row r="42" spans="1:8" ht="15" x14ac:dyDescent="0.2">
      <c r="A42" s="27">
        <f t="shared" si="1"/>
        <v>35</v>
      </c>
      <c r="B42" s="101" t="s">
        <v>742</v>
      </c>
      <c r="C42" s="102" t="s">
        <v>743</v>
      </c>
      <c r="D42" s="102" t="s">
        <v>200</v>
      </c>
      <c r="E42" s="102" t="s">
        <v>94</v>
      </c>
      <c r="F42" s="103">
        <v>31000</v>
      </c>
      <c r="G42" s="103">
        <v>0</v>
      </c>
      <c r="H42" s="98">
        <f t="shared" si="0"/>
        <v>0</v>
      </c>
    </row>
    <row r="43" spans="1:8" ht="15" x14ac:dyDescent="0.2">
      <c r="A43" s="27">
        <f t="shared" si="1"/>
        <v>36</v>
      </c>
      <c r="B43" s="101" t="s">
        <v>199</v>
      </c>
      <c r="C43" s="102" t="s">
        <v>743</v>
      </c>
      <c r="D43" s="102" t="s">
        <v>201</v>
      </c>
      <c r="E43" s="102" t="s">
        <v>94</v>
      </c>
      <c r="F43" s="103">
        <v>31000</v>
      </c>
      <c r="G43" s="103">
        <v>0</v>
      </c>
      <c r="H43" s="98">
        <f t="shared" si="0"/>
        <v>0</v>
      </c>
    </row>
    <row r="44" spans="1:8" ht="63.75" x14ac:dyDescent="0.2">
      <c r="A44" s="27">
        <f t="shared" si="1"/>
        <v>37</v>
      </c>
      <c r="B44" s="101" t="s">
        <v>721</v>
      </c>
      <c r="C44" s="102" t="s">
        <v>743</v>
      </c>
      <c r="D44" s="102" t="s">
        <v>404</v>
      </c>
      <c r="E44" s="102" t="s">
        <v>94</v>
      </c>
      <c r="F44" s="103">
        <v>31000</v>
      </c>
      <c r="G44" s="103">
        <v>0</v>
      </c>
      <c r="H44" s="98">
        <f t="shared" si="0"/>
        <v>0</v>
      </c>
    </row>
    <row r="45" spans="1:8" ht="15" x14ac:dyDescent="0.2">
      <c r="A45" s="27">
        <f t="shared" si="1"/>
        <v>38</v>
      </c>
      <c r="B45" s="101" t="s">
        <v>744</v>
      </c>
      <c r="C45" s="102" t="s">
        <v>743</v>
      </c>
      <c r="D45" s="102" t="s">
        <v>404</v>
      </c>
      <c r="E45" s="102" t="s">
        <v>745</v>
      </c>
      <c r="F45" s="103">
        <v>31000</v>
      </c>
      <c r="G45" s="103">
        <v>0</v>
      </c>
      <c r="H45" s="98">
        <f t="shared" si="0"/>
        <v>0</v>
      </c>
    </row>
    <row r="46" spans="1:8" ht="38.25" x14ac:dyDescent="0.2">
      <c r="A46" s="27">
        <f t="shared" si="1"/>
        <v>39</v>
      </c>
      <c r="B46" s="101" t="s">
        <v>132</v>
      </c>
      <c r="C46" s="102" t="s">
        <v>99</v>
      </c>
      <c r="D46" s="102" t="s">
        <v>200</v>
      </c>
      <c r="E46" s="102" t="s">
        <v>94</v>
      </c>
      <c r="F46" s="103">
        <v>18800930</v>
      </c>
      <c r="G46" s="103">
        <v>9478021.8499999996</v>
      </c>
      <c r="H46" s="98">
        <f t="shared" si="0"/>
        <v>0.50412516029792143</v>
      </c>
    </row>
    <row r="47" spans="1:8" ht="15" x14ac:dyDescent="0.2">
      <c r="A47" s="27">
        <f t="shared" si="1"/>
        <v>40</v>
      </c>
      <c r="B47" s="101" t="s">
        <v>199</v>
      </c>
      <c r="C47" s="102" t="s">
        <v>99</v>
      </c>
      <c r="D47" s="102" t="s">
        <v>201</v>
      </c>
      <c r="E47" s="102" t="s">
        <v>94</v>
      </c>
      <c r="F47" s="103">
        <v>18800930</v>
      </c>
      <c r="G47" s="103">
        <v>9478021.8499999996</v>
      </c>
      <c r="H47" s="98">
        <f t="shared" si="0"/>
        <v>0.50412516029792143</v>
      </c>
    </row>
    <row r="48" spans="1:8" ht="25.5" x14ac:dyDescent="0.2">
      <c r="A48" s="27">
        <f t="shared" si="1"/>
        <v>41</v>
      </c>
      <c r="B48" s="101" t="s">
        <v>429</v>
      </c>
      <c r="C48" s="102" t="s">
        <v>99</v>
      </c>
      <c r="D48" s="102" t="s">
        <v>203</v>
      </c>
      <c r="E48" s="102" t="s">
        <v>94</v>
      </c>
      <c r="F48" s="103">
        <v>17555817.469999999</v>
      </c>
      <c r="G48" s="103">
        <v>8902615.5800000001</v>
      </c>
      <c r="H48" s="98">
        <f t="shared" si="0"/>
        <v>0.50710344848441857</v>
      </c>
    </row>
    <row r="49" spans="1:8" ht="25.5" x14ac:dyDescent="0.2">
      <c r="A49" s="27">
        <f t="shared" si="1"/>
        <v>42</v>
      </c>
      <c r="B49" s="101" t="s">
        <v>426</v>
      </c>
      <c r="C49" s="102" t="s">
        <v>99</v>
      </c>
      <c r="D49" s="102" t="s">
        <v>203</v>
      </c>
      <c r="E49" s="102" t="s">
        <v>157</v>
      </c>
      <c r="F49" s="103">
        <v>15597847.470000001</v>
      </c>
      <c r="G49" s="103">
        <v>7613977.4800000004</v>
      </c>
      <c r="H49" s="98">
        <f t="shared" si="0"/>
        <v>0.48814283474974896</v>
      </c>
    </row>
    <row r="50" spans="1:8" ht="25.5" x14ac:dyDescent="0.2">
      <c r="A50" s="27">
        <f t="shared" si="1"/>
        <v>43</v>
      </c>
      <c r="B50" s="101" t="s">
        <v>427</v>
      </c>
      <c r="C50" s="102" t="s">
        <v>99</v>
      </c>
      <c r="D50" s="102" t="s">
        <v>203</v>
      </c>
      <c r="E50" s="102" t="s">
        <v>410</v>
      </c>
      <c r="F50" s="103">
        <v>11964842.6</v>
      </c>
      <c r="G50" s="103">
        <v>5985716.9000000004</v>
      </c>
      <c r="H50" s="98">
        <f t="shared" si="0"/>
        <v>0.50027544031377402</v>
      </c>
    </row>
    <row r="51" spans="1:8" ht="25.5" x14ac:dyDescent="0.2">
      <c r="A51" s="27">
        <f t="shared" si="1"/>
        <v>44</v>
      </c>
      <c r="B51" s="101" t="s">
        <v>430</v>
      </c>
      <c r="C51" s="102" t="s">
        <v>99</v>
      </c>
      <c r="D51" s="102" t="s">
        <v>203</v>
      </c>
      <c r="E51" s="102" t="s">
        <v>412</v>
      </c>
      <c r="F51" s="103">
        <v>19622.23</v>
      </c>
      <c r="G51" s="103">
        <v>2353</v>
      </c>
      <c r="H51" s="98">
        <f t="shared" si="0"/>
        <v>0.11991501475622292</v>
      </c>
    </row>
    <row r="52" spans="1:8" ht="38.25" x14ac:dyDescent="0.2">
      <c r="A52" s="27">
        <f t="shared" si="1"/>
        <v>45</v>
      </c>
      <c r="B52" s="101" t="s">
        <v>428</v>
      </c>
      <c r="C52" s="102" t="s">
        <v>99</v>
      </c>
      <c r="D52" s="102" t="s">
        <v>203</v>
      </c>
      <c r="E52" s="102" t="s">
        <v>411</v>
      </c>
      <c r="F52" s="103">
        <v>3613382.64</v>
      </c>
      <c r="G52" s="103">
        <v>1625907.58</v>
      </c>
      <c r="H52" s="98">
        <f t="shared" si="0"/>
        <v>0.4499682823516305</v>
      </c>
    </row>
    <row r="53" spans="1:8" ht="25.5" x14ac:dyDescent="0.2">
      <c r="A53" s="27">
        <f t="shared" si="1"/>
        <v>46</v>
      </c>
      <c r="B53" s="101" t="s">
        <v>431</v>
      </c>
      <c r="C53" s="102" t="s">
        <v>99</v>
      </c>
      <c r="D53" s="102" t="s">
        <v>203</v>
      </c>
      <c r="E53" s="102" t="s">
        <v>158</v>
      </c>
      <c r="F53" s="103">
        <v>1957970</v>
      </c>
      <c r="G53" s="103">
        <v>1288638.1000000001</v>
      </c>
      <c r="H53" s="98">
        <f t="shared" si="0"/>
        <v>0.65815007380092649</v>
      </c>
    </row>
    <row r="54" spans="1:8" ht="15" x14ac:dyDescent="0.2">
      <c r="A54" s="27">
        <f t="shared" si="1"/>
        <v>47</v>
      </c>
      <c r="B54" s="101" t="s">
        <v>432</v>
      </c>
      <c r="C54" s="102" t="s">
        <v>99</v>
      </c>
      <c r="D54" s="102" t="s">
        <v>203</v>
      </c>
      <c r="E54" s="102" t="s">
        <v>382</v>
      </c>
      <c r="F54" s="103">
        <v>1957970</v>
      </c>
      <c r="G54" s="103">
        <v>1288638.1000000001</v>
      </c>
      <c r="H54" s="98">
        <f t="shared" si="0"/>
        <v>0.65815007380092649</v>
      </c>
    </row>
    <row r="55" spans="1:8" ht="25.5" x14ac:dyDescent="0.2">
      <c r="A55" s="27">
        <f t="shared" si="1"/>
        <v>48</v>
      </c>
      <c r="B55" s="101" t="s">
        <v>438</v>
      </c>
      <c r="C55" s="102" t="s">
        <v>99</v>
      </c>
      <c r="D55" s="102" t="s">
        <v>206</v>
      </c>
      <c r="E55" s="102" t="s">
        <v>94</v>
      </c>
      <c r="F55" s="103">
        <v>1245112.53</v>
      </c>
      <c r="G55" s="103">
        <v>575406.27</v>
      </c>
      <c r="H55" s="98">
        <f t="shared" si="0"/>
        <v>0.46213194079735109</v>
      </c>
    </row>
    <row r="56" spans="1:8" ht="25.5" x14ac:dyDescent="0.2">
      <c r="A56" s="27">
        <f t="shared" si="1"/>
        <v>49</v>
      </c>
      <c r="B56" s="101" t="s">
        <v>426</v>
      </c>
      <c r="C56" s="102" t="s">
        <v>99</v>
      </c>
      <c r="D56" s="102" t="s">
        <v>206</v>
      </c>
      <c r="E56" s="102" t="s">
        <v>157</v>
      </c>
      <c r="F56" s="103">
        <v>1245112.53</v>
      </c>
      <c r="G56" s="103">
        <v>575406.27</v>
      </c>
      <c r="H56" s="98">
        <f t="shared" si="0"/>
        <v>0.46213194079735109</v>
      </c>
    </row>
    <row r="57" spans="1:8" ht="25.5" x14ac:dyDescent="0.2">
      <c r="A57" s="27">
        <f t="shared" si="1"/>
        <v>50</v>
      </c>
      <c r="B57" s="101" t="s">
        <v>427</v>
      </c>
      <c r="C57" s="102" t="s">
        <v>99</v>
      </c>
      <c r="D57" s="102" t="s">
        <v>206</v>
      </c>
      <c r="E57" s="102" t="s">
        <v>410</v>
      </c>
      <c r="F57" s="103">
        <v>956307.63</v>
      </c>
      <c r="G57" s="103">
        <v>447792.96</v>
      </c>
      <c r="H57" s="98">
        <f t="shared" si="0"/>
        <v>0.46825199962066599</v>
      </c>
    </row>
    <row r="58" spans="1:8" ht="38.25" x14ac:dyDescent="0.2">
      <c r="A58" s="27">
        <f t="shared" si="1"/>
        <v>51</v>
      </c>
      <c r="B58" s="101" t="s">
        <v>428</v>
      </c>
      <c r="C58" s="102" t="s">
        <v>99</v>
      </c>
      <c r="D58" s="102" t="s">
        <v>206</v>
      </c>
      <c r="E58" s="102" t="s">
        <v>411</v>
      </c>
      <c r="F58" s="103">
        <v>288804.90000000002</v>
      </c>
      <c r="G58" s="103">
        <v>127613.31</v>
      </c>
      <c r="H58" s="98">
        <f t="shared" si="0"/>
        <v>0.4418668450569917</v>
      </c>
    </row>
    <row r="59" spans="1:8" ht="15" x14ac:dyDescent="0.2">
      <c r="A59" s="27">
        <f t="shared" si="1"/>
        <v>52</v>
      </c>
      <c r="B59" s="101" t="s">
        <v>176</v>
      </c>
      <c r="C59" s="102" t="s">
        <v>177</v>
      </c>
      <c r="D59" s="102" t="s">
        <v>200</v>
      </c>
      <c r="E59" s="102" t="s">
        <v>94</v>
      </c>
      <c r="F59" s="103">
        <v>1000000</v>
      </c>
      <c r="G59" s="103">
        <v>0</v>
      </c>
      <c r="H59" s="98">
        <f t="shared" si="0"/>
        <v>0</v>
      </c>
    </row>
    <row r="60" spans="1:8" ht="15" x14ac:dyDescent="0.2">
      <c r="A60" s="27">
        <f t="shared" si="1"/>
        <v>53</v>
      </c>
      <c r="B60" s="101" t="s">
        <v>199</v>
      </c>
      <c r="C60" s="102" t="s">
        <v>177</v>
      </c>
      <c r="D60" s="102" t="s">
        <v>201</v>
      </c>
      <c r="E60" s="102" t="s">
        <v>94</v>
      </c>
      <c r="F60" s="103">
        <v>1000000</v>
      </c>
      <c r="G60" s="103">
        <v>0</v>
      </c>
      <c r="H60" s="98">
        <f t="shared" si="0"/>
        <v>0</v>
      </c>
    </row>
    <row r="61" spans="1:8" ht="15" x14ac:dyDescent="0.2">
      <c r="A61" s="27">
        <f t="shared" si="1"/>
        <v>54</v>
      </c>
      <c r="B61" s="101" t="s">
        <v>439</v>
      </c>
      <c r="C61" s="102" t="s">
        <v>177</v>
      </c>
      <c r="D61" s="102" t="s">
        <v>207</v>
      </c>
      <c r="E61" s="102" t="s">
        <v>94</v>
      </c>
      <c r="F61" s="103">
        <v>1000000</v>
      </c>
      <c r="G61" s="103">
        <v>0</v>
      </c>
      <c r="H61" s="98">
        <f t="shared" si="0"/>
        <v>0</v>
      </c>
    </row>
    <row r="62" spans="1:8" ht="15" x14ac:dyDescent="0.2">
      <c r="A62" s="27">
        <f t="shared" si="1"/>
        <v>55</v>
      </c>
      <c r="B62" s="101" t="s">
        <v>440</v>
      </c>
      <c r="C62" s="102" t="s">
        <v>177</v>
      </c>
      <c r="D62" s="102" t="s">
        <v>207</v>
      </c>
      <c r="E62" s="102" t="s">
        <v>178</v>
      </c>
      <c r="F62" s="103">
        <v>1000000</v>
      </c>
      <c r="G62" s="103">
        <v>0</v>
      </c>
      <c r="H62" s="98">
        <f t="shared" si="0"/>
        <v>0</v>
      </c>
    </row>
    <row r="63" spans="1:8" ht="15" x14ac:dyDescent="0.2">
      <c r="A63" s="27">
        <f t="shared" si="1"/>
        <v>56</v>
      </c>
      <c r="B63" s="101" t="s">
        <v>133</v>
      </c>
      <c r="C63" s="102" t="s">
        <v>100</v>
      </c>
      <c r="D63" s="102" t="s">
        <v>200</v>
      </c>
      <c r="E63" s="102" t="s">
        <v>94</v>
      </c>
      <c r="F63" s="103">
        <v>42635151</v>
      </c>
      <c r="G63" s="103">
        <v>13533818.039999999</v>
      </c>
      <c r="H63" s="98">
        <f t="shared" si="0"/>
        <v>0.31743333194715317</v>
      </c>
    </row>
    <row r="64" spans="1:8" ht="51" x14ac:dyDescent="0.2">
      <c r="A64" s="27">
        <f t="shared" si="1"/>
        <v>57</v>
      </c>
      <c r="B64" s="101" t="s">
        <v>441</v>
      </c>
      <c r="C64" s="102" t="s">
        <v>100</v>
      </c>
      <c r="D64" s="102" t="s">
        <v>208</v>
      </c>
      <c r="E64" s="102" t="s">
        <v>94</v>
      </c>
      <c r="F64" s="103">
        <v>27657515</v>
      </c>
      <c r="G64" s="103">
        <v>11140919.640000001</v>
      </c>
      <c r="H64" s="98">
        <f t="shared" si="0"/>
        <v>0.40281708750768103</v>
      </c>
    </row>
    <row r="65" spans="1:8" ht="38.25" x14ac:dyDescent="0.2">
      <c r="A65" s="27">
        <f t="shared" si="1"/>
        <v>58</v>
      </c>
      <c r="B65" s="101" t="s">
        <v>442</v>
      </c>
      <c r="C65" s="102" t="s">
        <v>100</v>
      </c>
      <c r="D65" s="102" t="s">
        <v>209</v>
      </c>
      <c r="E65" s="102" t="s">
        <v>94</v>
      </c>
      <c r="F65" s="103">
        <v>22272515</v>
      </c>
      <c r="G65" s="103">
        <v>9636835.6999999993</v>
      </c>
      <c r="H65" s="98">
        <f t="shared" si="0"/>
        <v>0.43267837960823013</v>
      </c>
    </row>
    <row r="66" spans="1:8" ht="15" x14ac:dyDescent="0.2">
      <c r="A66" s="27">
        <f t="shared" si="1"/>
        <v>59</v>
      </c>
      <c r="B66" s="101" t="s">
        <v>443</v>
      </c>
      <c r="C66" s="102" t="s">
        <v>100</v>
      </c>
      <c r="D66" s="102" t="s">
        <v>209</v>
      </c>
      <c r="E66" s="102" t="s">
        <v>159</v>
      </c>
      <c r="F66" s="103">
        <v>12374195</v>
      </c>
      <c r="G66" s="103">
        <v>5593943.54</v>
      </c>
      <c r="H66" s="98">
        <f t="shared" si="0"/>
        <v>0.45206524868890463</v>
      </c>
    </row>
    <row r="67" spans="1:8" ht="15" x14ac:dyDescent="0.2">
      <c r="A67" s="27">
        <f t="shared" si="1"/>
        <v>60</v>
      </c>
      <c r="B67" s="101" t="s">
        <v>444</v>
      </c>
      <c r="C67" s="102" t="s">
        <v>100</v>
      </c>
      <c r="D67" s="102" t="s">
        <v>209</v>
      </c>
      <c r="E67" s="102" t="s">
        <v>414</v>
      </c>
      <c r="F67" s="103">
        <v>9500534</v>
      </c>
      <c r="G67" s="103">
        <v>4497504.22</v>
      </c>
      <c r="H67" s="98">
        <f t="shared" si="0"/>
        <v>0.47339488706634802</v>
      </c>
    </row>
    <row r="68" spans="1:8" ht="25.5" x14ac:dyDescent="0.2">
      <c r="A68" s="27">
        <f t="shared" si="1"/>
        <v>61</v>
      </c>
      <c r="B68" s="101" t="s">
        <v>445</v>
      </c>
      <c r="C68" s="102" t="s">
        <v>100</v>
      </c>
      <c r="D68" s="102" t="s">
        <v>209</v>
      </c>
      <c r="E68" s="102" t="s">
        <v>415</v>
      </c>
      <c r="F68" s="103">
        <v>4500</v>
      </c>
      <c r="G68" s="103">
        <v>0</v>
      </c>
      <c r="H68" s="98">
        <f t="shared" si="0"/>
        <v>0</v>
      </c>
    </row>
    <row r="69" spans="1:8" ht="38.25" x14ac:dyDescent="0.2">
      <c r="A69" s="27">
        <f t="shared" si="1"/>
        <v>62</v>
      </c>
      <c r="B69" s="101" t="s">
        <v>446</v>
      </c>
      <c r="C69" s="102" t="s">
        <v>100</v>
      </c>
      <c r="D69" s="102" t="s">
        <v>209</v>
      </c>
      <c r="E69" s="102" t="s">
        <v>416</v>
      </c>
      <c r="F69" s="103">
        <v>2869161</v>
      </c>
      <c r="G69" s="103">
        <v>1096439.32</v>
      </c>
      <c r="H69" s="98">
        <f t="shared" si="0"/>
        <v>0.3821463208234045</v>
      </c>
    </row>
    <row r="70" spans="1:8" ht="25.5" x14ac:dyDescent="0.2">
      <c r="A70" s="27">
        <f t="shared" si="1"/>
        <v>63</v>
      </c>
      <c r="B70" s="101" t="s">
        <v>431</v>
      </c>
      <c r="C70" s="102" t="s">
        <v>100</v>
      </c>
      <c r="D70" s="102" t="s">
        <v>209</v>
      </c>
      <c r="E70" s="102" t="s">
        <v>158</v>
      </c>
      <c r="F70" s="103">
        <v>9871072</v>
      </c>
      <c r="G70" s="103">
        <v>4031984.16</v>
      </c>
      <c r="H70" s="98">
        <f t="shared" si="0"/>
        <v>0.40846466928819891</v>
      </c>
    </row>
    <row r="71" spans="1:8" ht="15" x14ac:dyDescent="0.2">
      <c r="A71" s="27">
        <f t="shared" si="1"/>
        <v>64</v>
      </c>
      <c r="B71" s="101" t="s">
        <v>432</v>
      </c>
      <c r="C71" s="102" t="s">
        <v>100</v>
      </c>
      <c r="D71" s="102" t="s">
        <v>209</v>
      </c>
      <c r="E71" s="102" t="s">
        <v>382</v>
      </c>
      <c r="F71" s="103">
        <v>7400874</v>
      </c>
      <c r="G71" s="103">
        <v>2670142.13</v>
      </c>
      <c r="H71" s="98">
        <f t="shared" si="0"/>
        <v>0.36078740564965706</v>
      </c>
    </row>
    <row r="72" spans="1:8" ht="15" x14ac:dyDescent="0.2">
      <c r="A72" s="27">
        <f t="shared" si="1"/>
        <v>65</v>
      </c>
      <c r="B72" s="101" t="s">
        <v>779</v>
      </c>
      <c r="C72" s="102" t="s">
        <v>100</v>
      </c>
      <c r="D72" s="102" t="s">
        <v>209</v>
      </c>
      <c r="E72" s="102" t="s">
        <v>780</v>
      </c>
      <c r="F72" s="103">
        <v>2470198</v>
      </c>
      <c r="G72" s="103">
        <v>1361842.03</v>
      </c>
      <c r="H72" s="98">
        <f t="shared" si="0"/>
        <v>0.55130885459384227</v>
      </c>
    </row>
    <row r="73" spans="1:8" ht="15" x14ac:dyDescent="0.2">
      <c r="A73" s="27">
        <f t="shared" si="1"/>
        <v>66</v>
      </c>
      <c r="B73" s="101" t="s">
        <v>436</v>
      </c>
      <c r="C73" s="102" t="s">
        <v>100</v>
      </c>
      <c r="D73" s="102" t="s">
        <v>209</v>
      </c>
      <c r="E73" s="102" t="s">
        <v>160</v>
      </c>
      <c r="F73" s="103">
        <v>27248</v>
      </c>
      <c r="G73" s="103">
        <v>10908</v>
      </c>
      <c r="H73" s="98">
        <f t="shared" ref="H73:H136" si="2">G73/F73</f>
        <v>0.40032295948326485</v>
      </c>
    </row>
    <row r="74" spans="1:8" ht="25.5" x14ac:dyDescent="0.2">
      <c r="A74" s="27">
        <f t="shared" ref="A74:A137" si="3">A73+1</f>
        <v>67</v>
      </c>
      <c r="B74" s="101" t="s">
        <v>447</v>
      </c>
      <c r="C74" s="102" t="s">
        <v>100</v>
      </c>
      <c r="D74" s="102" t="s">
        <v>209</v>
      </c>
      <c r="E74" s="102" t="s">
        <v>376</v>
      </c>
      <c r="F74" s="103">
        <v>27248</v>
      </c>
      <c r="G74" s="103">
        <v>10908</v>
      </c>
      <c r="H74" s="98">
        <f t="shared" si="2"/>
        <v>0.40032295948326485</v>
      </c>
    </row>
    <row r="75" spans="1:8" ht="51" x14ac:dyDescent="0.2">
      <c r="A75" s="27">
        <f t="shared" si="3"/>
        <v>68</v>
      </c>
      <c r="B75" s="101" t="s">
        <v>448</v>
      </c>
      <c r="C75" s="102" t="s">
        <v>100</v>
      </c>
      <c r="D75" s="102" t="s">
        <v>210</v>
      </c>
      <c r="E75" s="102" t="s">
        <v>94</v>
      </c>
      <c r="F75" s="103">
        <v>50000</v>
      </c>
      <c r="G75" s="103">
        <v>0</v>
      </c>
      <c r="H75" s="98">
        <f t="shared" si="2"/>
        <v>0</v>
      </c>
    </row>
    <row r="76" spans="1:8" ht="25.5" x14ac:dyDescent="0.2">
      <c r="A76" s="27">
        <f t="shared" si="3"/>
        <v>69</v>
      </c>
      <c r="B76" s="101" t="s">
        <v>431</v>
      </c>
      <c r="C76" s="102" t="s">
        <v>100</v>
      </c>
      <c r="D76" s="102" t="s">
        <v>210</v>
      </c>
      <c r="E76" s="102" t="s">
        <v>158</v>
      </c>
      <c r="F76" s="103">
        <v>50000</v>
      </c>
      <c r="G76" s="103">
        <v>0</v>
      </c>
      <c r="H76" s="98">
        <f t="shared" si="2"/>
        <v>0</v>
      </c>
    </row>
    <row r="77" spans="1:8" ht="15" x14ac:dyDescent="0.2">
      <c r="A77" s="27">
        <f t="shared" si="3"/>
        <v>70</v>
      </c>
      <c r="B77" s="101" t="s">
        <v>432</v>
      </c>
      <c r="C77" s="102" t="s">
        <v>100</v>
      </c>
      <c r="D77" s="102" t="s">
        <v>210</v>
      </c>
      <c r="E77" s="102" t="s">
        <v>382</v>
      </c>
      <c r="F77" s="103">
        <v>50000</v>
      </c>
      <c r="G77" s="103">
        <v>0</v>
      </c>
      <c r="H77" s="98">
        <f t="shared" si="2"/>
        <v>0</v>
      </c>
    </row>
    <row r="78" spans="1:8" ht="51" x14ac:dyDescent="0.2">
      <c r="A78" s="27">
        <f t="shared" si="3"/>
        <v>71</v>
      </c>
      <c r="B78" s="101" t="s">
        <v>668</v>
      </c>
      <c r="C78" s="102" t="s">
        <v>100</v>
      </c>
      <c r="D78" s="102" t="s">
        <v>211</v>
      </c>
      <c r="E78" s="102" t="s">
        <v>94</v>
      </c>
      <c r="F78" s="103">
        <v>100000</v>
      </c>
      <c r="G78" s="103">
        <v>51807</v>
      </c>
      <c r="H78" s="98">
        <f t="shared" si="2"/>
        <v>0.51807000000000003</v>
      </c>
    </row>
    <row r="79" spans="1:8" ht="25.5" x14ac:dyDescent="0.2">
      <c r="A79" s="27">
        <f t="shared" si="3"/>
        <v>72</v>
      </c>
      <c r="B79" s="101" t="s">
        <v>431</v>
      </c>
      <c r="C79" s="102" t="s">
        <v>100</v>
      </c>
      <c r="D79" s="102" t="s">
        <v>211</v>
      </c>
      <c r="E79" s="102" t="s">
        <v>158</v>
      </c>
      <c r="F79" s="103">
        <v>100000</v>
      </c>
      <c r="G79" s="103">
        <v>51807</v>
      </c>
      <c r="H79" s="98">
        <f t="shared" si="2"/>
        <v>0.51807000000000003</v>
      </c>
    </row>
    <row r="80" spans="1:8" ht="15" x14ac:dyDescent="0.2">
      <c r="A80" s="27">
        <f t="shared" si="3"/>
        <v>73</v>
      </c>
      <c r="B80" s="101" t="s">
        <v>432</v>
      </c>
      <c r="C80" s="102" t="s">
        <v>100</v>
      </c>
      <c r="D80" s="102" t="s">
        <v>211</v>
      </c>
      <c r="E80" s="102" t="s">
        <v>382</v>
      </c>
      <c r="F80" s="103">
        <v>100000</v>
      </c>
      <c r="G80" s="103">
        <v>51807</v>
      </c>
      <c r="H80" s="98">
        <f t="shared" si="2"/>
        <v>0.51807000000000003</v>
      </c>
    </row>
    <row r="81" spans="1:8" ht="15" x14ac:dyDescent="0.2">
      <c r="A81" s="27">
        <f t="shared" si="3"/>
        <v>74</v>
      </c>
      <c r="B81" s="101" t="s">
        <v>449</v>
      </c>
      <c r="C81" s="102" t="s">
        <v>100</v>
      </c>
      <c r="D81" s="102" t="s">
        <v>396</v>
      </c>
      <c r="E81" s="102" t="s">
        <v>94</v>
      </c>
      <c r="F81" s="103">
        <v>590000</v>
      </c>
      <c r="G81" s="103">
        <v>258836.52</v>
      </c>
      <c r="H81" s="98">
        <f t="shared" si="2"/>
        <v>0.43870596610169488</v>
      </c>
    </row>
    <row r="82" spans="1:8" ht="25.5" x14ac:dyDescent="0.2">
      <c r="A82" s="27">
        <f t="shared" si="3"/>
        <v>75</v>
      </c>
      <c r="B82" s="101" t="s">
        <v>426</v>
      </c>
      <c r="C82" s="102" t="s">
        <v>100</v>
      </c>
      <c r="D82" s="102" t="s">
        <v>396</v>
      </c>
      <c r="E82" s="102" t="s">
        <v>157</v>
      </c>
      <c r="F82" s="103">
        <v>210000</v>
      </c>
      <c r="G82" s="103">
        <v>10300</v>
      </c>
      <c r="H82" s="98">
        <f t="shared" si="2"/>
        <v>4.9047619047619048E-2</v>
      </c>
    </row>
    <row r="83" spans="1:8" ht="25.5" x14ac:dyDescent="0.2">
      <c r="A83" s="27">
        <f t="shared" si="3"/>
        <v>76</v>
      </c>
      <c r="B83" s="101" t="s">
        <v>430</v>
      </c>
      <c r="C83" s="102" t="s">
        <v>100</v>
      </c>
      <c r="D83" s="102" t="s">
        <v>396</v>
      </c>
      <c r="E83" s="102" t="s">
        <v>412</v>
      </c>
      <c r="F83" s="103">
        <v>210000</v>
      </c>
      <c r="G83" s="103">
        <v>10300</v>
      </c>
      <c r="H83" s="98">
        <f t="shared" si="2"/>
        <v>4.9047619047619048E-2</v>
      </c>
    </row>
    <row r="84" spans="1:8" ht="25.5" x14ac:dyDescent="0.2">
      <c r="A84" s="27">
        <f t="shared" si="3"/>
        <v>77</v>
      </c>
      <c r="B84" s="101" t="s">
        <v>431</v>
      </c>
      <c r="C84" s="102" t="s">
        <v>100</v>
      </c>
      <c r="D84" s="102" t="s">
        <v>396</v>
      </c>
      <c r="E84" s="102" t="s">
        <v>158</v>
      </c>
      <c r="F84" s="103">
        <v>380000</v>
      </c>
      <c r="G84" s="103">
        <v>248536.52</v>
      </c>
      <c r="H84" s="98">
        <f t="shared" si="2"/>
        <v>0.65404347368421045</v>
      </c>
    </row>
    <row r="85" spans="1:8" ht="15" x14ac:dyDescent="0.2">
      <c r="A85" s="27">
        <f t="shared" si="3"/>
        <v>78</v>
      </c>
      <c r="B85" s="101" t="s">
        <v>432</v>
      </c>
      <c r="C85" s="102" t="s">
        <v>100</v>
      </c>
      <c r="D85" s="102" t="s">
        <v>396</v>
      </c>
      <c r="E85" s="102" t="s">
        <v>382</v>
      </c>
      <c r="F85" s="103">
        <v>380000</v>
      </c>
      <c r="G85" s="103">
        <v>248536.52</v>
      </c>
      <c r="H85" s="98">
        <f t="shared" si="2"/>
        <v>0.65404347368421045</v>
      </c>
    </row>
    <row r="86" spans="1:8" ht="15" x14ac:dyDescent="0.2">
      <c r="A86" s="27">
        <f t="shared" si="3"/>
        <v>79</v>
      </c>
      <c r="B86" s="101" t="s">
        <v>450</v>
      </c>
      <c r="C86" s="102" t="s">
        <v>100</v>
      </c>
      <c r="D86" s="102" t="s">
        <v>212</v>
      </c>
      <c r="E86" s="102" t="s">
        <v>94</v>
      </c>
      <c r="F86" s="103">
        <v>500000</v>
      </c>
      <c r="G86" s="103">
        <v>138220</v>
      </c>
      <c r="H86" s="98">
        <f t="shared" si="2"/>
        <v>0.27644000000000002</v>
      </c>
    </row>
    <row r="87" spans="1:8" ht="25.5" x14ac:dyDescent="0.2">
      <c r="A87" s="27">
        <f t="shared" si="3"/>
        <v>80</v>
      </c>
      <c r="B87" s="101" t="s">
        <v>431</v>
      </c>
      <c r="C87" s="102" t="s">
        <v>100</v>
      </c>
      <c r="D87" s="102" t="s">
        <v>212</v>
      </c>
      <c r="E87" s="102" t="s">
        <v>158</v>
      </c>
      <c r="F87" s="103">
        <v>344831</v>
      </c>
      <c r="G87" s="103">
        <v>138220</v>
      </c>
      <c r="H87" s="98">
        <f t="shared" si="2"/>
        <v>0.40083403174308574</v>
      </c>
    </row>
    <row r="88" spans="1:8" ht="15" x14ac:dyDescent="0.2">
      <c r="A88" s="27">
        <f t="shared" si="3"/>
        <v>81</v>
      </c>
      <c r="B88" s="101" t="s">
        <v>432</v>
      </c>
      <c r="C88" s="102" t="s">
        <v>100</v>
      </c>
      <c r="D88" s="102" t="s">
        <v>212</v>
      </c>
      <c r="E88" s="102" t="s">
        <v>382</v>
      </c>
      <c r="F88" s="103">
        <v>344831</v>
      </c>
      <c r="G88" s="103">
        <v>138220</v>
      </c>
      <c r="H88" s="98">
        <f t="shared" si="2"/>
        <v>0.40083403174308574</v>
      </c>
    </row>
    <row r="89" spans="1:8" ht="15" x14ac:dyDescent="0.2">
      <c r="A89" s="27">
        <f t="shared" si="3"/>
        <v>82</v>
      </c>
      <c r="B89" s="101" t="s">
        <v>451</v>
      </c>
      <c r="C89" s="102" t="s">
        <v>100</v>
      </c>
      <c r="D89" s="102" t="s">
        <v>212</v>
      </c>
      <c r="E89" s="102" t="s">
        <v>198</v>
      </c>
      <c r="F89" s="103">
        <v>155169</v>
      </c>
      <c r="G89" s="103">
        <v>0</v>
      </c>
      <c r="H89" s="98">
        <f t="shared" si="2"/>
        <v>0</v>
      </c>
    </row>
    <row r="90" spans="1:8" ht="25.5" x14ac:dyDescent="0.2">
      <c r="A90" s="27">
        <f t="shared" si="3"/>
        <v>83</v>
      </c>
      <c r="B90" s="101" t="s">
        <v>452</v>
      </c>
      <c r="C90" s="102" t="s">
        <v>100</v>
      </c>
      <c r="D90" s="102" t="s">
        <v>397</v>
      </c>
      <c r="E90" s="102" t="s">
        <v>94</v>
      </c>
      <c r="F90" s="103">
        <v>300000</v>
      </c>
      <c r="G90" s="103">
        <v>43900</v>
      </c>
      <c r="H90" s="98">
        <f t="shared" si="2"/>
        <v>0.14633333333333334</v>
      </c>
    </row>
    <row r="91" spans="1:8" ht="25.5" x14ac:dyDescent="0.2">
      <c r="A91" s="27">
        <f t="shared" si="3"/>
        <v>84</v>
      </c>
      <c r="B91" s="101" t="s">
        <v>431</v>
      </c>
      <c r="C91" s="102" t="s">
        <v>100</v>
      </c>
      <c r="D91" s="102" t="s">
        <v>397</v>
      </c>
      <c r="E91" s="102" t="s">
        <v>158</v>
      </c>
      <c r="F91" s="103">
        <v>300000</v>
      </c>
      <c r="G91" s="103">
        <v>43900</v>
      </c>
      <c r="H91" s="98">
        <f t="shared" si="2"/>
        <v>0.14633333333333334</v>
      </c>
    </row>
    <row r="92" spans="1:8" ht="15" x14ac:dyDescent="0.2">
      <c r="A92" s="27">
        <f t="shared" si="3"/>
        <v>85</v>
      </c>
      <c r="B92" s="101" t="s">
        <v>432</v>
      </c>
      <c r="C92" s="102" t="s">
        <v>100</v>
      </c>
      <c r="D92" s="102" t="s">
        <v>397</v>
      </c>
      <c r="E92" s="102" t="s">
        <v>382</v>
      </c>
      <c r="F92" s="103">
        <v>300000</v>
      </c>
      <c r="G92" s="103">
        <v>43900</v>
      </c>
      <c r="H92" s="98">
        <f t="shared" si="2"/>
        <v>0.14633333333333334</v>
      </c>
    </row>
    <row r="93" spans="1:8" ht="25.5" x14ac:dyDescent="0.2">
      <c r="A93" s="27">
        <f t="shared" si="3"/>
        <v>86</v>
      </c>
      <c r="B93" s="101" t="s">
        <v>453</v>
      </c>
      <c r="C93" s="102" t="s">
        <v>100</v>
      </c>
      <c r="D93" s="102" t="s">
        <v>213</v>
      </c>
      <c r="E93" s="102" t="s">
        <v>94</v>
      </c>
      <c r="F93" s="103">
        <v>675000</v>
      </c>
      <c r="G93" s="103">
        <v>283227.59999999998</v>
      </c>
      <c r="H93" s="98">
        <f t="shared" si="2"/>
        <v>0.41959644444444438</v>
      </c>
    </row>
    <row r="94" spans="1:8" ht="25.5" x14ac:dyDescent="0.2">
      <c r="A94" s="27">
        <f t="shared" si="3"/>
        <v>87</v>
      </c>
      <c r="B94" s="101" t="s">
        <v>431</v>
      </c>
      <c r="C94" s="102" t="s">
        <v>100</v>
      </c>
      <c r="D94" s="102" t="s">
        <v>213</v>
      </c>
      <c r="E94" s="102" t="s">
        <v>158</v>
      </c>
      <c r="F94" s="103">
        <v>675000</v>
      </c>
      <c r="G94" s="103">
        <v>283227.59999999998</v>
      </c>
      <c r="H94" s="98">
        <f t="shared" si="2"/>
        <v>0.41959644444444438</v>
      </c>
    </row>
    <row r="95" spans="1:8" ht="15" x14ac:dyDescent="0.2">
      <c r="A95" s="27">
        <f t="shared" si="3"/>
        <v>88</v>
      </c>
      <c r="B95" s="101" t="s">
        <v>432</v>
      </c>
      <c r="C95" s="102" t="s">
        <v>100</v>
      </c>
      <c r="D95" s="102" t="s">
        <v>213</v>
      </c>
      <c r="E95" s="102" t="s">
        <v>382</v>
      </c>
      <c r="F95" s="103">
        <v>675000</v>
      </c>
      <c r="G95" s="103">
        <v>283227.59999999998</v>
      </c>
      <c r="H95" s="98">
        <f t="shared" si="2"/>
        <v>0.41959644444444438</v>
      </c>
    </row>
    <row r="96" spans="1:8" ht="25.5" x14ac:dyDescent="0.2">
      <c r="A96" s="27">
        <f t="shared" si="3"/>
        <v>89</v>
      </c>
      <c r="B96" s="101" t="s">
        <v>454</v>
      </c>
      <c r="C96" s="102" t="s">
        <v>100</v>
      </c>
      <c r="D96" s="102" t="s">
        <v>398</v>
      </c>
      <c r="E96" s="102" t="s">
        <v>94</v>
      </c>
      <c r="F96" s="103">
        <v>100000</v>
      </c>
      <c r="G96" s="103">
        <v>31820</v>
      </c>
      <c r="H96" s="98">
        <f t="shared" si="2"/>
        <v>0.31819999999999998</v>
      </c>
    </row>
    <row r="97" spans="1:8" ht="25.5" x14ac:dyDescent="0.2">
      <c r="A97" s="27">
        <f t="shared" si="3"/>
        <v>90</v>
      </c>
      <c r="B97" s="101" t="s">
        <v>431</v>
      </c>
      <c r="C97" s="102" t="s">
        <v>100</v>
      </c>
      <c r="D97" s="102" t="s">
        <v>398</v>
      </c>
      <c r="E97" s="102" t="s">
        <v>158</v>
      </c>
      <c r="F97" s="103">
        <v>100000</v>
      </c>
      <c r="G97" s="103">
        <v>31820</v>
      </c>
      <c r="H97" s="98">
        <f t="shared" si="2"/>
        <v>0.31819999999999998</v>
      </c>
    </row>
    <row r="98" spans="1:8" ht="15" x14ac:dyDescent="0.2">
      <c r="A98" s="27">
        <f t="shared" si="3"/>
        <v>91</v>
      </c>
      <c r="B98" s="101" t="s">
        <v>432</v>
      </c>
      <c r="C98" s="102" t="s">
        <v>100</v>
      </c>
      <c r="D98" s="102" t="s">
        <v>398</v>
      </c>
      <c r="E98" s="102" t="s">
        <v>382</v>
      </c>
      <c r="F98" s="103">
        <v>100000</v>
      </c>
      <c r="G98" s="103">
        <v>31820</v>
      </c>
      <c r="H98" s="98">
        <f t="shared" si="2"/>
        <v>0.31819999999999998</v>
      </c>
    </row>
    <row r="99" spans="1:8" ht="25.5" x14ac:dyDescent="0.2">
      <c r="A99" s="27">
        <f t="shared" si="3"/>
        <v>92</v>
      </c>
      <c r="B99" s="101" t="s">
        <v>455</v>
      </c>
      <c r="C99" s="102" t="s">
        <v>100</v>
      </c>
      <c r="D99" s="102" t="s">
        <v>214</v>
      </c>
      <c r="E99" s="102" t="s">
        <v>94</v>
      </c>
      <c r="F99" s="103">
        <v>50000</v>
      </c>
      <c r="G99" s="103">
        <v>50000</v>
      </c>
      <c r="H99" s="98">
        <f t="shared" si="2"/>
        <v>1</v>
      </c>
    </row>
    <row r="100" spans="1:8" ht="15" x14ac:dyDescent="0.2">
      <c r="A100" s="27">
        <f t="shared" si="3"/>
        <v>93</v>
      </c>
      <c r="B100" s="101" t="s">
        <v>436</v>
      </c>
      <c r="C100" s="102" t="s">
        <v>100</v>
      </c>
      <c r="D100" s="102" t="s">
        <v>214</v>
      </c>
      <c r="E100" s="102" t="s">
        <v>160</v>
      </c>
      <c r="F100" s="103">
        <v>50000</v>
      </c>
      <c r="G100" s="103">
        <v>50000</v>
      </c>
      <c r="H100" s="98">
        <f t="shared" si="2"/>
        <v>1</v>
      </c>
    </row>
    <row r="101" spans="1:8" ht="15" x14ac:dyDescent="0.2">
      <c r="A101" s="27">
        <f t="shared" si="3"/>
        <v>94</v>
      </c>
      <c r="B101" s="101" t="s">
        <v>437</v>
      </c>
      <c r="C101" s="102" t="s">
        <v>100</v>
      </c>
      <c r="D101" s="102" t="s">
        <v>214</v>
      </c>
      <c r="E101" s="102" t="s">
        <v>380</v>
      </c>
      <c r="F101" s="103">
        <v>50000</v>
      </c>
      <c r="G101" s="103">
        <v>50000</v>
      </c>
      <c r="H101" s="98">
        <f t="shared" si="2"/>
        <v>1</v>
      </c>
    </row>
    <row r="102" spans="1:8" ht="15" x14ac:dyDescent="0.2">
      <c r="A102" s="27">
        <f t="shared" si="3"/>
        <v>95</v>
      </c>
      <c r="B102" s="101" t="s">
        <v>456</v>
      </c>
      <c r="C102" s="102" t="s">
        <v>100</v>
      </c>
      <c r="D102" s="102" t="s">
        <v>457</v>
      </c>
      <c r="E102" s="102" t="s">
        <v>94</v>
      </c>
      <c r="F102" s="103">
        <v>155000</v>
      </c>
      <c r="G102" s="103">
        <v>0</v>
      </c>
      <c r="H102" s="98">
        <f t="shared" si="2"/>
        <v>0</v>
      </c>
    </row>
    <row r="103" spans="1:8" ht="25.5" x14ac:dyDescent="0.2">
      <c r="A103" s="27">
        <f t="shared" si="3"/>
        <v>96</v>
      </c>
      <c r="B103" s="101" t="s">
        <v>431</v>
      </c>
      <c r="C103" s="102" t="s">
        <v>100</v>
      </c>
      <c r="D103" s="102" t="s">
        <v>457</v>
      </c>
      <c r="E103" s="102" t="s">
        <v>158</v>
      </c>
      <c r="F103" s="103">
        <v>155000</v>
      </c>
      <c r="G103" s="103">
        <v>0</v>
      </c>
      <c r="H103" s="98">
        <f t="shared" si="2"/>
        <v>0</v>
      </c>
    </row>
    <row r="104" spans="1:8" ht="15" x14ac:dyDescent="0.2">
      <c r="A104" s="27">
        <f t="shared" si="3"/>
        <v>97</v>
      </c>
      <c r="B104" s="101" t="s">
        <v>432</v>
      </c>
      <c r="C104" s="102" t="s">
        <v>100</v>
      </c>
      <c r="D104" s="102" t="s">
        <v>457</v>
      </c>
      <c r="E104" s="102" t="s">
        <v>382</v>
      </c>
      <c r="F104" s="103">
        <v>155000</v>
      </c>
      <c r="G104" s="103">
        <v>0</v>
      </c>
      <c r="H104" s="98">
        <f t="shared" si="2"/>
        <v>0</v>
      </c>
    </row>
    <row r="105" spans="1:8" ht="63.75" x14ac:dyDescent="0.2">
      <c r="A105" s="27">
        <f t="shared" si="3"/>
        <v>98</v>
      </c>
      <c r="B105" s="101" t="s">
        <v>669</v>
      </c>
      <c r="C105" s="102" t="s">
        <v>100</v>
      </c>
      <c r="D105" s="102" t="s">
        <v>399</v>
      </c>
      <c r="E105" s="102" t="s">
        <v>94</v>
      </c>
      <c r="F105" s="103">
        <v>357000</v>
      </c>
      <c r="G105" s="103">
        <v>0</v>
      </c>
      <c r="H105" s="98">
        <f t="shared" si="2"/>
        <v>0</v>
      </c>
    </row>
    <row r="106" spans="1:8" ht="25.5" x14ac:dyDescent="0.2">
      <c r="A106" s="27">
        <f t="shared" si="3"/>
        <v>99</v>
      </c>
      <c r="B106" s="101" t="s">
        <v>431</v>
      </c>
      <c r="C106" s="102" t="s">
        <v>100</v>
      </c>
      <c r="D106" s="102" t="s">
        <v>399</v>
      </c>
      <c r="E106" s="102" t="s">
        <v>158</v>
      </c>
      <c r="F106" s="103">
        <v>357000</v>
      </c>
      <c r="G106" s="103">
        <v>0</v>
      </c>
      <c r="H106" s="98">
        <f t="shared" si="2"/>
        <v>0</v>
      </c>
    </row>
    <row r="107" spans="1:8" ht="15" x14ac:dyDescent="0.2">
      <c r="A107" s="27">
        <f t="shared" si="3"/>
        <v>100</v>
      </c>
      <c r="B107" s="101" t="s">
        <v>432</v>
      </c>
      <c r="C107" s="102" t="s">
        <v>100</v>
      </c>
      <c r="D107" s="102" t="s">
        <v>399</v>
      </c>
      <c r="E107" s="102" t="s">
        <v>382</v>
      </c>
      <c r="F107" s="103">
        <v>357000</v>
      </c>
      <c r="G107" s="103">
        <v>0</v>
      </c>
      <c r="H107" s="98">
        <f t="shared" si="2"/>
        <v>0</v>
      </c>
    </row>
    <row r="108" spans="1:8" ht="25.5" x14ac:dyDescent="0.2">
      <c r="A108" s="27">
        <f t="shared" si="3"/>
        <v>101</v>
      </c>
      <c r="B108" s="101" t="s">
        <v>458</v>
      </c>
      <c r="C108" s="102" t="s">
        <v>100</v>
      </c>
      <c r="D108" s="102" t="s">
        <v>216</v>
      </c>
      <c r="E108" s="102" t="s">
        <v>94</v>
      </c>
      <c r="F108" s="103">
        <v>150000</v>
      </c>
      <c r="G108" s="103">
        <v>0</v>
      </c>
      <c r="H108" s="98">
        <f t="shared" si="2"/>
        <v>0</v>
      </c>
    </row>
    <row r="109" spans="1:8" ht="25.5" x14ac:dyDescent="0.2">
      <c r="A109" s="27">
        <f t="shared" si="3"/>
        <v>102</v>
      </c>
      <c r="B109" s="101" t="s">
        <v>431</v>
      </c>
      <c r="C109" s="102" t="s">
        <v>100</v>
      </c>
      <c r="D109" s="102" t="s">
        <v>216</v>
      </c>
      <c r="E109" s="102" t="s">
        <v>158</v>
      </c>
      <c r="F109" s="103">
        <v>150000</v>
      </c>
      <c r="G109" s="103">
        <v>0</v>
      </c>
      <c r="H109" s="98">
        <f t="shared" si="2"/>
        <v>0</v>
      </c>
    </row>
    <row r="110" spans="1:8" ht="15" x14ac:dyDescent="0.2">
      <c r="A110" s="27">
        <f t="shared" si="3"/>
        <v>103</v>
      </c>
      <c r="B110" s="101" t="s">
        <v>432</v>
      </c>
      <c r="C110" s="102" t="s">
        <v>100</v>
      </c>
      <c r="D110" s="102" t="s">
        <v>216</v>
      </c>
      <c r="E110" s="102" t="s">
        <v>382</v>
      </c>
      <c r="F110" s="103">
        <v>150000</v>
      </c>
      <c r="G110" s="103">
        <v>0</v>
      </c>
      <c r="H110" s="98">
        <f t="shared" si="2"/>
        <v>0</v>
      </c>
    </row>
    <row r="111" spans="1:8" ht="38.25" x14ac:dyDescent="0.2">
      <c r="A111" s="27">
        <f t="shared" si="3"/>
        <v>104</v>
      </c>
      <c r="B111" s="101" t="s">
        <v>459</v>
      </c>
      <c r="C111" s="102" t="s">
        <v>100</v>
      </c>
      <c r="D111" s="102" t="s">
        <v>217</v>
      </c>
      <c r="E111" s="102" t="s">
        <v>94</v>
      </c>
      <c r="F111" s="103">
        <v>2358000</v>
      </c>
      <c r="G111" s="103">
        <v>646272.81999999995</v>
      </c>
      <c r="H111" s="98">
        <f t="shared" si="2"/>
        <v>0.27407668363019505</v>
      </c>
    </row>
    <row r="112" spans="1:8" ht="15" x14ac:dyDescent="0.2">
      <c r="A112" s="27">
        <f t="shared" si="3"/>
        <v>105</v>
      </c>
      <c r="B112" s="101" t="s">
        <v>443</v>
      </c>
      <c r="C112" s="102" t="s">
        <v>100</v>
      </c>
      <c r="D112" s="102" t="s">
        <v>217</v>
      </c>
      <c r="E112" s="102" t="s">
        <v>159</v>
      </c>
      <c r="F112" s="103">
        <v>2042907</v>
      </c>
      <c r="G112" s="103">
        <v>603021.09</v>
      </c>
      <c r="H112" s="98">
        <f t="shared" si="2"/>
        <v>0.29517794495784683</v>
      </c>
    </row>
    <row r="113" spans="1:8" ht="15" x14ac:dyDescent="0.2">
      <c r="A113" s="27">
        <f t="shared" si="3"/>
        <v>106</v>
      </c>
      <c r="B113" s="101" t="s">
        <v>444</v>
      </c>
      <c r="C113" s="102" t="s">
        <v>100</v>
      </c>
      <c r="D113" s="102" t="s">
        <v>217</v>
      </c>
      <c r="E113" s="102" t="s">
        <v>414</v>
      </c>
      <c r="F113" s="103">
        <v>1564445</v>
      </c>
      <c r="G113" s="103">
        <v>464805.03</v>
      </c>
      <c r="H113" s="98">
        <f t="shared" si="2"/>
        <v>0.29710538241996365</v>
      </c>
    </row>
    <row r="114" spans="1:8" ht="25.5" x14ac:dyDescent="0.2">
      <c r="A114" s="27">
        <f t="shared" si="3"/>
        <v>107</v>
      </c>
      <c r="B114" s="101" t="s">
        <v>445</v>
      </c>
      <c r="C114" s="102" t="s">
        <v>100</v>
      </c>
      <c r="D114" s="102" t="s">
        <v>217</v>
      </c>
      <c r="E114" s="102" t="s">
        <v>415</v>
      </c>
      <c r="F114" s="103">
        <v>6000</v>
      </c>
      <c r="G114" s="103">
        <v>0</v>
      </c>
      <c r="H114" s="98">
        <f t="shared" si="2"/>
        <v>0</v>
      </c>
    </row>
    <row r="115" spans="1:8" ht="38.25" x14ac:dyDescent="0.2">
      <c r="A115" s="27">
        <f t="shared" si="3"/>
        <v>108</v>
      </c>
      <c r="B115" s="101" t="s">
        <v>446</v>
      </c>
      <c r="C115" s="102" t="s">
        <v>100</v>
      </c>
      <c r="D115" s="102" t="s">
        <v>217</v>
      </c>
      <c r="E115" s="102" t="s">
        <v>416</v>
      </c>
      <c r="F115" s="103">
        <v>472462</v>
      </c>
      <c r="G115" s="103">
        <v>138216.06</v>
      </c>
      <c r="H115" s="98">
        <f t="shared" si="2"/>
        <v>0.2925442892761746</v>
      </c>
    </row>
    <row r="116" spans="1:8" ht="25.5" x14ac:dyDescent="0.2">
      <c r="A116" s="27">
        <f t="shared" si="3"/>
        <v>109</v>
      </c>
      <c r="B116" s="101" t="s">
        <v>431</v>
      </c>
      <c r="C116" s="102" t="s">
        <v>100</v>
      </c>
      <c r="D116" s="102" t="s">
        <v>217</v>
      </c>
      <c r="E116" s="102" t="s">
        <v>158</v>
      </c>
      <c r="F116" s="103">
        <v>305593</v>
      </c>
      <c r="G116" s="103">
        <v>38063</v>
      </c>
      <c r="H116" s="98">
        <f t="shared" si="2"/>
        <v>0.12455455458731057</v>
      </c>
    </row>
    <row r="117" spans="1:8" ht="15" x14ac:dyDescent="0.2">
      <c r="A117" s="27">
        <f t="shared" si="3"/>
        <v>110</v>
      </c>
      <c r="B117" s="101" t="s">
        <v>432</v>
      </c>
      <c r="C117" s="102" t="s">
        <v>100</v>
      </c>
      <c r="D117" s="102" t="s">
        <v>217</v>
      </c>
      <c r="E117" s="102" t="s">
        <v>382</v>
      </c>
      <c r="F117" s="103">
        <v>305593</v>
      </c>
      <c r="G117" s="103">
        <v>38063</v>
      </c>
      <c r="H117" s="98">
        <f t="shared" si="2"/>
        <v>0.12455455458731057</v>
      </c>
    </row>
    <row r="118" spans="1:8" ht="15" x14ac:dyDescent="0.2">
      <c r="A118" s="27">
        <f t="shared" si="3"/>
        <v>111</v>
      </c>
      <c r="B118" s="101" t="s">
        <v>781</v>
      </c>
      <c r="C118" s="102" t="s">
        <v>100</v>
      </c>
      <c r="D118" s="102" t="s">
        <v>217</v>
      </c>
      <c r="E118" s="102" t="s">
        <v>782</v>
      </c>
      <c r="F118" s="103">
        <v>4100</v>
      </c>
      <c r="G118" s="103">
        <v>4099.5</v>
      </c>
      <c r="H118" s="98">
        <f t="shared" si="2"/>
        <v>0.9998780487804878</v>
      </c>
    </row>
    <row r="119" spans="1:8" ht="25.5" x14ac:dyDescent="0.2">
      <c r="A119" s="27">
        <f t="shared" si="3"/>
        <v>112</v>
      </c>
      <c r="B119" s="101" t="s">
        <v>783</v>
      </c>
      <c r="C119" s="102" t="s">
        <v>100</v>
      </c>
      <c r="D119" s="102" t="s">
        <v>217</v>
      </c>
      <c r="E119" s="102" t="s">
        <v>784</v>
      </c>
      <c r="F119" s="103">
        <v>4100</v>
      </c>
      <c r="G119" s="103">
        <v>4099.5</v>
      </c>
      <c r="H119" s="98">
        <f t="shared" si="2"/>
        <v>0.9998780487804878</v>
      </c>
    </row>
    <row r="120" spans="1:8" ht="15" x14ac:dyDescent="0.2">
      <c r="A120" s="27">
        <f t="shared" si="3"/>
        <v>113</v>
      </c>
      <c r="B120" s="101" t="s">
        <v>436</v>
      </c>
      <c r="C120" s="102" t="s">
        <v>100</v>
      </c>
      <c r="D120" s="102" t="s">
        <v>217</v>
      </c>
      <c r="E120" s="102" t="s">
        <v>160</v>
      </c>
      <c r="F120" s="103">
        <v>5400</v>
      </c>
      <c r="G120" s="103">
        <v>1089.23</v>
      </c>
      <c r="H120" s="98">
        <f t="shared" si="2"/>
        <v>0.20170925925925925</v>
      </c>
    </row>
    <row r="121" spans="1:8" ht="15" x14ac:dyDescent="0.2">
      <c r="A121" s="27">
        <f t="shared" si="3"/>
        <v>114</v>
      </c>
      <c r="B121" s="101" t="s">
        <v>551</v>
      </c>
      <c r="C121" s="102" t="s">
        <v>100</v>
      </c>
      <c r="D121" s="102" t="s">
        <v>217</v>
      </c>
      <c r="E121" s="102" t="s">
        <v>379</v>
      </c>
      <c r="F121" s="103">
        <v>3000</v>
      </c>
      <c r="G121" s="103">
        <v>0</v>
      </c>
      <c r="H121" s="98">
        <f t="shared" si="2"/>
        <v>0</v>
      </c>
    </row>
    <row r="122" spans="1:8" ht="15" x14ac:dyDescent="0.2">
      <c r="A122" s="27">
        <f t="shared" si="3"/>
        <v>115</v>
      </c>
      <c r="B122" s="101" t="s">
        <v>437</v>
      </c>
      <c r="C122" s="102" t="s">
        <v>100</v>
      </c>
      <c r="D122" s="102" t="s">
        <v>217</v>
      </c>
      <c r="E122" s="102" t="s">
        <v>380</v>
      </c>
      <c r="F122" s="103">
        <v>2400</v>
      </c>
      <c r="G122" s="103">
        <v>1089.23</v>
      </c>
      <c r="H122" s="98">
        <f t="shared" si="2"/>
        <v>0.45384583333333334</v>
      </c>
    </row>
    <row r="123" spans="1:8" ht="51" x14ac:dyDescent="0.2">
      <c r="A123" s="27">
        <f t="shared" si="3"/>
        <v>116</v>
      </c>
      <c r="B123" s="101" t="s">
        <v>460</v>
      </c>
      <c r="C123" s="102" t="s">
        <v>100</v>
      </c>
      <c r="D123" s="102" t="s">
        <v>218</v>
      </c>
      <c r="E123" s="102" t="s">
        <v>94</v>
      </c>
      <c r="F123" s="103">
        <v>14419036</v>
      </c>
      <c r="G123" s="103">
        <v>2368693.9300000002</v>
      </c>
      <c r="H123" s="98">
        <f t="shared" si="2"/>
        <v>0.16427547098155523</v>
      </c>
    </row>
    <row r="124" spans="1:8" ht="38.25" x14ac:dyDescent="0.2">
      <c r="A124" s="27">
        <f t="shared" si="3"/>
        <v>117</v>
      </c>
      <c r="B124" s="101" t="s">
        <v>461</v>
      </c>
      <c r="C124" s="102" t="s">
        <v>100</v>
      </c>
      <c r="D124" s="102" t="s">
        <v>219</v>
      </c>
      <c r="E124" s="102" t="s">
        <v>94</v>
      </c>
      <c r="F124" s="103">
        <v>496365.45</v>
      </c>
      <c r="G124" s="103">
        <v>365600</v>
      </c>
      <c r="H124" s="98">
        <f t="shared" si="2"/>
        <v>0.73655408530146482</v>
      </c>
    </row>
    <row r="125" spans="1:8" ht="25.5" x14ac:dyDescent="0.2">
      <c r="A125" s="27">
        <f t="shared" si="3"/>
        <v>118</v>
      </c>
      <c r="B125" s="101" t="s">
        <v>431</v>
      </c>
      <c r="C125" s="102" t="s">
        <v>100</v>
      </c>
      <c r="D125" s="102" t="s">
        <v>219</v>
      </c>
      <c r="E125" s="102" t="s">
        <v>158</v>
      </c>
      <c r="F125" s="103">
        <v>496365.45</v>
      </c>
      <c r="G125" s="103">
        <v>365600</v>
      </c>
      <c r="H125" s="98">
        <f t="shared" si="2"/>
        <v>0.73655408530146482</v>
      </c>
    </row>
    <row r="126" spans="1:8" ht="25.5" x14ac:dyDescent="0.2">
      <c r="A126" s="27">
        <f t="shared" si="3"/>
        <v>119</v>
      </c>
      <c r="B126" s="101" t="s">
        <v>484</v>
      </c>
      <c r="C126" s="102" t="s">
        <v>100</v>
      </c>
      <c r="D126" s="102" t="s">
        <v>219</v>
      </c>
      <c r="E126" s="102" t="s">
        <v>381</v>
      </c>
      <c r="F126" s="103">
        <v>350000</v>
      </c>
      <c r="G126" s="103">
        <v>350000</v>
      </c>
      <c r="H126" s="98">
        <f t="shared" si="2"/>
        <v>1</v>
      </c>
    </row>
    <row r="127" spans="1:8" ht="15" x14ac:dyDescent="0.2">
      <c r="A127" s="27">
        <f t="shared" si="3"/>
        <v>120</v>
      </c>
      <c r="B127" s="101" t="s">
        <v>432</v>
      </c>
      <c r="C127" s="102" t="s">
        <v>100</v>
      </c>
      <c r="D127" s="102" t="s">
        <v>219</v>
      </c>
      <c r="E127" s="102" t="s">
        <v>382</v>
      </c>
      <c r="F127" s="103">
        <v>146365.45000000001</v>
      </c>
      <c r="G127" s="103">
        <v>15600</v>
      </c>
      <c r="H127" s="98">
        <f t="shared" si="2"/>
        <v>0.10658253023510671</v>
      </c>
    </row>
    <row r="128" spans="1:8" ht="102" x14ac:dyDescent="0.2">
      <c r="A128" s="27">
        <f t="shared" si="3"/>
        <v>121</v>
      </c>
      <c r="B128" s="101" t="s">
        <v>641</v>
      </c>
      <c r="C128" s="102" t="s">
        <v>100</v>
      </c>
      <c r="D128" s="102" t="s">
        <v>462</v>
      </c>
      <c r="E128" s="102" t="s">
        <v>94</v>
      </c>
      <c r="F128" s="103">
        <v>1000</v>
      </c>
      <c r="G128" s="103">
        <v>0</v>
      </c>
      <c r="H128" s="98">
        <f t="shared" si="2"/>
        <v>0</v>
      </c>
    </row>
    <row r="129" spans="1:8" ht="25.5" x14ac:dyDescent="0.2">
      <c r="A129" s="27">
        <f t="shared" si="3"/>
        <v>122</v>
      </c>
      <c r="B129" s="101" t="s">
        <v>431</v>
      </c>
      <c r="C129" s="102" t="s">
        <v>100</v>
      </c>
      <c r="D129" s="102" t="s">
        <v>462</v>
      </c>
      <c r="E129" s="102" t="s">
        <v>158</v>
      </c>
      <c r="F129" s="103">
        <v>1000</v>
      </c>
      <c r="G129" s="103">
        <v>0</v>
      </c>
      <c r="H129" s="98">
        <f t="shared" si="2"/>
        <v>0</v>
      </c>
    </row>
    <row r="130" spans="1:8" ht="15" x14ac:dyDescent="0.2">
      <c r="A130" s="27">
        <f t="shared" si="3"/>
        <v>123</v>
      </c>
      <c r="B130" s="101" t="s">
        <v>432</v>
      </c>
      <c r="C130" s="102" t="s">
        <v>100</v>
      </c>
      <c r="D130" s="102" t="s">
        <v>462</v>
      </c>
      <c r="E130" s="102" t="s">
        <v>382</v>
      </c>
      <c r="F130" s="103">
        <v>1000</v>
      </c>
      <c r="G130" s="103">
        <v>0</v>
      </c>
      <c r="H130" s="98">
        <f t="shared" si="2"/>
        <v>0</v>
      </c>
    </row>
    <row r="131" spans="1:8" ht="25.5" x14ac:dyDescent="0.2">
      <c r="A131" s="27">
        <f t="shared" si="3"/>
        <v>124</v>
      </c>
      <c r="B131" s="101" t="s">
        <v>463</v>
      </c>
      <c r="C131" s="102" t="s">
        <v>100</v>
      </c>
      <c r="D131" s="102" t="s">
        <v>220</v>
      </c>
      <c r="E131" s="102" t="s">
        <v>94</v>
      </c>
      <c r="F131" s="103">
        <v>122000</v>
      </c>
      <c r="G131" s="103">
        <v>66050</v>
      </c>
      <c r="H131" s="98">
        <f t="shared" si="2"/>
        <v>0.54139344262295086</v>
      </c>
    </row>
    <row r="132" spans="1:8" ht="25.5" x14ac:dyDescent="0.2">
      <c r="A132" s="27">
        <f t="shared" si="3"/>
        <v>125</v>
      </c>
      <c r="B132" s="101" t="s">
        <v>431</v>
      </c>
      <c r="C132" s="102" t="s">
        <v>100</v>
      </c>
      <c r="D132" s="102" t="s">
        <v>220</v>
      </c>
      <c r="E132" s="102" t="s">
        <v>158</v>
      </c>
      <c r="F132" s="103">
        <v>122000</v>
      </c>
      <c r="G132" s="103">
        <v>66050</v>
      </c>
      <c r="H132" s="98">
        <f t="shared" si="2"/>
        <v>0.54139344262295086</v>
      </c>
    </row>
    <row r="133" spans="1:8" ht="15" x14ac:dyDescent="0.2">
      <c r="A133" s="27">
        <f t="shared" si="3"/>
        <v>126</v>
      </c>
      <c r="B133" s="101" t="s">
        <v>432</v>
      </c>
      <c r="C133" s="102" t="s">
        <v>100</v>
      </c>
      <c r="D133" s="102" t="s">
        <v>220</v>
      </c>
      <c r="E133" s="102" t="s">
        <v>382</v>
      </c>
      <c r="F133" s="103">
        <v>122000</v>
      </c>
      <c r="G133" s="103">
        <v>66050</v>
      </c>
      <c r="H133" s="98">
        <f t="shared" si="2"/>
        <v>0.54139344262295086</v>
      </c>
    </row>
    <row r="134" spans="1:8" ht="38.25" x14ac:dyDescent="0.2">
      <c r="A134" s="27">
        <f t="shared" si="3"/>
        <v>127</v>
      </c>
      <c r="B134" s="101" t="s">
        <v>464</v>
      </c>
      <c r="C134" s="102" t="s">
        <v>100</v>
      </c>
      <c r="D134" s="102" t="s">
        <v>221</v>
      </c>
      <c r="E134" s="102" t="s">
        <v>94</v>
      </c>
      <c r="F134" s="103">
        <v>9782764.5500000007</v>
      </c>
      <c r="G134" s="103">
        <v>290379.90999999997</v>
      </c>
      <c r="H134" s="98">
        <f t="shared" si="2"/>
        <v>2.96828067890073E-2</v>
      </c>
    </row>
    <row r="135" spans="1:8" ht="25.5" x14ac:dyDescent="0.2">
      <c r="A135" s="27">
        <f t="shared" si="3"/>
        <v>128</v>
      </c>
      <c r="B135" s="101" t="s">
        <v>431</v>
      </c>
      <c r="C135" s="102" t="s">
        <v>100</v>
      </c>
      <c r="D135" s="102" t="s">
        <v>221</v>
      </c>
      <c r="E135" s="102" t="s">
        <v>158</v>
      </c>
      <c r="F135" s="103">
        <v>9729130</v>
      </c>
      <c r="G135" s="103">
        <v>236745.36</v>
      </c>
      <c r="H135" s="98">
        <f t="shared" si="2"/>
        <v>2.4333661899882106E-2</v>
      </c>
    </row>
    <row r="136" spans="1:8" ht="25.5" x14ac:dyDescent="0.2">
      <c r="A136" s="27">
        <f t="shared" si="3"/>
        <v>129</v>
      </c>
      <c r="B136" s="101" t="s">
        <v>484</v>
      </c>
      <c r="C136" s="102" t="s">
        <v>100</v>
      </c>
      <c r="D136" s="102" t="s">
        <v>221</v>
      </c>
      <c r="E136" s="102" t="s">
        <v>381</v>
      </c>
      <c r="F136" s="103">
        <v>8947836</v>
      </c>
      <c r="G136" s="103">
        <v>0</v>
      </c>
      <c r="H136" s="98">
        <f t="shared" si="2"/>
        <v>0</v>
      </c>
    </row>
    <row r="137" spans="1:8" ht="15" x14ac:dyDescent="0.2">
      <c r="A137" s="27">
        <f t="shared" si="3"/>
        <v>130</v>
      </c>
      <c r="B137" s="101" t="s">
        <v>432</v>
      </c>
      <c r="C137" s="102" t="s">
        <v>100</v>
      </c>
      <c r="D137" s="102" t="s">
        <v>221</v>
      </c>
      <c r="E137" s="102" t="s">
        <v>382</v>
      </c>
      <c r="F137" s="103">
        <v>431294</v>
      </c>
      <c r="G137" s="103">
        <v>65318.51</v>
      </c>
      <c r="H137" s="98">
        <f t="shared" ref="H137:H200" si="4">G137/F137</f>
        <v>0.1514477595329404</v>
      </c>
    </row>
    <row r="138" spans="1:8" ht="15" x14ac:dyDescent="0.2">
      <c r="A138" s="27">
        <f t="shared" ref="A138:A201" si="5">A137+1</f>
        <v>131</v>
      </c>
      <c r="B138" s="101" t="s">
        <v>779</v>
      </c>
      <c r="C138" s="102" t="s">
        <v>100</v>
      </c>
      <c r="D138" s="102" t="s">
        <v>221</v>
      </c>
      <c r="E138" s="102" t="s">
        <v>780</v>
      </c>
      <c r="F138" s="103">
        <v>350000</v>
      </c>
      <c r="G138" s="103">
        <v>171426.85</v>
      </c>
      <c r="H138" s="98">
        <f t="shared" si="4"/>
        <v>0.48979100000000003</v>
      </c>
    </row>
    <row r="139" spans="1:8" ht="15" x14ac:dyDescent="0.2">
      <c r="A139" s="27">
        <f t="shared" si="5"/>
        <v>132</v>
      </c>
      <c r="B139" s="101" t="s">
        <v>781</v>
      </c>
      <c r="C139" s="102" t="s">
        <v>100</v>
      </c>
      <c r="D139" s="102" t="s">
        <v>221</v>
      </c>
      <c r="E139" s="102" t="s">
        <v>782</v>
      </c>
      <c r="F139" s="103">
        <v>53634.55</v>
      </c>
      <c r="G139" s="103">
        <v>53634.55</v>
      </c>
      <c r="H139" s="98">
        <f t="shared" si="4"/>
        <v>1</v>
      </c>
    </row>
    <row r="140" spans="1:8" ht="25.5" x14ac:dyDescent="0.2">
      <c r="A140" s="27">
        <f t="shared" si="5"/>
        <v>133</v>
      </c>
      <c r="B140" s="101" t="s">
        <v>783</v>
      </c>
      <c r="C140" s="102" t="s">
        <v>100</v>
      </c>
      <c r="D140" s="102" t="s">
        <v>221</v>
      </c>
      <c r="E140" s="102" t="s">
        <v>784</v>
      </c>
      <c r="F140" s="103">
        <v>53634.55</v>
      </c>
      <c r="G140" s="103">
        <v>53634.55</v>
      </c>
      <c r="H140" s="98">
        <f t="shared" si="4"/>
        <v>1</v>
      </c>
    </row>
    <row r="141" spans="1:8" ht="51" x14ac:dyDescent="0.2">
      <c r="A141" s="27">
        <f t="shared" si="5"/>
        <v>134</v>
      </c>
      <c r="B141" s="101" t="s">
        <v>785</v>
      </c>
      <c r="C141" s="102" t="s">
        <v>100</v>
      </c>
      <c r="D141" s="102" t="s">
        <v>786</v>
      </c>
      <c r="E141" s="102" t="s">
        <v>94</v>
      </c>
      <c r="F141" s="103">
        <v>513206</v>
      </c>
      <c r="G141" s="103">
        <v>153961.79999999999</v>
      </c>
      <c r="H141" s="98">
        <f t="shared" si="4"/>
        <v>0.3</v>
      </c>
    </row>
    <row r="142" spans="1:8" ht="15" x14ac:dyDescent="0.2">
      <c r="A142" s="27">
        <f t="shared" si="5"/>
        <v>135</v>
      </c>
      <c r="B142" s="101" t="s">
        <v>751</v>
      </c>
      <c r="C142" s="102" t="s">
        <v>100</v>
      </c>
      <c r="D142" s="102" t="s">
        <v>786</v>
      </c>
      <c r="E142" s="102" t="s">
        <v>752</v>
      </c>
      <c r="F142" s="103">
        <v>513206</v>
      </c>
      <c r="G142" s="103">
        <v>153961.79999999999</v>
      </c>
      <c r="H142" s="98">
        <f t="shared" si="4"/>
        <v>0.3</v>
      </c>
    </row>
    <row r="143" spans="1:8" ht="38.25" x14ac:dyDescent="0.2">
      <c r="A143" s="27">
        <f t="shared" si="5"/>
        <v>136</v>
      </c>
      <c r="B143" s="101" t="s">
        <v>753</v>
      </c>
      <c r="C143" s="102" t="s">
        <v>100</v>
      </c>
      <c r="D143" s="102" t="s">
        <v>786</v>
      </c>
      <c r="E143" s="102" t="s">
        <v>754</v>
      </c>
      <c r="F143" s="103">
        <v>513206</v>
      </c>
      <c r="G143" s="103">
        <v>153961.79999999999</v>
      </c>
      <c r="H143" s="98">
        <f t="shared" si="4"/>
        <v>0.3</v>
      </c>
    </row>
    <row r="144" spans="1:8" ht="25.5" x14ac:dyDescent="0.2">
      <c r="A144" s="27">
        <f t="shared" si="5"/>
        <v>137</v>
      </c>
      <c r="B144" s="101" t="s">
        <v>467</v>
      </c>
      <c r="C144" s="102" t="s">
        <v>100</v>
      </c>
      <c r="D144" s="102" t="s">
        <v>222</v>
      </c>
      <c r="E144" s="102" t="s">
        <v>94</v>
      </c>
      <c r="F144" s="103">
        <v>145000</v>
      </c>
      <c r="G144" s="103">
        <v>0</v>
      </c>
      <c r="H144" s="98">
        <f t="shared" si="4"/>
        <v>0</v>
      </c>
    </row>
    <row r="145" spans="1:8" ht="25.5" x14ac:dyDescent="0.2">
      <c r="A145" s="27">
        <f t="shared" si="5"/>
        <v>138</v>
      </c>
      <c r="B145" s="101" t="s">
        <v>431</v>
      </c>
      <c r="C145" s="102" t="s">
        <v>100</v>
      </c>
      <c r="D145" s="102" t="s">
        <v>222</v>
      </c>
      <c r="E145" s="102" t="s">
        <v>158</v>
      </c>
      <c r="F145" s="103">
        <v>145000</v>
      </c>
      <c r="G145" s="103">
        <v>0</v>
      </c>
      <c r="H145" s="98">
        <f t="shared" si="4"/>
        <v>0</v>
      </c>
    </row>
    <row r="146" spans="1:8" ht="15" x14ac:dyDescent="0.2">
      <c r="A146" s="27">
        <f t="shared" si="5"/>
        <v>139</v>
      </c>
      <c r="B146" s="101" t="s">
        <v>432</v>
      </c>
      <c r="C146" s="102" t="s">
        <v>100</v>
      </c>
      <c r="D146" s="102" t="s">
        <v>222</v>
      </c>
      <c r="E146" s="102" t="s">
        <v>382</v>
      </c>
      <c r="F146" s="103">
        <v>145000</v>
      </c>
      <c r="G146" s="103">
        <v>0</v>
      </c>
      <c r="H146" s="98">
        <f t="shared" si="4"/>
        <v>0</v>
      </c>
    </row>
    <row r="147" spans="1:8" ht="25.5" x14ac:dyDescent="0.2">
      <c r="A147" s="27">
        <f t="shared" si="5"/>
        <v>140</v>
      </c>
      <c r="B147" s="101" t="s">
        <v>670</v>
      </c>
      <c r="C147" s="102" t="s">
        <v>100</v>
      </c>
      <c r="D147" s="102" t="s">
        <v>468</v>
      </c>
      <c r="E147" s="102" t="s">
        <v>94</v>
      </c>
      <c r="F147" s="103">
        <v>2907500</v>
      </c>
      <c r="G147" s="103">
        <v>1249502.22</v>
      </c>
      <c r="H147" s="98">
        <f t="shared" si="4"/>
        <v>0.42975140842648324</v>
      </c>
    </row>
    <row r="148" spans="1:8" ht="15" x14ac:dyDescent="0.2">
      <c r="A148" s="27">
        <f t="shared" si="5"/>
        <v>141</v>
      </c>
      <c r="B148" s="101" t="s">
        <v>443</v>
      </c>
      <c r="C148" s="102" t="s">
        <v>100</v>
      </c>
      <c r="D148" s="102" t="s">
        <v>468</v>
      </c>
      <c r="E148" s="102" t="s">
        <v>159</v>
      </c>
      <c r="F148" s="103">
        <v>2727775</v>
      </c>
      <c r="G148" s="103">
        <v>1249502.22</v>
      </c>
      <c r="H148" s="98">
        <f t="shared" si="4"/>
        <v>0.45806645342816033</v>
      </c>
    </row>
    <row r="149" spans="1:8" ht="15" x14ac:dyDescent="0.2">
      <c r="A149" s="27">
        <f t="shared" si="5"/>
        <v>142</v>
      </c>
      <c r="B149" s="101" t="s">
        <v>444</v>
      </c>
      <c r="C149" s="102" t="s">
        <v>100</v>
      </c>
      <c r="D149" s="102" t="s">
        <v>468</v>
      </c>
      <c r="E149" s="102" t="s">
        <v>414</v>
      </c>
      <c r="F149" s="103">
        <v>2095065</v>
      </c>
      <c r="G149" s="103">
        <v>964087.58</v>
      </c>
      <c r="H149" s="98">
        <f t="shared" si="4"/>
        <v>0.46017072501330508</v>
      </c>
    </row>
    <row r="150" spans="1:8" ht="38.25" x14ac:dyDescent="0.2">
      <c r="A150" s="27">
        <f t="shared" si="5"/>
        <v>143</v>
      </c>
      <c r="B150" s="101" t="s">
        <v>446</v>
      </c>
      <c r="C150" s="102" t="s">
        <v>100</v>
      </c>
      <c r="D150" s="102" t="s">
        <v>468</v>
      </c>
      <c r="E150" s="102" t="s">
        <v>416</v>
      </c>
      <c r="F150" s="103">
        <v>632710</v>
      </c>
      <c r="G150" s="103">
        <v>285414.64</v>
      </c>
      <c r="H150" s="98">
        <f t="shared" si="4"/>
        <v>0.45109867079704763</v>
      </c>
    </row>
    <row r="151" spans="1:8" ht="25.5" x14ac:dyDescent="0.2">
      <c r="A151" s="27">
        <f t="shared" si="5"/>
        <v>144</v>
      </c>
      <c r="B151" s="101" t="s">
        <v>431</v>
      </c>
      <c r="C151" s="102" t="s">
        <v>100</v>
      </c>
      <c r="D151" s="102" t="s">
        <v>468</v>
      </c>
      <c r="E151" s="102" t="s">
        <v>158</v>
      </c>
      <c r="F151" s="103">
        <v>179725</v>
      </c>
      <c r="G151" s="103">
        <v>0</v>
      </c>
      <c r="H151" s="98">
        <f t="shared" si="4"/>
        <v>0</v>
      </c>
    </row>
    <row r="152" spans="1:8" ht="15" x14ac:dyDescent="0.2">
      <c r="A152" s="27">
        <f t="shared" si="5"/>
        <v>145</v>
      </c>
      <c r="B152" s="101" t="s">
        <v>432</v>
      </c>
      <c r="C152" s="102" t="s">
        <v>100</v>
      </c>
      <c r="D152" s="102" t="s">
        <v>468</v>
      </c>
      <c r="E152" s="102" t="s">
        <v>382</v>
      </c>
      <c r="F152" s="103">
        <v>179725</v>
      </c>
      <c r="G152" s="103">
        <v>0</v>
      </c>
      <c r="H152" s="98">
        <f t="shared" si="4"/>
        <v>0</v>
      </c>
    </row>
    <row r="153" spans="1:8" ht="15" x14ac:dyDescent="0.2">
      <c r="A153" s="27">
        <f t="shared" si="5"/>
        <v>146</v>
      </c>
      <c r="B153" s="101" t="s">
        <v>642</v>
      </c>
      <c r="C153" s="102" t="s">
        <v>100</v>
      </c>
      <c r="D153" s="102" t="s">
        <v>643</v>
      </c>
      <c r="E153" s="102" t="s">
        <v>94</v>
      </c>
      <c r="F153" s="103">
        <v>51200</v>
      </c>
      <c r="G153" s="103">
        <v>51200</v>
      </c>
      <c r="H153" s="98">
        <f t="shared" si="4"/>
        <v>1</v>
      </c>
    </row>
    <row r="154" spans="1:8" ht="25.5" x14ac:dyDescent="0.2">
      <c r="A154" s="27">
        <f t="shared" si="5"/>
        <v>147</v>
      </c>
      <c r="B154" s="101" t="s">
        <v>431</v>
      </c>
      <c r="C154" s="102" t="s">
        <v>100</v>
      </c>
      <c r="D154" s="102" t="s">
        <v>643</v>
      </c>
      <c r="E154" s="102" t="s">
        <v>158</v>
      </c>
      <c r="F154" s="103">
        <v>51200</v>
      </c>
      <c r="G154" s="103">
        <v>51200</v>
      </c>
      <c r="H154" s="98">
        <f t="shared" si="4"/>
        <v>1</v>
      </c>
    </row>
    <row r="155" spans="1:8" ht="15" x14ac:dyDescent="0.2">
      <c r="A155" s="27">
        <f t="shared" si="5"/>
        <v>148</v>
      </c>
      <c r="B155" s="101" t="s">
        <v>432</v>
      </c>
      <c r="C155" s="102" t="s">
        <v>100</v>
      </c>
      <c r="D155" s="102" t="s">
        <v>643</v>
      </c>
      <c r="E155" s="102" t="s">
        <v>382</v>
      </c>
      <c r="F155" s="103">
        <v>51200</v>
      </c>
      <c r="G155" s="103">
        <v>51200</v>
      </c>
      <c r="H155" s="98">
        <f t="shared" si="4"/>
        <v>1</v>
      </c>
    </row>
    <row r="156" spans="1:8" ht="25.5" x14ac:dyDescent="0.2">
      <c r="A156" s="27">
        <f t="shared" si="5"/>
        <v>149</v>
      </c>
      <c r="B156" s="101" t="s">
        <v>470</v>
      </c>
      <c r="C156" s="102" t="s">
        <v>100</v>
      </c>
      <c r="D156" s="102" t="s">
        <v>363</v>
      </c>
      <c r="E156" s="102" t="s">
        <v>94</v>
      </c>
      <c r="F156" s="103">
        <v>400000</v>
      </c>
      <c r="G156" s="103">
        <v>192000</v>
      </c>
      <c r="H156" s="98">
        <f t="shared" si="4"/>
        <v>0.48</v>
      </c>
    </row>
    <row r="157" spans="1:8" ht="25.5" x14ac:dyDescent="0.2">
      <c r="A157" s="27">
        <f t="shared" si="5"/>
        <v>150</v>
      </c>
      <c r="B157" s="101" t="s">
        <v>431</v>
      </c>
      <c r="C157" s="102" t="s">
        <v>100</v>
      </c>
      <c r="D157" s="102" t="s">
        <v>363</v>
      </c>
      <c r="E157" s="102" t="s">
        <v>158</v>
      </c>
      <c r="F157" s="103">
        <v>400000</v>
      </c>
      <c r="G157" s="103">
        <v>192000</v>
      </c>
      <c r="H157" s="98">
        <f t="shared" si="4"/>
        <v>0.48</v>
      </c>
    </row>
    <row r="158" spans="1:8" ht="15" x14ac:dyDescent="0.2">
      <c r="A158" s="27">
        <f t="shared" si="5"/>
        <v>151</v>
      </c>
      <c r="B158" s="101" t="s">
        <v>432</v>
      </c>
      <c r="C158" s="102" t="s">
        <v>100</v>
      </c>
      <c r="D158" s="102" t="s">
        <v>363</v>
      </c>
      <c r="E158" s="102" t="s">
        <v>382</v>
      </c>
      <c r="F158" s="103">
        <v>400000</v>
      </c>
      <c r="G158" s="103">
        <v>192000</v>
      </c>
      <c r="H158" s="98">
        <f t="shared" si="4"/>
        <v>0.48</v>
      </c>
    </row>
    <row r="159" spans="1:8" ht="38.25" x14ac:dyDescent="0.2">
      <c r="A159" s="27">
        <f t="shared" si="5"/>
        <v>152</v>
      </c>
      <c r="B159" s="101" t="s">
        <v>471</v>
      </c>
      <c r="C159" s="102" t="s">
        <v>100</v>
      </c>
      <c r="D159" s="102" t="s">
        <v>223</v>
      </c>
      <c r="E159" s="102" t="s">
        <v>94</v>
      </c>
      <c r="F159" s="103">
        <v>116400</v>
      </c>
      <c r="G159" s="103">
        <v>24204.47</v>
      </c>
      <c r="H159" s="98">
        <f t="shared" si="4"/>
        <v>0.20794218213058421</v>
      </c>
    </row>
    <row r="160" spans="1:8" ht="38.25" x14ac:dyDescent="0.2">
      <c r="A160" s="27">
        <f t="shared" si="5"/>
        <v>153</v>
      </c>
      <c r="B160" s="101" t="s">
        <v>472</v>
      </c>
      <c r="C160" s="102" t="s">
        <v>100</v>
      </c>
      <c r="D160" s="102" t="s">
        <v>311</v>
      </c>
      <c r="E160" s="102" t="s">
        <v>94</v>
      </c>
      <c r="F160" s="103">
        <v>116400</v>
      </c>
      <c r="G160" s="103">
        <v>24204.47</v>
      </c>
      <c r="H160" s="98">
        <f t="shared" si="4"/>
        <v>0.20794218213058421</v>
      </c>
    </row>
    <row r="161" spans="1:8" ht="76.5" x14ac:dyDescent="0.2">
      <c r="A161" s="27">
        <f t="shared" si="5"/>
        <v>154</v>
      </c>
      <c r="B161" s="101" t="s">
        <v>671</v>
      </c>
      <c r="C161" s="102" t="s">
        <v>100</v>
      </c>
      <c r="D161" s="102" t="s">
        <v>224</v>
      </c>
      <c r="E161" s="102" t="s">
        <v>94</v>
      </c>
      <c r="F161" s="103">
        <v>1200</v>
      </c>
      <c r="G161" s="103">
        <v>1000</v>
      </c>
      <c r="H161" s="98">
        <f t="shared" si="4"/>
        <v>0.83333333333333337</v>
      </c>
    </row>
    <row r="162" spans="1:8" ht="25.5" x14ac:dyDescent="0.2">
      <c r="A162" s="27">
        <f t="shared" si="5"/>
        <v>155</v>
      </c>
      <c r="B162" s="101" t="s">
        <v>431</v>
      </c>
      <c r="C162" s="102" t="s">
        <v>100</v>
      </c>
      <c r="D162" s="102" t="s">
        <v>224</v>
      </c>
      <c r="E162" s="102" t="s">
        <v>158</v>
      </c>
      <c r="F162" s="103">
        <v>200</v>
      </c>
      <c r="G162" s="103">
        <v>0</v>
      </c>
      <c r="H162" s="98">
        <f t="shared" si="4"/>
        <v>0</v>
      </c>
    </row>
    <row r="163" spans="1:8" ht="15" x14ac:dyDescent="0.2">
      <c r="A163" s="27">
        <f t="shared" si="5"/>
        <v>156</v>
      </c>
      <c r="B163" s="101" t="s">
        <v>432</v>
      </c>
      <c r="C163" s="102" t="s">
        <v>100</v>
      </c>
      <c r="D163" s="102" t="s">
        <v>224</v>
      </c>
      <c r="E163" s="102" t="s">
        <v>382</v>
      </c>
      <c r="F163" s="103">
        <v>200</v>
      </c>
      <c r="G163" s="103">
        <v>0</v>
      </c>
      <c r="H163" s="98">
        <f t="shared" si="4"/>
        <v>0</v>
      </c>
    </row>
    <row r="164" spans="1:8" ht="15" x14ac:dyDescent="0.2">
      <c r="A164" s="27">
        <f t="shared" si="5"/>
        <v>157</v>
      </c>
      <c r="B164" s="101" t="s">
        <v>744</v>
      </c>
      <c r="C164" s="102" t="s">
        <v>100</v>
      </c>
      <c r="D164" s="102" t="s">
        <v>224</v>
      </c>
      <c r="E164" s="102" t="s">
        <v>745</v>
      </c>
      <c r="F164" s="103">
        <v>1000</v>
      </c>
      <c r="G164" s="103">
        <v>1000</v>
      </c>
      <c r="H164" s="98">
        <f t="shared" si="4"/>
        <v>1</v>
      </c>
    </row>
    <row r="165" spans="1:8" ht="51" x14ac:dyDescent="0.2">
      <c r="A165" s="27">
        <f t="shared" si="5"/>
        <v>158</v>
      </c>
      <c r="B165" s="101" t="s">
        <v>672</v>
      </c>
      <c r="C165" s="102" t="s">
        <v>100</v>
      </c>
      <c r="D165" s="102" t="s">
        <v>225</v>
      </c>
      <c r="E165" s="102" t="s">
        <v>94</v>
      </c>
      <c r="F165" s="103">
        <v>115200</v>
      </c>
      <c r="G165" s="103">
        <v>23204.47</v>
      </c>
      <c r="H165" s="98">
        <f t="shared" si="4"/>
        <v>0.20142769097222224</v>
      </c>
    </row>
    <row r="166" spans="1:8" ht="25.5" x14ac:dyDescent="0.2">
      <c r="A166" s="27">
        <f t="shared" si="5"/>
        <v>159</v>
      </c>
      <c r="B166" s="101" t="s">
        <v>426</v>
      </c>
      <c r="C166" s="102" t="s">
        <v>100</v>
      </c>
      <c r="D166" s="102" t="s">
        <v>225</v>
      </c>
      <c r="E166" s="102" t="s">
        <v>157</v>
      </c>
      <c r="F166" s="103">
        <v>53903</v>
      </c>
      <c r="G166" s="103">
        <v>23204.47</v>
      </c>
      <c r="H166" s="98">
        <f t="shared" si="4"/>
        <v>0.4304856872530286</v>
      </c>
    </row>
    <row r="167" spans="1:8" ht="25.5" x14ac:dyDescent="0.2">
      <c r="A167" s="27">
        <f t="shared" si="5"/>
        <v>160</v>
      </c>
      <c r="B167" s="101" t="s">
        <v>427</v>
      </c>
      <c r="C167" s="102" t="s">
        <v>100</v>
      </c>
      <c r="D167" s="102" t="s">
        <v>225</v>
      </c>
      <c r="E167" s="102" t="s">
        <v>410</v>
      </c>
      <c r="F167" s="103">
        <v>41400</v>
      </c>
      <c r="G167" s="103">
        <v>17822.18</v>
      </c>
      <c r="H167" s="98">
        <f t="shared" si="4"/>
        <v>0.43048743961352659</v>
      </c>
    </row>
    <row r="168" spans="1:8" ht="38.25" x14ac:dyDescent="0.2">
      <c r="A168" s="27">
        <f t="shared" si="5"/>
        <v>161</v>
      </c>
      <c r="B168" s="101" t="s">
        <v>428</v>
      </c>
      <c r="C168" s="102" t="s">
        <v>100</v>
      </c>
      <c r="D168" s="102" t="s">
        <v>225</v>
      </c>
      <c r="E168" s="102" t="s">
        <v>411</v>
      </c>
      <c r="F168" s="103">
        <v>12503</v>
      </c>
      <c r="G168" s="103">
        <v>5382.29</v>
      </c>
      <c r="H168" s="98">
        <f t="shared" si="4"/>
        <v>0.43047988482764138</v>
      </c>
    </row>
    <row r="169" spans="1:8" ht="25.5" x14ac:dyDescent="0.2">
      <c r="A169" s="27">
        <f t="shared" si="5"/>
        <v>162</v>
      </c>
      <c r="B169" s="101" t="s">
        <v>431</v>
      </c>
      <c r="C169" s="102" t="s">
        <v>100</v>
      </c>
      <c r="D169" s="102" t="s">
        <v>225</v>
      </c>
      <c r="E169" s="102" t="s">
        <v>158</v>
      </c>
      <c r="F169" s="103">
        <v>61297</v>
      </c>
      <c r="G169" s="103">
        <v>0</v>
      </c>
      <c r="H169" s="98">
        <f t="shared" si="4"/>
        <v>0</v>
      </c>
    </row>
    <row r="170" spans="1:8" ht="15" x14ac:dyDescent="0.2">
      <c r="A170" s="27">
        <f t="shared" si="5"/>
        <v>163</v>
      </c>
      <c r="B170" s="101" t="s">
        <v>432</v>
      </c>
      <c r="C170" s="102" t="s">
        <v>100</v>
      </c>
      <c r="D170" s="102" t="s">
        <v>225</v>
      </c>
      <c r="E170" s="102" t="s">
        <v>382</v>
      </c>
      <c r="F170" s="103">
        <v>61297</v>
      </c>
      <c r="G170" s="103">
        <v>0</v>
      </c>
      <c r="H170" s="98">
        <f t="shared" si="4"/>
        <v>0</v>
      </c>
    </row>
    <row r="171" spans="1:8" ht="15" x14ac:dyDescent="0.2">
      <c r="A171" s="27">
        <f t="shared" si="5"/>
        <v>164</v>
      </c>
      <c r="B171" s="101" t="s">
        <v>199</v>
      </c>
      <c r="C171" s="102" t="s">
        <v>100</v>
      </c>
      <c r="D171" s="102" t="s">
        <v>201</v>
      </c>
      <c r="E171" s="102" t="s">
        <v>94</v>
      </c>
      <c r="F171" s="103">
        <v>442200</v>
      </c>
      <c r="G171" s="103">
        <v>0</v>
      </c>
      <c r="H171" s="98">
        <f t="shared" si="4"/>
        <v>0</v>
      </c>
    </row>
    <row r="172" spans="1:8" ht="63.75" x14ac:dyDescent="0.2">
      <c r="A172" s="27">
        <f t="shared" si="5"/>
        <v>165</v>
      </c>
      <c r="B172" s="101" t="s">
        <v>673</v>
      </c>
      <c r="C172" s="102" t="s">
        <v>100</v>
      </c>
      <c r="D172" s="102" t="s">
        <v>674</v>
      </c>
      <c r="E172" s="102" t="s">
        <v>94</v>
      </c>
      <c r="F172" s="103">
        <v>442200</v>
      </c>
      <c r="G172" s="103">
        <v>0</v>
      </c>
      <c r="H172" s="98">
        <f t="shared" si="4"/>
        <v>0</v>
      </c>
    </row>
    <row r="173" spans="1:8" ht="25.5" x14ac:dyDescent="0.2">
      <c r="A173" s="27">
        <f t="shared" si="5"/>
        <v>166</v>
      </c>
      <c r="B173" s="101" t="s">
        <v>431</v>
      </c>
      <c r="C173" s="102" t="s">
        <v>100</v>
      </c>
      <c r="D173" s="102" t="s">
        <v>674</v>
      </c>
      <c r="E173" s="102" t="s">
        <v>158</v>
      </c>
      <c r="F173" s="103">
        <v>442200</v>
      </c>
      <c r="G173" s="103">
        <v>0</v>
      </c>
      <c r="H173" s="98">
        <f t="shared" si="4"/>
        <v>0</v>
      </c>
    </row>
    <row r="174" spans="1:8" ht="15" x14ac:dyDescent="0.2">
      <c r="A174" s="27">
        <f t="shared" si="5"/>
        <v>167</v>
      </c>
      <c r="B174" s="101" t="s">
        <v>432</v>
      </c>
      <c r="C174" s="102" t="s">
        <v>100</v>
      </c>
      <c r="D174" s="102" t="s">
        <v>674</v>
      </c>
      <c r="E174" s="102" t="s">
        <v>382</v>
      </c>
      <c r="F174" s="103">
        <v>442200</v>
      </c>
      <c r="G174" s="103">
        <v>0</v>
      </c>
      <c r="H174" s="98">
        <f t="shared" si="4"/>
        <v>0</v>
      </c>
    </row>
    <row r="175" spans="1:8" ht="15" x14ac:dyDescent="0.2">
      <c r="A175" s="27">
        <f t="shared" si="5"/>
        <v>168</v>
      </c>
      <c r="B175" s="101" t="s">
        <v>746</v>
      </c>
      <c r="C175" s="102" t="s">
        <v>747</v>
      </c>
      <c r="D175" s="102" t="s">
        <v>200</v>
      </c>
      <c r="E175" s="102" t="s">
        <v>94</v>
      </c>
      <c r="F175" s="103">
        <v>1375200</v>
      </c>
      <c r="G175" s="103">
        <v>687600</v>
      </c>
      <c r="H175" s="98">
        <f t="shared" si="4"/>
        <v>0.5</v>
      </c>
    </row>
    <row r="176" spans="1:8" ht="15" x14ac:dyDescent="0.2">
      <c r="A176" s="27">
        <f t="shared" si="5"/>
        <v>169</v>
      </c>
      <c r="B176" s="101" t="s">
        <v>748</v>
      </c>
      <c r="C176" s="102" t="s">
        <v>749</v>
      </c>
      <c r="D176" s="102" t="s">
        <v>200</v>
      </c>
      <c r="E176" s="102" t="s">
        <v>94</v>
      </c>
      <c r="F176" s="103">
        <v>1375200</v>
      </c>
      <c r="G176" s="103">
        <v>687600</v>
      </c>
      <c r="H176" s="98">
        <f t="shared" si="4"/>
        <v>0.5</v>
      </c>
    </row>
    <row r="177" spans="1:8" ht="38.25" x14ac:dyDescent="0.2">
      <c r="A177" s="27">
        <f t="shared" si="5"/>
        <v>170</v>
      </c>
      <c r="B177" s="101" t="s">
        <v>471</v>
      </c>
      <c r="C177" s="102" t="s">
        <v>749</v>
      </c>
      <c r="D177" s="102" t="s">
        <v>223</v>
      </c>
      <c r="E177" s="102" t="s">
        <v>94</v>
      </c>
      <c r="F177" s="103">
        <v>1375200</v>
      </c>
      <c r="G177" s="103">
        <v>687600</v>
      </c>
      <c r="H177" s="98">
        <f t="shared" si="4"/>
        <v>0.5</v>
      </c>
    </row>
    <row r="178" spans="1:8" ht="38.25" x14ac:dyDescent="0.2">
      <c r="A178" s="27">
        <f t="shared" si="5"/>
        <v>171</v>
      </c>
      <c r="B178" s="101" t="s">
        <v>472</v>
      </c>
      <c r="C178" s="102" t="s">
        <v>749</v>
      </c>
      <c r="D178" s="102" t="s">
        <v>311</v>
      </c>
      <c r="E178" s="102" t="s">
        <v>94</v>
      </c>
      <c r="F178" s="103">
        <v>1375200</v>
      </c>
      <c r="G178" s="103">
        <v>687600</v>
      </c>
      <c r="H178" s="98">
        <f t="shared" si="4"/>
        <v>0.5</v>
      </c>
    </row>
    <row r="179" spans="1:8" ht="63.75" x14ac:dyDescent="0.2">
      <c r="A179" s="27">
        <f t="shared" si="5"/>
        <v>172</v>
      </c>
      <c r="B179" s="101" t="s">
        <v>720</v>
      </c>
      <c r="C179" s="102" t="s">
        <v>749</v>
      </c>
      <c r="D179" s="102" t="s">
        <v>309</v>
      </c>
      <c r="E179" s="102" t="s">
        <v>94</v>
      </c>
      <c r="F179" s="103">
        <v>1375200</v>
      </c>
      <c r="G179" s="103">
        <v>687600</v>
      </c>
      <c r="H179" s="98">
        <f t="shared" si="4"/>
        <v>0.5</v>
      </c>
    </row>
    <row r="180" spans="1:8" ht="15" x14ac:dyDescent="0.2">
      <c r="A180" s="27">
        <f t="shared" si="5"/>
        <v>173</v>
      </c>
      <c r="B180" s="101" t="s">
        <v>744</v>
      </c>
      <c r="C180" s="102" t="s">
        <v>749</v>
      </c>
      <c r="D180" s="102" t="s">
        <v>309</v>
      </c>
      <c r="E180" s="102" t="s">
        <v>745</v>
      </c>
      <c r="F180" s="103">
        <v>1375200</v>
      </c>
      <c r="G180" s="103">
        <v>687600</v>
      </c>
      <c r="H180" s="98">
        <f t="shared" si="4"/>
        <v>0.5</v>
      </c>
    </row>
    <row r="181" spans="1:8" ht="25.5" x14ac:dyDescent="0.2">
      <c r="A181" s="27">
        <f t="shared" si="5"/>
        <v>174</v>
      </c>
      <c r="B181" s="101" t="s">
        <v>134</v>
      </c>
      <c r="C181" s="102" t="s">
        <v>101</v>
      </c>
      <c r="D181" s="102" t="s">
        <v>200</v>
      </c>
      <c r="E181" s="102" t="s">
        <v>94</v>
      </c>
      <c r="F181" s="103">
        <v>18177130</v>
      </c>
      <c r="G181" s="103">
        <v>5407576.2000000002</v>
      </c>
      <c r="H181" s="98">
        <f t="shared" si="4"/>
        <v>0.29749339967310573</v>
      </c>
    </row>
    <row r="182" spans="1:8" ht="15" x14ac:dyDescent="0.2">
      <c r="A182" s="27">
        <f t="shared" si="5"/>
        <v>175</v>
      </c>
      <c r="B182" s="101" t="s">
        <v>787</v>
      </c>
      <c r="C182" s="102" t="s">
        <v>102</v>
      </c>
      <c r="D182" s="102" t="s">
        <v>200</v>
      </c>
      <c r="E182" s="102" t="s">
        <v>94</v>
      </c>
      <c r="F182" s="103">
        <v>230000</v>
      </c>
      <c r="G182" s="103">
        <v>0</v>
      </c>
      <c r="H182" s="98">
        <f t="shared" si="4"/>
        <v>0</v>
      </c>
    </row>
    <row r="183" spans="1:8" ht="38.25" x14ac:dyDescent="0.2">
      <c r="A183" s="27">
        <f t="shared" si="5"/>
        <v>176</v>
      </c>
      <c r="B183" s="101" t="s">
        <v>471</v>
      </c>
      <c r="C183" s="102" t="s">
        <v>102</v>
      </c>
      <c r="D183" s="102" t="s">
        <v>223</v>
      </c>
      <c r="E183" s="102" t="s">
        <v>94</v>
      </c>
      <c r="F183" s="103">
        <v>230000</v>
      </c>
      <c r="G183" s="103">
        <v>0</v>
      </c>
      <c r="H183" s="98">
        <f t="shared" si="4"/>
        <v>0</v>
      </c>
    </row>
    <row r="184" spans="1:8" ht="63.75" x14ac:dyDescent="0.2">
      <c r="A184" s="27">
        <f t="shared" si="5"/>
        <v>177</v>
      </c>
      <c r="B184" s="101" t="s">
        <v>675</v>
      </c>
      <c r="C184" s="102" t="s">
        <v>102</v>
      </c>
      <c r="D184" s="102" t="s">
        <v>312</v>
      </c>
      <c r="E184" s="102" t="s">
        <v>94</v>
      </c>
      <c r="F184" s="103">
        <v>230000</v>
      </c>
      <c r="G184" s="103">
        <v>0</v>
      </c>
      <c r="H184" s="98">
        <f t="shared" si="4"/>
        <v>0</v>
      </c>
    </row>
    <row r="185" spans="1:8" ht="63.75" x14ac:dyDescent="0.2">
      <c r="A185" s="27">
        <f t="shared" si="5"/>
        <v>178</v>
      </c>
      <c r="B185" s="101" t="s">
        <v>473</v>
      </c>
      <c r="C185" s="102" t="s">
        <v>102</v>
      </c>
      <c r="D185" s="102" t="s">
        <v>226</v>
      </c>
      <c r="E185" s="102" t="s">
        <v>94</v>
      </c>
      <c r="F185" s="103">
        <v>100000</v>
      </c>
      <c r="G185" s="103">
        <v>0</v>
      </c>
      <c r="H185" s="98">
        <f t="shared" si="4"/>
        <v>0</v>
      </c>
    </row>
    <row r="186" spans="1:8" ht="25.5" x14ac:dyDescent="0.2">
      <c r="A186" s="27">
        <f t="shared" si="5"/>
        <v>179</v>
      </c>
      <c r="B186" s="101" t="s">
        <v>431</v>
      </c>
      <c r="C186" s="102" t="s">
        <v>102</v>
      </c>
      <c r="D186" s="102" t="s">
        <v>226</v>
      </c>
      <c r="E186" s="102" t="s">
        <v>158</v>
      </c>
      <c r="F186" s="103">
        <v>100000</v>
      </c>
      <c r="G186" s="103">
        <v>0</v>
      </c>
      <c r="H186" s="98">
        <f t="shared" si="4"/>
        <v>0</v>
      </c>
    </row>
    <row r="187" spans="1:8" ht="15" x14ac:dyDescent="0.2">
      <c r="A187" s="27">
        <f t="shared" si="5"/>
        <v>180</v>
      </c>
      <c r="B187" s="101" t="s">
        <v>432</v>
      </c>
      <c r="C187" s="102" t="s">
        <v>102</v>
      </c>
      <c r="D187" s="102" t="s">
        <v>226</v>
      </c>
      <c r="E187" s="102" t="s">
        <v>382</v>
      </c>
      <c r="F187" s="103">
        <v>100000</v>
      </c>
      <c r="G187" s="103">
        <v>0</v>
      </c>
      <c r="H187" s="98">
        <f t="shared" si="4"/>
        <v>0</v>
      </c>
    </row>
    <row r="188" spans="1:8" ht="38.25" x14ac:dyDescent="0.2">
      <c r="A188" s="27">
        <f t="shared" si="5"/>
        <v>181</v>
      </c>
      <c r="B188" s="101" t="s">
        <v>474</v>
      </c>
      <c r="C188" s="102" t="s">
        <v>102</v>
      </c>
      <c r="D188" s="102" t="s">
        <v>227</v>
      </c>
      <c r="E188" s="102" t="s">
        <v>94</v>
      </c>
      <c r="F188" s="103">
        <v>50000</v>
      </c>
      <c r="G188" s="103">
        <v>0</v>
      </c>
      <c r="H188" s="98">
        <f t="shared" si="4"/>
        <v>0</v>
      </c>
    </row>
    <row r="189" spans="1:8" ht="25.5" x14ac:dyDescent="0.2">
      <c r="A189" s="27">
        <f t="shared" si="5"/>
        <v>182</v>
      </c>
      <c r="B189" s="101" t="s">
        <v>431</v>
      </c>
      <c r="C189" s="102" t="s">
        <v>102</v>
      </c>
      <c r="D189" s="102" t="s">
        <v>227</v>
      </c>
      <c r="E189" s="102" t="s">
        <v>158</v>
      </c>
      <c r="F189" s="103">
        <v>50000</v>
      </c>
      <c r="G189" s="103">
        <v>0</v>
      </c>
      <c r="H189" s="98">
        <f t="shared" si="4"/>
        <v>0</v>
      </c>
    </row>
    <row r="190" spans="1:8" ht="15" x14ac:dyDescent="0.2">
      <c r="A190" s="27">
        <f t="shared" si="5"/>
        <v>183</v>
      </c>
      <c r="B190" s="101" t="s">
        <v>432</v>
      </c>
      <c r="C190" s="102" t="s">
        <v>102</v>
      </c>
      <c r="D190" s="102" t="s">
        <v>227</v>
      </c>
      <c r="E190" s="102" t="s">
        <v>382</v>
      </c>
      <c r="F190" s="103">
        <v>50000</v>
      </c>
      <c r="G190" s="103">
        <v>0</v>
      </c>
      <c r="H190" s="98">
        <f t="shared" si="4"/>
        <v>0</v>
      </c>
    </row>
    <row r="191" spans="1:8" ht="25.5" x14ac:dyDescent="0.2">
      <c r="A191" s="27">
        <f t="shared" si="5"/>
        <v>184</v>
      </c>
      <c r="B191" s="101" t="s">
        <v>478</v>
      </c>
      <c r="C191" s="102" t="s">
        <v>102</v>
      </c>
      <c r="D191" s="102" t="s">
        <v>479</v>
      </c>
      <c r="E191" s="102" t="s">
        <v>94</v>
      </c>
      <c r="F191" s="103">
        <v>50000</v>
      </c>
      <c r="G191" s="103">
        <v>0</v>
      </c>
      <c r="H191" s="98">
        <f t="shared" si="4"/>
        <v>0</v>
      </c>
    </row>
    <row r="192" spans="1:8" ht="25.5" x14ac:dyDescent="0.2">
      <c r="A192" s="27">
        <f t="shared" si="5"/>
        <v>185</v>
      </c>
      <c r="B192" s="101" t="s">
        <v>431</v>
      </c>
      <c r="C192" s="102" t="s">
        <v>102</v>
      </c>
      <c r="D192" s="102" t="s">
        <v>479</v>
      </c>
      <c r="E192" s="102" t="s">
        <v>158</v>
      </c>
      <c r="F192" s="103">
        <v>50000</v>
      </c>
      <c r="G192" s="103">
        <v>0</v>
      </c>
      <c r="H192" s="98">
        <f t="shared" si="4"/>
        <v>0</v>
      </c>
    </row>
    <row r="193" spans="1:8" ht="15" x14ac:dyDescent="0.2">
      <c r="A193" s="27">
        <f t="shared" si="5"/>
        <v>186</v>
      </c>
      <c r="B193" s="101" t="s">
        <v>432</v>
      </c>
      <c r="C193" s="102" t="s">
        <v>102</v>
      </c>
      <c r="D193" s="102" t="s">
        <v>479</v>
      </c>
      <c r="E193" s="102" t="s">
        <v>382</v>
      </c>
      <c r="F193" s="103">
        <v>50000</v>
      </c>
      <c r="G193" s="103">
        <v>0</v>
      </c>
      <c r="H193" s="98">
        <f t="shared" si="4"/>
        <v>0</v>
      </c>
    </row>
    <row r="194" spans="1:8" ht="15" x14ac:dyDescent="0.2">
      <c r="A194" s="27">
        <f t="shared" si="5"/>
        <v>187</v>
      </c>
      <c r="B194" s="101" t="s">
        <v>480</v>
      </c>
      <c r="C194" s="102" t="s">
        <v>102</v>
      </c>
      <c r="D194" s="102" t="s">
        <v>481</v>
      </c>
      <c r="E194" s="102" t="s">
        <v>94</v>
      </c>
      <c r="F194" s="103">
        <v>30000</v>
      </c>
      <c r="G194" s="103">
        <v>0</v>
      </c>
      <c r="H194" s="98">
        <f t="shared" si="4"/>
        <v>0</v>
      </c>
    </row>
    <row r="195" spans="1:8" ht="25.5" x14ac:dyDescent="0.2">
      <c r="A195" s="27">
        <f t="shared" si="5"/>
        <v>188</v>
      </c>
      <c r="B195" s="101" t="s">
        <v>431</v>
      </c>
      <c r="C195" s="102" t="s">
        <v>102</v>
      </c>
      <c r="D195" s="102" t="s">
        <v>481</v>
      </c>
      <c r="E195" s="102" t="s">
        <v>158</v>
      </c>
      <c r="F195" s="103">
        <v>30000</v>
      </c>
      <c r="G195" s="103">
        <v>0</v>
      </c>
      <c r="H195" s="98">
        <f t="shared" si="4"/>
        <v>0</v>
      </c>
    </row>
    <row r="196" spans="1:8" ht="15" x14ac:dyDescent="0.2">
      <c r="A196" s="27">
        <f t="shared" si="5"/>
        <v>189</v>
      </c>
      <c r="B196" s="101" t="s">
        <v>432</v>
      </c>
      <c r="C196" s="102" t="s">
        <v>102</v>
      </c>
      <c r="D196" s="102" t="s">
        <v>481</v>
      </c>
      <c r="E196" s="102" t="s">
        <v>382</v>
      </c>
      <c r="F196" s="103">
        <v>30000</v>
      </c>
      <c r="G196" s="103">
        <v>0</v>
      </c>
      <c r="H196" s="98">
        <f t="shared" si="4"/>
        <v>0</v>
      </c>
    </row>
    <row r="197" spans="1:8" ht="25.5" x14ac:dyDescent="0.2">
      <c r="A197" s="27">
        <f t="shared" si="5"/>
        <v>190</v>
      </c>
      <c r="B197" s="101" t="s">
        <v>788</v>
      </c>
      <c r="C197" s="102" t="s">
        <v>485</v>
      </c>
      <c r="D197" s="102" t="s">
        <v>200</v>
      </c>
      <c r="E197" s="102" t="s">
        <v>94</v>
      </c>
      <c r="F197" s="103">
        <v>16350980</v>
      </c>
      <c r="G197" s="103">
        <v>4957044.62</v>
      </c>
      <c r="H197" s="98">
        <f t="shared" si="4"/>
        <v>0.30316498582959556</v>
      </c>
    </row>
    <row r="198" spans="1:8" ht="38.25" x14ac:dyDescent="0.2">
      <c r="A198" s="27">
        <f t="shared" si="5"/>
        <v>191</v>
      </c>
      <c r="B198" s="101" t="s">
        <v>471</v>
      </c>
      <c r="C198" s="102" t="s">
        <v>485</v>
      </c>
      <c r="D198" s="102" t="s">
        <v>223</v>
      </c>
      <c r="E198" s="102" t="s">
        <v>94</v>
      </c>
      <c r="F198" s="103">
        <v>16350980</v>
      </c>
      <c r="G198" s="103">
        <v>4957044.62</v>
      </c>
      <c r="H198" s="98">
        <f t="shared" si="4"/>
        <v>0.30316498582959556</v>
      </c>
    </row>
    <row r="199" spans="1:8" ht="63.75" x14ac:dyDescent="0.2">
      <c r="A199" s="27">
        <f t="shared" si="5"/>
        <v>192</v>
      </c>
      <c r="B199" s="101" t="s">
        <v>675</v>
      </c>
      <c r="C199" s="102" t="s">
        <v>485</v>
      </c>
      <c r="D199" s="102" t="s">
        <v>312</v>
      </c>
      <c r="E199" s="102" t="s">
        <v>94</v>
      </c>
      <c r="F199" s="103">
        <v>16350980</v>
      </c>
      <c r="G199" s="103">
        <v>4957044.62</v>
      </c>
      <c r="H199" s="98">
        <f t="shared" si="4"/>
        <v>0.30316498582959556</v>
      </c>
    </row>
    <row r="200" spans="1:8" ht="25.5" x14ac:dyDescent="0.2">
      <c r="A200" s="27">
        <f t="shared" si="5"/>
        <v>193</v>
      </c>
      <c r="B200" s="101" t="s">
        <v>789</v>
      </c>
      <c r="C200" s="102" t="s">
        <v>485</v>
      </c>
      <c r="D200" s="102" t="s">
        <v>790</v>
      </c>
      <c r="E200" s="102" t="s">
        <v>94</v>
      </c>
      <c r="F200" s="103">
        <v>50000</v>
      </c>
      <c r="G200" s="103">
        <v>0</v>
      </c>
      <c r="H200" s="98">
        <f t="shared" si="4"/>
        <v>0</v>
      </c>
    </row>
    <row r="201" spans="1:8" ht="25.5" x14ac:dyDescent="0.2">
      <c r="A201" s="27">
        <f t="shared" si="5"/>
        <v>194</v>
      </c>
      <c r="B201" s="101" t="s">
        <v>431</v>
      </c>
      <c r="C201" s="102" t="s">
        <v>485</v>
      </c>
      <c r="D201" s="102" t="s">
        <v>790</v>
      </c>
      <c r="E201" s="102" t="s">
        <v>158</v>
      </c>
      <c r="F201" s="103">
        <v>50000</v>
      </c>
      <c r="G201" s="103">
        <v>0</v>
      </c>
      <c r="H201" s="98">
        <f t="shared" ref="H201:H264" si="6">G201/F201</f>
        <v>0</v>
      </c>
    </row>
    <row r="202" spans="1:8" ht="15" x14ac:dyDescent="0.2">
      <c r="A202" s="27">
        <f t="shared" ref="A202:A265" si="7">A201+1</f>
        <v>195</v>
      </c>
      <c r="B202" s="101" t="s">
        <v>432</v>
      </c>
      <c r="C202" s="102" t="s">
        <v>485</v>
      </c>
      <c r="D202" s="102" t="s">
        <v>790</v>
      </c>
      <c r="E202" s="102" t="s">
        <v>382</v>
      </c>
      <c r="F202" s="103">
        <v>50000</v>
      </c>
      <c r="G202" s="103">
        <v>0</v>
      </c>
      <c r="H202" s="98">
        <f t="shared" si="6"/>
        <v>0</v>
      </c>
    </row>
    <row r="203" spans="1:8" ht="51" x14ac:dyDescent="0.2">
      <c r="A203" s="27">
        <f t="shared" si="7"/>
        <v>196</v>
      </c>
      <c r="B203" s="101" t="s">
        <v>676</v>
      </c>
      <c r="C203" s="102" t="s">
        <v>485</v>
      </c>
      <c r="D203" s="102" t="s">
        <v>677</v>
      </c>
      <c r="E203" s="102" t="s">
        <v>94</v>
      </c>
      <c r="F203" s="103">
        <v>170000</v>
      </c>
      <c r="G203" s="103">
        <v>120000</v>
      </c>
      <c r="H203" s="98">
        <f t="shared" si="6"/>
        <v>0.70588235294117652</v>
      </c>
    </row>
    <row r="204" spans="1:8" ht="25.5" x14ac:dyDescent="0.2">
      <c r="A204" s="27">
        <f t="shared" si="7"/>
        <v>197</v>
      </c>
      <c r="B204" s="101" t="s">
        <v>431</v>
      </c>
      <c r="C204" s="102" t="s">
        <v>485</v>
      </c>
      <c r="D204" s="102" t="s">
        <v>677</v>
      </c>
      <c r="E204" s="102" t="s">
        <v>158</v>
      </c>
      <c r="F204" s="103">
        <v>170000</v>
      </c>
      <c r="G204" s="103">
        <v>120000</v>
      </c>
      <c r="H204" s="98">
        <f t="shared" si="6"/>
        <v>0.70588235294117652</v>
      </c>
    </row>
    <row r="205" spans="1:8" ht="15" x14ac:dyDescent="0.2">
      <c r="A205" s="27">
        <f t="shared" si="7"/>
        <v>198</v>
      </c>
      <c r="B205" s="101" t="s">
        <v>432</v>
      </c>
      <c r="C205" s="102" t="s">
        <v>485</v>
      </c>
      <c r="D205" s="102" t="s">
        <v>677</v>
      </c>
      <c r="E205" s="102" t="s">
        <v>382</v>
      </c>
      <c r="F205" s="103">
        <v>170000</v>
      </c>
      <c r="G205" s="103">
        <v>120000</v>
      </c>
      <c r="H205" s="98">
        <f t="shared" si="6"/>
        <v>0.70588235294117652</v>
      </c>
    </row>
    <row r="206" spans="1:8" ht="51" x14ac:dyDescent="0.2">
      <c r="A206" s="27">
        <f t="shared" si="7"/>
        <v>199</v>
      </c>
      <c r="B206" s="101" t="s">
        <v>475</v>
      </c>
      <c r="C206" s="102" t="s">
        <v>485</v>
      </c>
      <c r="D206" s="102" t="s">
        <v>228</v>
      </c>
      <c r="E206" s="102" t="s">
        <v>94</v>
      </c>
      <c r="F206" s="103">
        <v>80000</v>
      </c>
      <c r="G206" s="103">
        <v>0</v>
      </c>
      <c r="H206" s="98">
        <f t="shared" si="6"/>
        <v>0</v>
      </c>
    </row>
    <row r="207" spans="1:8" ht="25.5" x14ac:dyDescent="0.2">
      <c r="A207" s="27">
        <f t="shared" si="7"/>
        <v>200</v>
      </c>
      <c r="B207" s="101" t="s">
        <v>431</v>
      </c>
      <c r="C207" s="102" t="s">
        <v>485</v>
      </c>
      <c r="D207" s="102" t="s">
        <v>228</v>
      </c>
      <c r="E207" s="102" t="s">
        <v>158</v>
      </c>
      <c r="F207" s="103">
        <v>80000</v>
      </c>
      <c r="G207" s="103">
        <v>0</v>
      </c>
      <c r="H207" s="98">
        <f t="shared" si="6"/>
        <v>0</v>
      </c>
    </row>
    <row r="208" spans="1:8" ht="15" x14ac:dyDescent="0.2">
      <c r="A208" s="27">
        <f t="shared" si="7"/>
        <v>201</v>
      </c>
      <c r="B208" s="101" t="s">
        <v>432</v>
      </c>
      <c r="C208" s="102" t="s">
        <v>485</v>
      </c>
      <c r="D208" s="102" t="s">
        <v>228</v>
      </c>
      <c r="E208" s="102" t="s">
        <v>382</v>
      </c>
      <c r="F208" s="103">
        <v>80000</v>
      </c>
      <c r="G208" s="103">
        <v>0</v>
      </c>
      <c r="H208" s="98">
        <f t="shared" si="6"/>
        <v>0</v>
      </c>
    </row>
    <row r="209" spans="1:8" ht="76.5" x14ac:dyDescent="0.2">
      <c r="A209" s="27">
        <f t="shared" si="7"/>
        <v>202</v>
      </c>
      <c r="B209" s="101" t="s">
        <v>476</v>
      </c>
      <c r="C209" s="102" t="s">
        <v>485</v>
      </c>
      <c r="D209" s="102" t="s">
        <v>229</v>
      </c>
      <c r="E209" s="102" t="s">
        <v>94</v>
      </c>
      <c r="F209" s="103">
        <v>60000</v>
      </c>
      <c r="G209" s="103">
        <v>30961.85</v>
      </c>
      <c r="H209" s="98">
        <f t="shared" si="6"/>
        <v>0.51603083333333333</v>
      </c>
    </row>
    <row r="210" spans="1:8" ht="25.5" x14ac:dyDescent="0.2">
      <c r="A210" s="27">
        <f t="shared" si="7"/>
        <v>203</v>
      </c>
      <c r="B210" s="101" t="s">
        <v>431</v>
      </c>
      <c r="C210" s="102" t="s">
        <v>485</v>
      </c>
      <c r="D210" s="102" t="s">
        <v>229</v>
      </c>
      <c r="E210" s="102" t="s">
        <v>158</v>
      </c>
      <c r="F210" s="103">
        <v>60000</v>
      </c>
      <c r="G210" s="103">
        <v>30961.85</v>
      </c>
      <c r="H210" s="98">
        <f t="shared" si="6"/>
        <v>0.51603083333333333</v>
      </c>
    </row>
    <row r="211" spans="1:8" ht="15" x14ac:dyDescent="0.2">
      <c r="A211" s="27">
        <f t="shared" si="7"/>
        <v>204</v>
      </c>
      <c r="B211" s="101" t="s">
        <v>432</v>
      </c>
      <c r="C211" s="102" t="s">
        <v>485</v>
      </c>
      <c r="D211" s="102" t="s">
        <v>229</v>
      </c>
      <c r="E211" s="102" t="s">
        <v>382</v>
      </c>
      <c r="F211" s="103">
        <v>60000</v>
      </c>
      <c r="G211" s="103">
        <v>30961.85</v>
      </c>
      <c r="H211" s="98">
        <f t="shared" si="6"/>
        <v>0.51603083333333333</v>
      </c>
    </row>
    <row r="212" spans="1:8" ht="15" x14ac:dyDescent="0.2">
      <c r="A212" s="27">
        <f t="shared" si="7"/>
        <v>205</v>
      </c>
      <c r="B212" s="101" t="s">
        <v>477</v>
      </c>
      <c r="C212" s="102" t="s">
        <v>485</v>
      </c>
      <c r="D212" s="102" t="s">
        <v>400</v>
      </c>
      <c r="E212" s="102" t="s">
        <v>94</v>
      </c>
      <c r="F212" s="103">
        <v>60000</v>
      </c>
      <c r="G212" s="103">
        <v>0</v>
      </c>
      <c r="H212" s="98">
        <f t="shared" si="6"/>
        <v>0</v>
      </c>
    </row>
    <row r="213" spans="1:8" ht="25.5" x14ac:dyDescent="0.2">
      <c r="A213" s="27">
        <f t="shared" si="7"/>
        <v>206</v>
      </c>
      <c r="B213" s="101" t="s">
        <v>431</v>
      </c>
      <c r="C213" s="102" t="s">
        <v>485</v>
      </c>
      <c r="D213" s="102" t="s">
        <v>400</v>
      </c>
      <c r="E213" s="102" t="s">
        <v>158</v>
      </c>
      <c r="F213" s="103">
        <v>60000</v>
      </c>
      <c r="G213" s="103">
        <v>0</v>
      </c>
      <c r="H213" s="98">
        <f t="shared" si="6"/>
        <v>0</v>
      </c>
    </row>
    <row r="214" spans="1:8" ht="15" x14ac:dyDescent="0.2">
      <c r="A214" s="27">
        <f t="shared" si="7"/>
        <v>207</v>
      </c>
      <c r="B214" s="101" t="s">
        <v>432</v>
      </c>
      <c r="C214" s="102" t="s">
        <v>485</v>
      </c>
      <c r="D214" s="102" t="s">
        <v>400</v>
      </c>
      <c r="E214" s="102" t="s">
        <v>382</v>
      </c>
      <c r="F214" s="103">
        <v>60000</v>
      </c>
      <c r="G214" s="103">
        <v>0</v>
      </c>
      <c r="H214" s="98">
        <f t="shared" si="6"/>
        <v>0</v>
      </c>
    </row>
    <row r="215" spans="1:8" ht="25.5" x14ac:dyDescent="0.2">
      <c r="A215" s="27">
        <f t="shared" si="7"/>
        <v>208</v>
      </c>
      <c r="B215" s="101" t="s">
        <v>482</v>
      </c>
      <c r="C215" s="102" t="s">
        <v>485</v>
      </c>
      <c r="D215" s="102" t="s">
        <v>230</v>
      </c>
      <c r="E215" s="102" t="s">
        <v>94</v>
      </c>
      <c r="F215" s="103">
        <v>171490</v>
      </c>
      <c r="G215" s="103">
        <v>15000</v>
      </c>
      <c r="H215" s="98">
        <f t="shared" si="6"/>
        <v>8.7468657064551869E-2</v>
      </c>
    </row>
    <row r="216" spans="1:8" ht="25.5" x14ac:dyDescent="0.2">
      <c r="A216" s="27">
        <f t="shared" si="7"/>
        <v>209</v>
      </c>
      <c r="B216" s="101" t="s">
        <v>431</v>
      </c>
      <c r="C216" s="102" t="s">
        <v>485</v>
      </c>
      <c r="D216" s="102" t="s">
        <v>230</v>
      </c>
      <c r="E216" s="102" t="s">
        <v>158</v>
      </c>
      <c r="F216" s="103">
        <v>171490</v>
      </c>
      <c r="G216" s="103">
        <v>15000</v>
      </c>
      <c r="H216" s="98">
        <f t="shared" si="6"/>
        <v>8.7468657064551869E-2</v>
      </c>
    </row>
    <row r="217" spans="1:8" ht="15" x14ac:dyDescent="0.2">
      <c r="A217" s="27">
        <f t="shared" si="7"/>
        <v>210</v>
      </c>
      <c r="B217" s="101" t="s">
        <v>432</v>
      </c>
      <c r="C217" s="102" t="s">
        <v>485</v>
      </c>
      <c r="D217" s="102" t="s">
        <v>230</v>
      </c>
      <c r="E217" s="102" t="s">
        <v>382</v>
      </c>
      <c r="F217" s="103">
        <v>171490</v>
      </c>
      <c r="G217" s="103">
        <v>15000</v>
      </c>
      <c r="H217" s="98">
        <f t="shared" si="6"/>
        <v>8.7468657064551869E-2</v>
      </c>
    </row>
    <row r="218" spans="1:8" ht="15" x14ac:dyDescent="0.2">
      <c r="A218" s="27">
        <f t="shared" si="7"/>
        <v>211</v>
      </c>
      <c r="B218" s="101" t="s">
        <v>483</v>
      </c>
      <c r="C218" s="102" t="s">
        <v>485</v>
      </c>
      <c r="D218" s="102" t="s">
        <v>231</v>
      </c>
      <c r="E218" s="102" t="s">
        <v>94</v>
      </c>
      <c r="F218" s="103">
        <v>11887740</v>
      </c>
      <c r="G218" s="103">
        <v>4791082.7699999996</v>
      </c>
      <c r="H218" s="98">
        <f t="shared" si="6"/>
        <v>0.40302721711612127</v>
      </c>
    </row>
    <row r="219" spans="1:8" ht="15" x14ac:dyDescent="0.2">
      <c r="A219" s="27">
        <f t="shared" si="7"/>
        <v>212</v>
      </c>
      <c r="B219" s="101" t="s">
        <v>443</v>
      </c>
      <c r="C219" s="102" t="s">
        <v>485</v>
      </c>
      <c r="D219" s="102" t="s">
        <v>231</v>
      </c>
      <c r="E219" s="102" t="s">
        <v>159</v>
      </c>
      <c r="F219" s="103">
        <v>9627431</v>
      </c>
      <c r="G219" s="103">
        <v>4134216.99</v>
      </c>
      <c r="H219" s="98">
        <f t="shared" si="6"/>
        <v>0.42942057855309484</v>
      </c>
    </row>
    <row r="220" spans="1:8" ht="15" x14ac:dyDescent="0.2">
      <c r="A220" s="27">
        <f t="shared" si="7"/>
        <v>213</v>
      </c>
      <c r="B220" s="101" t="s">
        <v>444</v>
      </c>
      <c r="C220" s="102" t="s">
        <v>485</v>
      </c>
      <c r="D220" s="102" t="s">
        <v>231</v>
      </c>
      <c r="E220" s="102" t="s">
        <v>414</v>
      </c>
      <c r="F220" s="103">
        <v>7390884</v>
      </c>
      <c r="G220" s="103">
        <v>3189916.75</v>
      </c>
      <c r="H220" s="98">
        <f t="shared" si="6"/>
        <v>0.4316015174910065</v>
      </c>
    </row>
    <row r="221" spans="1:8" ht="25.5" x14ac:dyDescent="0.2">
      <c r="A221" s="27">
        <f t="shared" si="7"/>
        <v>214</v>
      </c>
      <c r="B221" s="101" t="s">
        <v>445</v>
      </c>
      <c r="C221" s="102" t="s">
        <v>485</v>
      </c>
      <c r="D221" s="102" t="s">
        <v>231</v>
      </c>
      <c r="E221" s="102" t="s">
        <v>415</v>
      </c>
      <c r="F221" s="103">
        <v>4500</v>
      </c>
      <c r="G221" s="103">
        <v>0</v>
      </c>
      <c r="H221" s="98">
        <f t="shared" si="6"/>
        <v>0</v>
      </c>
    </row>
    <row r="222" spans="1:8" ht="38.25" x14ac:dyDescent="0.2">
      <c r="A222" s="27">
        <f t="shared" si="7"/>
        <v>215</v>
      </c>
      <c r="B222" s="101" t="s">
        <v>446</v>
      </c>
      <c r="C222" s="102" t="s">
        <v>485</v>
      </c>
      <c r="D222" s="102" t="s">
        <v>231</v>
      </c>
      <c r="E222" s="102" t="s">
        <v>416</v>
      </c>
      <c r="F222" s="103">
        <v>2232047</v>
      </c>
      <c r="G222" s="103">
        <v>944300.24</v>
      </c>
      <c r="H222" s="98">
        <f t="shared" si="6"/>
        <v>0.42306467560942934</v>
      </c>
    </row>
    <row r="223" spans="1:8" ht="25.5" x14ac:dyDescent="0.2">
      <c r="A223" s="27">
        <f t="shared" si="7"/>
        <v>216</v>
      </c>
      <c r="B223" s="101" t="s">
        <v>431</v>
      </c>
      <c r="C223" s="102" t="s">
        <v>485</v>
      </c>
      <c r="D223" s="102" t="s">
        <v>231</v>
      </c>
      <c r="E223" s="102" t="s">
        <v>158</v>
      </c>
      <c r="F223" s="103">
        <v>1975064</v>
      </c>
      <c r="G223" s="103">
        <v>516275.78</v>
      </c>
      <c r="H223" s="98">
        <f t="shared" si="6"/>
        <v>0.26139698764191949</v>
      </c>
    </row>
    <row r="224" spans="1:8" ht="15" x14ac:dyDescent="0.2">
      <c r="A224" s="27">
        <f t="shared" si="7"/>
        <v>217</v>
      </c>
      <c r="B224" s="101" t="s">
        <v>432</v>
      </c>
      <c r="C224" s="102" t="s">
        <v>485</v>
      </c>
      <c r="D224" s="102" t="s">
        <v>231</v>
      </c>
      <c r="E224" s="102" t="s">
        <v>382</v>
      </c>
      <c r="F224" s="103">
        <v>1975064</v>
      </c>
      <c r="G224" s="103">
        <v>516275.78</v>
      </c>
      <c r="H224" s="98">
        <f t="shared" si="6"/>
        <v>0.26139698764191949</v>
      </c>
    </row>
    <row r="225" spans="1:8" ht="15" x14ac:dyDescent="0.2">
      <c r="A225" s="27">
        <f t="shared" si="7"/>
        <v>218</v>
      </c>
      <c r="B225" s="101" t="s">
        <v>436</v>
      </c>
      <c r="C225" s="102" t="s">
        <v>485</v>
      </c>
      <c r="D225" s="102" t="s">
        <v>231</v>
      </c>
      <c r="E225" s="102" t="s">
        <v>160</v>
      </c>
      <c r="F225" s="103">
        <v>285245</v>
      </c>
      <c r="G225" s="103">
        <v>140590</v>
      </c>
      <c r="H225" s="98">
        <f t="shared" si="6"/>
        <v>0.49287454644253187</v>
      </c>
    </row>
    <row r="226" spans="1:8" ht="25.5" x14ac:dyDescent="0.2">
      <c r="A226" s="27">
        <f t="shared" si="7"/>
        <v>219</v>
      </c>
      <c r="B226" s="101" t="s">
        <v>447</v>
      </c>
      <c r="C226" s="102" t="s">
        <v>485</v>
      </c>
      <c r="D226" s="102" t="s">
        <v>231</v>
      </c>
      <c r="E226" s="102" t="s">
        <v>376</v>
      </c>
      <c r="F226" s="103">
        <v>285245</v>
      </c>
      <c r="G226" s="103">
        <v>140590</v>
      </c>
      <c r="H226" s="98">
        <f t="shared" si="6"/>
        <v>0.49287454644253187</v>
      </c>
    </row>
    <row r="227" spans="1:8" ht="25.5" x14ac:dyDescent="0.2">
      <c r="A227" s="27">
        <f t="shared" si="7"/>
        <v>220</v>
      </c>
      <c r="B227" s="101" t="s">
        <v>486</v>
      </c>
      <c r="C227" s="102" t="s">
        <v>485</v>
      </c>
      <c r="D227" s="102" t="s">
        <v>487</v>
      </c>
      <c r="E227" s="102" t="s">
        <v>94</v>
      </c>
      <c r="F227" s="103">
        <v>3871750</v>
      </c>
      <c r="G227" s="103">
        <v>0</v>
      </c>
      <c r="H227" s="98">
        <f t="shared" si="6"/>
        <v>0</v>
      </c>
    </row>
    <row r="228" spans="1:8" ht="15" x14ac:dyDescent="0.2">
      <c r="A228" s="27">
        <f t="shared" si="7"/>
        <v>221</v>
      </c>
      <c r="B228" s="101" t="s">
        <v>469</v>
      </c>
      <c r="C228" s="102" t="s">
        <v>485</v>
      </c>
      <c r="D228" s="102" t="s">
        <v>487</v>
      </c>
      <c r="E228" s="102" t="s">
        <v>164</v>
      </c>
      <c r="F228" s="103">
        <v>3871750</v>
      </c>
      <c r="G228" s="103">
        <v>0</v>
      </c>
      <c r="H228" s="98">
        <f t="shared" si="6"/>
        <v>0</v>
      </c>
    </row>
    <row r="229" spans="1:8" ht="25.5" x14ac:dyDescent="0.2">
      <c r="A229" s="27">
        <f t="shared" si="7"/>
        <v>222</v>
      </c>
      <c r="B229" s="101" t="s">
        <v>135</v>
      </c>
      <c r="C229" s="102" t="s">
        <v>103</v>
      </c>
      <c r="D229" s="102" t="s">
        <v>200</v>
      </c>
      <c r="E229" s="102" t="s">
        <v>94</v>
      </c>
      <c r="F229" s="103">
        <v>1596150</v>
      </c>
      <c r="G229" s="103">
        <v>450531.58</v>
      </c>
      <c r="H229" s="98">
        <f t="shared" si="6"/>
        <v>0.28226142906368451</v>
      </c>
    </row>
    <row r="230" spans="1:8" ht="38.25" x14ac:dyDescent="0.2">
      <c r="A230" s="27">
        <f t="shared" si="7"/>
        <v>223</v>
      </c>
      <c r="B230" s="101" t="s">
        <v>471</v>
      </c>
      <c r="C230" s="102" t="s">
        <v>103</v>
      </c>
      <c r="D230" s="102" t="s">
        <v>223</v>
      </c>
      <c r="E230" s="102" t="s">
        <v>94</v>
      </c>
      <c r="F230" s="103">
        <v>1596150</v>
      </c>
      <c r="G230" s="103">
        <v>450531.58</v>
      </c>
      <c r="H230" s="98">
        <f t="shared" si="6"/>
        <v>0.28226142906368451</v>
      </c>
    </row>
    <row r="231" spans="1:8" ht="63.75" x14ac:dyDescent="0.2">
      <c r="A231" s="27">
        <f t="shared" si="7"/>
        <v>224</v>
      </c>
      <c r="B231" s="101" t="s">
        <v>791</v>
      </c>
      <c r="C231" s="102" t="s">
        <v>103</v>
      </c>
      <c r="D231" s="102" t="s">
        <v>313</v>
      </c>
      <c r="E231" s="102" t="s">
        <v>94</v>
      </c>
      <c r="F231" s="103">
        <v>1284850</v>
      </c>
      <c r="G231" s="103">
        <v>450531.58</v>
      </c>
      <c r="H231" s="98">
        <f t="shared" si="6"/>
        <v>0.35064916527221079</v>
      </c>
    </row>
    <row r="232" spans="1:8" ht="89.25" x14ac:dyDescent="0.2">
      <c r="A232" s="27">
        <f t="shared" si="7"/>
        <v>225</v>
      </c>
      <c r="B232" s="101" t="s">
        <v>488</v>
      </c>
      <c r="C232" s="102" t="s">
        <v>103</v>
      </c>
      <c r="D232" s="102" t="s">
        <v>232</v>
      </c>
      <c r="E232" s="102" t="s">
        <v>94</v>
      </c>
      <c r="F232" s="103">
        <v>1209850</v>
      </c>
      <c r="G232" s="103">
        <v>450531.58</v>
      </c>
      <c r="H232" s="98">
        <f t="shared" si="6"/>
        <v>0.37238631235277103</v>
      </c>
    </row>
    <row r="233" spans="1:8" ht="15" x14ac:dyDescent="0.2">
      <c r="A233" s="27">
        <f t="shared" si="7"/>
        <v>226</v>
      </c>
      <c r="B233" s="101" t="s">
        <v>443</v>
      </c>
      <c r="C233" s="102" t="s">
        <v>103</v>
      </c>
      <c r="D233" s="102" t="s">
        <v>232</v>
      </c>
      <c r="E233" s="102" t="s">
        <v>159</v>
      </c>
      <c r="F233" s="103">
        <v>1051850</v>
      </c>
      <c r="G233" s="103">
        <v>450531.58</v>
      </c>
      <c r="H233" s="98">
        <f t="shared" si="6"/>
        <v>0.42832303085040646</v>
      </c>
    </row>
    <row r="234" spans="1:8" ht="15" x14ac:dyDescent="0.2">
      <c r="A234" s="27">
        <f t="shared" si="7"/>
        <v>227</v>
      </c>
      <c r="B234" s="101" t="s">
        <v>444</v>
      </c>
      <c r="C234" s="102" t="s">
        <v>103</v>
      </c>
      <c r="D234" s="102" t="s">
        <v>232</v>
      </c>
      <c r="E234" s="102" t="s">
        <v>414</v>
      </c>
      <c r="F234" s="103">
        <v>807873</v>
      </c>
      <c r="G234" s="103">
        <v>347640.43</v>
      </c>
      <c r="H234" s="98">
        <f t="shared" si="6"/>
        <v>0.43031569318444851</v>
      </c>
    </row>
    <row r="235" spans="1:8" ht="38.25" x14ac:dyDescent="0.2">
      <c r="A235" s="27">
        <f t="shared" si="7"/>
        <v>228</v>
      </c>
      <c r="B235" s="101" t="s">
        <v>446</v>
      </c>
      <c r="C235" s="102" t="s">
        <v>103</v>
      </c>
      <c r="D235" s="102" t="s">
        <v>232</v>
      </c>
      <c r="E235" s="102" t="s">
        <v>416</v>
      </c>
      <c r="F235" s="103">
        <v>243977</v>
      </c>
      <c r="G235" s="103">
        <v>102891.15</v>
      </c>
      <c r="H235" s="98">
        <f t="shared" si="6"/>
        <v>0.42172479373055655</v>
      </c>
    </row>
    <row r="236" spans="1:8" ht="25.5" x14ac:dyDescent="0.2">
      <c r="A236" s="27">
        <f t="shared" si="7"/>
        <v>229</v>
      </c>
      <c r="B236" s="101" t="s">
        <v>431</v>
      </c>
      <c r="C236" s="102" t="s">
        <v>103</v>
      </c>
      <c r="D236" s="102" t="s">
        <v>232</v>
      </c>
      <c r="E236" s="102" t="s">
        <v>158</v>
      </c>
      <c r="F236" s="103">
        <v>158000</v>
      </c>
      <c r="G236" s="103">
        <v>0</v>
      </c>
      <c r="H236" s="98">
        <f t="shared" si="6"/>
        <v>0</v>
      </c>
    </row>
    <row r="237" spans="1:8" ht="15" x14ac:dyDescent="0.2">
      <c r="A237" s="27">
        <f t="shared" si="7"/>
        <v>230</v>
      </c>
      <c r="B237" s="101" t="s">
        <v>432</v>
      </c>
      <c r="C237" s="102" t="s">
        <v>103</v>
      </c>
      <c r="D237" s="102" t="s">
        <v>232</v>
      </c>
      <c r="E237" s="102" t="s">
        <v>382</v>
      </c>
      <c r="F237" s="103">
        <v>158000</v>
      </c>
      <c r="G237" s="103">
        <v>0</v>
      </c>
      <c r="H237" s="98">
        <f t="shared" si="6"/>
        <v>0</v>
      </c>
    </row>
    <row r="238" spans="1:8" ht="89.25" x14ac:dyDescent="0.2">
      <c r="A238" s="27">
        <f t="shared" si="7"/>
        <v>231</v>
      </c>
      <c r="B238" s="101" t="s">
        <v>489</v>
      </c>
      <c r="C238" s="102" t="s">
        <v>103</v>
      </c>
      <c r="D238" s="102" t="s">
        <v>233</v>
      </c>
      <c r="E238" s="102" t="s">
        <v>94</v>
      </c>
      <c r="F238" s="103">
        <v>75000</v>
      </c>
      <c r="G238" s="103">
        <v>0</v>
      </c>
      <c r="H238" s="98">
        <f t="shared" si="6"/>
        <v>0</v>
      </c>
    </row>
    <row r="239" spans="1:8" ht="25.5" x14ac:dyDescent="0.2">
      <c r="A239" s="27">
        <f t="shared" si="7"/>
        <v>232</v>
      </c>
      <c r="B239" s="101" t="s">
        <v>431</v>
      </c>
      <c r="C239" s="102" t="s">
        <v>103</v>
      </c>
      <c r="D239" s="102" t="s">
        <v>233</v>
      </c>
      <c r="E239" s="102" t="s">
        <v>158</v>
      </c>
      <c r="F239" s="103">
        <v>75000</v>
      </c>
      <c r="G239" s="103">
        <v>0</v>
      </c>
      <c r="H239" s="98">
        <f t="shared" si="6"/>
        <v>0</v>
      </c>
    </row>
    <row r="240" spans="1:8" ht="15" x14ac:dyDescent="0.2">
      <c r="A240" s="27">
        <f t="shared" si="7"/>
        <v>233</v>
      </c>
      <c r="B240" s="101" t="s">
        <v>432</v>
      </c>
      <c r="C240" s="102" t="s">
        <v>103</v>
      </c>
      <c r="D240" s="102" t="s">
        <v>233</v>
      </c>
      <c r="E240" s="102" t="s">
        <v>382</v>
      </c>
      <c r="F240" s="103">
        <v>75000</v>
      </c>
      <c r="G240" s="103">
        <v>0</v>
      </c>
      <c r="H240" s="98">
        <f t="shared" si="6"/>
        <v>0</v>
      </c>
    </row>
    <row r="241" spans="1:8" ht="38.25" x14ac:dyDescent="0.2">
      <c r="A241" s="27">
        <f t="shared" si="7"/>
        <v>234</v>
      </c>
      <c r="B241" s="101" t="s">
        <v>472</v>
      </c>
      <c r="C241" s="102" t="s">
        <v>103</v>
      </c>
      <c r="D241" s="102" t="s">
        <v>311</v>
      </c>
      <c r="E241" s="102" t="s">
        <v>94</v>
      </c>
      <c r="F241" s="103">
        <v>311300</v>
      </c>
      <c r="G241" s="103">
        <v>0</v>
      </c>
      <c r="H241" s="98">
        <f t="shared" si="6"/>
        <v>0</v>
      </c>
    </row>
    <row r="242" spans="1:8" ht="102" x14ac:dyDescent="0.2">
      <c r="A242" s="27">
        <f t="shared" si="7"/>
        <v>235</v>
      </c>
      <c r="B242" s="101" t="s">
        <v>490</v>
      </c>
      <c r="C242" s="102" t="s">
        <v>103</v>
      </c>
      <c r="D242" s="102" t="s">
        <v>234</v>
      </c>
      <c r="E242" s="102" t="s">
        <v>94</v>
      </c>
      <c r="F242" s="103">
        <v>100300</v>
      </c>
      <c r="G242" s="103">
        <v>0</v>
      </c>
      <c r="H242" s="98">
        <f t="shared" si="6"/>
        <v>0</v>
      </c>
    </row>
    <row r="243" spans="1:8" ht="25.5" x14ac:dyDescent="0.2">
      <c r="A243" s="27">
        <f t="shared" si="7"/>
        <v>236</v>
      </c>
      <c r="B243" s="101" t="s">
        <v>431</v>
      </c>
      <c r="C243" s="102" t="s">
        <v>103</v>
      </c>
      <c r="D243" s="102" t="s">
        <v>234</v>
      </c>
      <c r="E243" s="102" t="s">
        <v>158</v>
      </c>
      <c r="F243" s="103">
        <v>100300</v>
      </c>
      <c r="G243" s="103">
        <v>0</v>
      </c>
      <c r="H243" s="98">
        <f t="shared" si="6"/>
        <v>0</v>
      </c>
    </row>
    <row r="244" spans="1:8" ht="15" x14ac:dyDescent="0.2">
      <c r="A244" s="27">
        <f t="shared" si="7"/>
        <v>237</v>
      </c>
      <c r="B244" s="101" t="s">
        <v>432</v>
      </c>
      <c r="C244" s="102" t="s">
        <v>103</v>
      </c>
      <c r="D244" s="102" t="s">
        <v>234</v>
      </c>
      <c r="E244" s="102" t="s">
        <v>382</v>
      </c>
      <c r="F244" s="103">
        <v>100300</v>
      </c>
      <c r="G244" s="103">
        <v>0</v>
      </c>
      <c r="H244" s="98">
        <f t="shared" si="6"/>
        <v>0</v>
      </c>
    </row>
    <row r="245" spans="1:8" ht="63.75" x14ac:dyDescent="0.2">
      <c r="A245" s="27">
        <f t="shared" si="7"/>
        <v>238</v>
      </c>
      <c r="B245" s="101" t="s">
        <v>491</v>
      </c>
      <c r="C245" s="102" t="s">
        <v>103</v>
      </c>
      <c r="D245" s="102" t="s">
        <v>235</v>
      </c>
      <c r="E245" s="102" t="s">
        <v>94</v>
      </c>
      <c r="F245" s="103">
        <v>97000</v>
      </c>
      <c r="G245" s="103">
        <v>0</v>
      </c>
      <c r="H245" s="98">
        <f t="shared" si="6"/>
        <v>0</v>
      </c>
    </row>
    <row r="246" spans="1:8" ht="25.5" x14ac:dyDescent="0.2">
      <c r="A246" s="27">
        <f t="shared" si="7"/>
        <v>239</v>
      </c>
      <c r="B246" s="101" t="s">
        <v>431</v>
      </c>
      <c r="C246" s="102" t="s">
        <v>103</v>
      </c>
      <c r="D246" s="102" t="s">
        <v>235</v>
      </c>
      <c r="E246" s="102" t="s">
        <v>158</v>
      </c>
      <c r="F246" s="103">
        <v>97000</v>
      </c>
      <c r="G246" s="103">
        <v>0</v>
      </c>
      <c r="H246" s="98">
        <f t="shared" si="6"/>
        <v>0</v>
      </c>
    </row>
    <row r="247" spans="1:8" ht="15" x14ac:dyDescent="0.2">
      <c r="A247" s="27">
        <f t="shared" si="7"/>
        <v>240</v>
      </c>
      <c r="B247" s="101" t="s">
        <v>432</v>
      </c>
      <c r="C247" s="102" t="s">
        <v>103</v>
      </c>
      <c r="D247" s="102" t="s">
        <v>235</v>
      </c>
      <c r="E247" s="102" t="s">
        <v>382</v>
      </c>
      <c r="F247" s="103">
        <v>97000</v>
      </c>
      <c r="G247" s="103">
        <v>0</v>
      </c>
      <c r="H247" s="98">
        <f t="shared" si="6"/>
        <v>0</v>
      </c>
    </row>
    <row r="248" spans="1:8" ht="102" x14ac:dyDescent="0.2">
      <c r="A248" s="27">
        <f t="shared" si="7"/>
        <v>241</v>
      </c>
      <c r="B248" s="101" t="s">
        <v>492</v>
      </c>
      <c r="C248" s="102" t="s">
        <v>103</v>
      </c>
      <c r="D248" s="102" t="s">
        <v>236</v>
      </c>
      <c r="E248" s="102" t="s">
        <v>94</v>
      </c>
      <c r="F248" s="103">
        <v>114000</v>
      </c>
      <c r="G248" s="103">
        <v>0</v>
      </c>
      <c r="H248" s="98">
        <f t="shared" si="6"/>
        <v>0</v>
      </c>
    </row>
    <row r="249" spans="1:8" ht="25.5" x14ac:dyDescent="0.2">
      <c r="A249" s="27">
        <f t="shared" si="7"/>
        <v>242</v>
      </c>
      <c r="B249" s="101" t="s">
        <v>431</v>
      </c>
      <c r="C249" s="102" t="s">
        <v>103</v>
      </c>
      <c r="D249" s="102" t="s">
        <v>236</v>
      </c>
      <c r="E249" s="102" t="s">
        <v>158</v>
      </c>
      <c r="F249" s="103">
        <v>114000</v>
      </c>
      <c r="G249" s="103">
        <v>0</v>
      </c>
      <c r="H249" s="98">
        <f t="shared" si="6"/>
        <v>0</v>
      </c>
    </row>
    <row r="250" spans="1:8" ht="15" x14ac:dyDescent="0.2">
      <c r="A250" s="27">
        <f t="shared" si="7"/>
        <v>243</v>
      </c>
      <c r="B250" s="101" t="s">
        <v>432</v>
      </c>
      <c r="C250" s="102" t="s">
        <v>103</v>
      </c>
      <c r="D250" s="102" t="s">
        <v>236</v>
      </c>
      <c r="E250" s="102" t="s">
        <v>382</v>
      </c>
      <c r="F250" s="103">
        <v>114000</v>
      </c>
      <c r="G250" s="103">
        <v>0</v>
      </c>
      <c r="H250" s="98">
        <f t="shared" si="6"/>
        <v>0</v>
      </c>
    </row>
    <row r="251" spans="1:8" ht="15" x14ac:dyDescent="0.2">
      <c r="A251" s="27">
        <f t="shared" si="7"/>
        <v>244</v>
      </c>
      <c r="B251" s="101" t="s">
        <v>136</v>
      </c>
      <c r="C251" s="102" t="s">
        <v>104</v>
      </c>
      <c r="D251" s="102" t="s">
        <v>200</v>
      </c>
      <c r="E251" s="102" t="s">
        <v>94</v>
      </c>
      <c r="F251" s="103">
        <v>33364880.84</v>
      </c>
      <c r="G251" s="103">
        <v>2343217.5299999998</v>
      </c>
      <c r="H251" s="98">
        <f t="shared" si="6"/>
        <v>7.0230058402929993E-2</v>
      </c>
    </row>
    <row r="252" spans="1:8" ht="15" x14ac:dyDescent="0.2">
      <c r="A252" s="27">
        <f t="shared" si="7"/>
        <v>245</v>
      </c>
      <c r="B252" s="101" t="s">
        <v>137</v>
      </c>
      <c r="C252" s="102" t="s">
        <v>105</v>
      </c>
      <c r="D252" s="102" t="s">
        <v>200</v>
      </c>
      <c r="E252" s="102" t="s">
        <v>94</v>
      </c>
      <c r="F252" s="103">
        <v>1319800</v>
      </c>
      <c r="G252" s="103">
        <v>337135</v>
      </c>
      <c r="H252" s="98">
        <f t="shared" si="6"/>
        <v>0.25544400666767691</v>
      </c>
    </row>
    <row r="253" spans="1:8" ht="51" x14ac:dyDescent="0.2">
      <c r="A253" s="27">
        <f t="shared" si="7"/>
        <v>246</v>
      </c>
      <c r="B253" s="101" t="s">
        <v>678</v>
      </c>
      <c r="C253" s="102" t="s">
        <v>105</v>
      </c>
      <c r="D253" s="102" t="s">
        <v>237</v>
      </c>
      <c r="E253" s="102" t="s">
        <v>94</v>
      </c>
      <c r="F253" s="103">
        <v>662000</v>
      </c>
      <c r="G253" s="103">
        <v>97362</v>
      </c>
      <c r="H253" s="98">
        <f t="shared" si="6"/>
        <v>0.1470725075528701</v>
      </c>
    </row>
    <row r="254" spans="1:8" ht="51" x14ac:dyDescent="0.2">
      <c r="A254" s="27">
        <f t="shared" si="7"/>
        <v>247</v>
      </c>
      <c r="B254" s="101" t="s">
        <v>679</v>
      </c>
      <c r="C254" s="102" t="s">
        <v>105</v>
      </c>
      <c r="D254" s="102" t="s">
        <v>314</v>
      </c>
      <c r="E254" s="102" t="s">
        <v>94</v>
      </c>
      <c r="F254" s="103">
        <v>662000</v>
      </c>
      <c r="G254" s="103">
        <v>97362</v>
      </c>
      <c r="H254" s="98">
        <f t="shared" si="6"/>
        <v>0.1470725075528701</v>
      </c>
    </row>
    <row r="255" spans="1:8" ht="38.25" x14ac:dyDescent="0.2">
      <c r="A255" s="27">
        <f t="shared" si="7"/>
        <v>248</v>
      </c>
      <c r="B255" s="101" t="s">
        <v>495</v>
      </c>
      <c r="C255" s="102" t="s">
        <v>105</v>
      </c>
      <c r="D255" s="102" t="s">
        <v>238</v>
      </c>
      <c r="E255" s="102" t="s">
        <v>94</v>
      </c>
      <c r="F255" s="103">
        <v>140000</v>
      </c>
      <c r="G255" s="103">
        <v>97362</v>
      </c>
      <c r="H255" s="98">
        <f t="shared" si="6"/>
        <v>0.69544285714285714</v>
      </c>
    </row>
    <row r="256" spans="1:8" ht="38.25" x14ac:dyDescent="0.2">
      <c r="A256" s="27">
        <f t="shared" si="7"/>
        <v>249</v>
      </c>
      <c r="B256" s="101" t="s">
        <v>493</v>
      </c>
      <c r="C256" s="102" t="s">
        <v>105</v>
      </c>
      <c r="D256" s="102" t="s">
        <v>238</v>
      </c>
      <c r="E256" s="102" t="s">
        <v>163</v>
      </c>
      <c r="F256" s="103">
        <v>140000</v>
      </c>
      <c r="G256" s="103">
        <v>97362</v>
      </c>
      <c r="H256" s="98">
        <f t="shared" si="6"/>
        <v>0.69544285714285714</v>
      </c>
    </row>
    <row r="257" spans="1:8" ht="51" x14ac:dyDescent="0.2">
      <c r="A257" s="27">
        <f t="shared" si="7"/>
        <v>250</v>
      </c>
      <c r="B257" s="101" t="s">
        <v>494</v>
      </c>
      <c r="C257" s="102" t="s">
        <v>105</v>
      </c>
      <c r="D257" s="102" t="s">
        <v>238</v>
      </c>
      <c r="E257" s="102" t="s">
        <v>378</v>
      </c>
      <c r="F257" s="103">
        <v>140000</v>
      </c>
      <c r="G257" s="103">
        <v>97362</v>
      </c>
      <c r="H257" s="98">
        <f t="shared" si="6"/>
        <v>0.69544285714285714</v>
      </c>
    </row>
    <row r="258" spans="1:8" ht="38.25" x14ac:dyDescent="0.2">
      <c r="A258" s="27">
        <f t="shared" si="7"/>
        <v>251</v>
      </c>
      <c r="B258" s="101" t="s">
        <v>496</v>
      </c>
      <c r="C258" s="102" t="s">
        <v>105</v>
      </c>
      <c r="D258" s="102" t="s">
        <v>239</v>
      </c>
      <c r="E258" s="102" t="s">
        <v>94</v>
      </c>
      <c r="F258" s="103">
        <v>130000</v>
      </c>
      <c r="G258" s="103">
        <v>0</v>
      </c>
      <c r="H258" s="98">
        <f t="shared" si="6"/>
        <v>0</v>
      </c>
    </row>
    <row r="259" spans="1:8" ht="25.5" x14ac:dyDescent="0.2">
      <c r="A259" s="27">
        <f t="shared" si="7"/>
        <v>252</v>
      </c>
      <c r="B259" s="101" t="s">
        <v>431</v>
      </c>
      <c r="C259" s="102" t="s">
        <v>105</v>
      </c>
      <c r="D259" s="102" t="s">
        <v>239</v>
      </c>
      <c r="E259" s="102" t="s">
        <v>158</v>
      </c>
      <c r="F259" s="103">
        <v>130000</v>
      </c>
      <c r="G259" s="103">
        <v>0</v>
      </c>
      <c r="H259" s="98">
        <f t="shared" si="6"/>
        <v>0</v>
      </c>
    </row>
    <row r="260" spans="1:8" ht="15" x14ac:dyDescent="0.2">
      <c r="A260" s="27">
        <f t="shared" si="7"/>
        <v>253</v>
      </c>
      <c r="B260" s="101" t="s">
        <v>432</v>
      </c>
      <c r="C260" s="102" t="s">
        <v>105</v>
      </c>
      <c r="D260" s="102" t="s">
        <v>239</v>
      </c>
      <c r="E260" s="102" t="s">
        <v>382</v>
      </c>
      <c r="F260" s="103">
        <v>130000</v>
      </c>
      <c r="G260" s="103">
        <v>0</v>
      </c>
      <c r="H260" s="98">
        <f t="shared" si="6"/>
        <v>0</v>
      </c>
    </row>
    <row r="261" spans="1:8" ht="25.5" x14ac:dyDescent="0.2">
      <c r="A261" s="27">
        <f t="shared" si="7"/>
        <v>254</v>
      </c>
      <c r="B261" s="101" t="s">
        <v>497</v>
      </c>
      <c r="C261" s="102" t="s">
        <v>105</v>
      </c>
      <c r="D261" s="102" t="s">
        <v>240</v>
      </c>
      <c r="E261" s="102" t="s">
        <v>94</v>
      </c>
      <c r="F261" s="103">
        <v>92000</v>
      </c>
      <c r="G261" s="103">
        <v>0</v>
      </c>
      <c r="H261" s="98">
        <f t="shared" si="6"/>
        <v>0</v>
      </c>
    </row>
    <row r="262" spans="1:8" ht="25.5" x14ac:dyDescent="0.2">
      <c r="A262" s="27">
        <f t="shared" si="7"/>
        <v>255</v>
      </c>
      <c r="B262" s="101" t="s">
        <v>431</v>
      </c>
      <c r="C262" s="102" t="s">
        <v>105</v>
      </c>
      <c r="D262" s="102" t="s">
        <v>240</v>
      </c>
      <c r="E262" s="102" t="s">
        <v>158</v>
      </c>
      <c r="F262" s="103">
        <v>92000</v>
      </c>
      <c r="G262" s="103">
        <v>0</v>
      </c>
      <c r="H262" s="98">
        <f t="shared" si="6"/>
        <v>0</v>
      </c>
    </row>
    <row r="263" spans="1:8" ht="15" x14ac:dyDescent="0.2">
      <c r="A263" s="27">
        <f t="shared" si="7"/>
        <v>256</v>
      </c>
      <c r="B263" s="101" t="s">
        <v>432</v>
      </c>
      <c r="C263" s="102" t="s">
        <v>105</v>
      </c>
      <c r="D263" s="102" t="s">
        <v>240</v>
      </c>
      <c r="E263" s="102" t="s">
        <v>382</v>
      </c>
      <c r="F263" s="103">
        <v>92000</v>
      </c>
      <c r="G263" s="103">
        <v>0</v>
      </c>
      <c r="H263" s="98">
        <f t="shared" si="6"/>
        <v>0</v>
      </c>
    </row>
    <row r="264" spans="1:8" ht="38.25" x14ac:dyDescent="0.2">
      <c r="A264" s="27">
        <f t="shared" si="7"/>
        <v>257</v>
      </c>
      <c r="B264" s="101" t="s">
        <v>498</v>
      </c>
      <c r="C264" s="102" t="s">
        <v>105</v>
      </c>
      <c r="D264" s="102" t="s">
        <v>241</v>
      </c>
      <c r="E264" s="102" t="s">
        <v>94</v>
      </c>
      <c r="F264" s="103">
        <v>300000</v>
      </c>
      <c r="G264" s="103">
        <v>0</v>
      </c>
      <c r="H264" s="98">
        <f t="shared" si="6"/>
        <v>0</v>
      </c>
    </row>
    <row r="265" spans="1:8" ht="38.25" x14ac:dyDescent="0.2">
      <c r="A265" s="27">
        <f t="shared" si="7"/>
        <v>258</v>
      </c>
      <c r="B265" s="101" t="s">
        <v>493</v>
      </c>
      <c r="C265" s="102" t="s">
        <v>105</v>
      </c>
      <c r="D265" s="102" t="s">
        <v>241</v>
      </c>
      <c r="E265" s="102" t="s">
        <v>163</v>
      </c>
      <c r="F265" s="103">
        <v>300000</v>
      </c>
      <c r="G265" s="103">
        <v>0</v>
      </c>
      <c r="H265" s="98">
        <f t="shared" ref="H265:H328" si="8">G265/F265</f>
        <v>0</v>
      </c>
    </row>
    <row r="266" spans="1:8" ht="51" x14ac:dyDescent="0.2">
      <c r="A266" s="27">
        <f t="shared" ref="A266:A329" si="9">A265+1</f>
        <v>259</v>
      </c>
      <c r="B266" s="101" t="s">
        <v>494</v>
      </c>
      <c r="C266" s="102" t="s">
        <v>105</v>
      </c>
      <c r="D266" s="102" t="s">
        <v>241</v>
      </c>
      <c r="E266" s="102" t="s">
        <v>378</v>
      </c>
      <c r="F266" s="103">
        <v>300000</v>
      </c>
      <c r="G266" s="103">
        <v>0</v>
      </c>
      <c r="H266" s="98">
        <f t="shared" si="8"/>
        <v>0</v>
      </c>
    </row>
    <row r="267" spans="1:8" ht="15" x14ac:dyDescent="0.2">
      <c r="A267" s="27">
        <f t="shared" si="9"/>
        <v>260</v>
      </c>
      <c r="B267" s="101" t="s">
        <v>199</v>
      </c>
      <c r="C267" s="102" t="s">
        <v>105</v>
      </c>
      <c r="D267" s="102" t="s">
        <v>201</v>
      </c>
      <c r="E267" s="102" t="s">
        <v>94</v>
      </c>
      <c r="F267" s="103">
        <v>657800</v>
      </c>
      <c r="G267" s="103">
        <v>239773</v>
      </c>
      <c r="H267" s="98">
        <f t="shared" si="8"/>
        <v>0.36450744907266647</v>
      </c>
    </row>
    <row r="268" spans="1:8" ht="63.75" x14ac:dyDescent="0.2">
      <c r="A268" s="27">
        <f t="shared" si="9"/>
        <v>261</v>
      </c>
      <c r="B268" s="101" t="s">
        <v>750</v>
      </c>
      <c r="C268" s="102" t="s">
        <v>105</v>
      </c>
      <c r="D268" s="102" t="s">
        <v>242</v>
      </c>
      <c r="E268" s="102" t="s">
        <v>94</v>
      </c>
      <c r="F268" s="103">
        <v>657800</v>
      </c>
      <c r="G268" s="103">
        <v>239773</v>
      </c>
      <c r="H268" s="98">
        <f t="shared" si="8"/>
        <v>0.36450744907266647</v>
      </c>
    </row>
    <row r="269" spans="1:8" ht="25.5" x14ac:dyDescent="0.2">
      <c r="A269" s="27">
        <f t="shared" si="9"/>
        <v>262</v>
      </c>
      <c r="B269" s="101" t="s">
        <v>431</v>
      </c>
      <c r="C269" s="102" t="s">
        <v>105</v>
      </c>
      <c r="D269" s="102" t="s">
        <v>242</v>
      </c>
      <c r="E269" s="102" t="s">
        <v>158</v>
      </c>
      <c r="F269" s="103">
        <v>657800</v>
      </c>
      <c r="G269" s="103">
        <v>239773</v>
      </c>
      <c r="H269" s="98">
        <f t="shared" si="8"/>
        <v>0.36450744907266647</v>
      </c>
    </row>
    <row r="270" spans="1:8" ht="15" x14ac:dyDescent="0.2">
      <c r="A270" s="27">
        <f t="shared" si="9"/>
        <v>263</v>
      </c>
      <c r="B270" s="101" t="s">
        <v>432</v>
      </c>
      <c r="C270" s="102" t="s">
        <v>105</v>
      </c>
      <c r="D270" s="102" t="s">
        <v>242</v>
      </c>
      <c r="E270" s="102" t="s">
        <v>382</v>
      </c>
      <c r="F270" s="103">
        <v>657800</v>
      </c>
      <c r="G270" s="103">
        <v>239773</v>
      </c>
      <c r="H270" s="98">
        <f t="shared" si="8"/>
        <v>0.36450744907266647</v>
      </c>
    </row>
    <row r="271" spans="1:8" ht="15" x14ac:dyDescent="0.2">
      <c r="A271" s="27">
        <f t="shared" si="9"/>
        <v>264</v>
      </c>
      <c r="B271" s="101" t="s">
        <v>138</v>
      </c>
      <c r="C271" s="102" t="s">
        <v>106</v>
      </c>
      <c r="D271" s="102" t="s">
        <v>200</v>
      </c>
      <c r="E271" s="102" t="s">
        <v>94</v>
      </c>
      <c r="F271" s="103">
        <v>476180</v>
      </c>
      <c r="G271" s="103">
        <v>313942.76</v>
      </c>
      <c r="H271" s="98">
        <f t="shared" si="8"/>
        <v>0.65929430047461046</v>
      </c>
    </row>
    <row r="272" spans="1:8" ht="38.25" x14ac:dyDescent="0.2">
      <c r="A272" s="27">
        <f t="shared" si="9"/>
        <v>265</v>
      </c>
      <c r="B272" s="101" t="s">
        <v>471</v>
      </c>
      <c r="C272" s="102" t="s">
        <v>106</v>
      </c>
      <c r="D272" s="102" t="s">
        <v>223</v>
      </c>
      <c r="E272" s="102" t="s">
        <v>94</v>
      </c>
      <c r="F272" s="103">
        <v>476180</v>
      </c>
      <c r="G272" s="103">
        <v>313942.76</v>
      </c>
      <c r="H272" s="98">
        <f t="shared" si="8"/>
        <v>0.65929430047461046</v>
      </c>
    </row>
    <row r="273" spans="1:8" ht="63.75" x14ac:dyDescent="0.2">
      <c r="A273" s="27">
        <f t="shared" si="9"/>
        <v>266</v>
      </c>
      <c r="B273" s="101" t="s">
        <v>675</v>
      </c>
      <c r="C273" s="102" t="s">
        <v>106</v>
      </c>
      <c r="D273" s="102" t="s">
        <v>312</v>
      </c>
      <c r="E273" s="102" t="s">
        <v>94</v>
      </c>
      <c r="F273" s="103">
        <v>476180</v>
      </c>
      <c r="G273" s="103">
        <v>313942.76</v>
      </c>
      <c r="H273" s="98">
        <f t="shared" si="8"/>
        <v>0.65929430047461046</v>
      </c>
    </row>
    <row r="274" spans="1:8" ht="63.75" x14ac:dyDescent="0.2">
      <c r="A274" s="27">
        <f t="shared" si="9"/>
        <v>267</v>
      </c>
      <c r="B274" s="101" t="s">
        <v>499</v>
      </c>
      <c r="C274" s="102" t="s">
        <v>106</v>
      </c>
      <c r="D274" s="102" t="s">
        <v>243</v>
      </c>
      <c r="E274" s="102" t="s">
        <v>94</v>
      </c>
      <c r="F274" s="103">
        <v>476180</v>
      </c>
      <c r="G274" s="103">
        <v>313942.76</v>
      </c>
      <c r="H274" s="98">
        <f t="shared" si="8"/>
        <v>0.65929430047461046</v>
      </c>
    </row>
    <row r="275" spans="1:8" ht="15" x14ac:dyDescent="0.2">
      <c r="A275" s="27">
        <f t="shared" si="9"/>
        <v>268</v>
      </c>
      <c r="B275" s="101" t="s">
        <v>443</v>
      </c>
      <c r="C275" s="102" t="s">
        <v>106</v>
      </c>
      <c r="D275" s="102" t="s">
        <v>243</v>
      </c>
      <c r="E275" s="102" t="s">
        <v>159</v>
      </c>
      <c r="F275" s="103">
        <v>259706</v>
      </c>
      <c r="G275" s="103">
        <v>114920.76</v>
      </c>
      <c r="H275" s="98">
        <f t="shared" si="8"/>
        <v>0.44250329218423906</v>
      </c>
    </row>
    <row r="276" spans="1:8" ht="15" x14ac:dyDescent="0.2">
      <c r="A276" s="27">
        <f t="shared" si="9"/>
        <v>269</v>
      </c>
      <c r="B276" s="101" t="s">
        <v>444</v>
      </c>
      <c r="C276" s="102" t="s">
        <v>106</v>
      </c>
      <c r="D276" s="102" t="s">
        <v>243</v>
      </c>
      <c r="E276" s="102" t="s">
        <v>414</v>
      </c>
      <c r="F276" s="103">
        <v>199467</v>
      </c>
      <c r="G276" s="103">
        <v>88264.8</v>
      </c>
      <c r="H276" s="98">
        <f t="shared" si="8"/>
        <v>0.44250327121779542</v>
      </c>
    </row>
    <row r="277" spans="1:8" ht="38.25" x14ac:dyDescent="0.2">
      <c r="A277" s="27">
        <f t="shared" si="9"/>
        <v>270</v>
      </c>
      <c r="B277" s="101" t="s">
        <v>446</v>
      </c>
      <c r="C277" s="102" t="s">
        <v>106</v>
      </c>
      <c r="D277" s="102" t="s">
        <v>243</v>
      </c>
      <c r="E277" s="102" t="s">
        <v>416</v>
      </c>
      <c r="F277" s="103">
        <v>60239</v>
      </c>
      <c r="G277" s="103">
        <v>26655.96</v>
      </c>
      <c r="H277" s="98">
        <f t="shared" si="8"/>
        <v>0.44250336160958847</v>
      </c>
    </row>
    <row r="278" spans="1:8" ht="25.5" x14ac:dyDescent="0.2">
      <c r="A278" s="27">
        <f t="shared" si="9"/>
        <v>271</v>
      </c>
      <c r="B278" s="101" t="s">
        <v>431</v>
      </c>
      <c r="C278" s="102" t="s">
        <v>106</v>
      </c>
      <c r="D278" s="102" t="s">
        <v>243</v>
      </c>
      <c r="E278" s="102" t="s">
        <v>158</v>
      </c>
      <c r="F278" s="103">
        <v>199074</v>
      </c>
      <c r="G278" s="103">
        <v>190342</v>
      </c>
      <c r="H278" s="98">
        <f t="shared" si="8"/>
        <v>0.95613691391140987</v>
      </c>
    </row>
    <row r="279" spans="1:8" ht="15" x14ac:dyDescent="0.2">
      <c r="A279" s="27">
        <f t="shared" si="9"/>
        <v>272</v>
      </c>
      <c r="B279" s="101" t="s">
        <v>432</v>
      </c>
      <c r="C279" s="102" t="s">
        <v>106</v>
      </c>
      <c r="D279" s="102" t="s">
        <v>243</v>
      </c>
      <c r="E279" s="102" t="s">
        <v>382</v>
      </c>
      <c r="F279" s="103">
        <v>199074</v>
      </c>
      <c r="G279" s="103">
        <v>190342</v>
      </c>
      <c r="H279" s="98">
        <f t="shared" si="8"/>
        <v>0.95613691391140987</v>
      </c>
    </row>
    <row r="280" spans="1:8" ht="15" x14ac:dyDescent="0.2">
      <c r="A280" s="27">
        <f t="shared" si="9"/>
        <v>273</v>
      </c>
      <c r="B280" s="101" t="s">
        <v>436</v>
      </c>
      <c r="C280" s="102" t="s">
        <v>106</v>
      </c>
      <c r="D280" s="102" t="s">
        <v>243</v>
      </c>
      <c r="E280" s="102" t="s">
        <v>160</v>
      </c>
      <c r="F280" s="103">
        <v>17400</v>
      </c>
      <c r="G280" s="103">
        <v>8680</v>
      </c>
      <c r="H280" s="98">
        <f t="shared" si="8"/>
        <v>0.49885057471264366</v>
      </c>
    </row>
    <row r="281" spans="1:8" ht="25.5" x14ac:dyDescent="0.2">
      <c r="A281" s="27">
        <f t="shared" si="9"/>
        <v>274</v>
      </c>
      <c r="B281" s="101" t="s">
        <v>447</v>
      </c>
      <c r="C281" s="102" t="s">
        <v>106</v>
      </c>
      <c r="D281" s="102" t="s">
        <v>243</v>
      </c>
      <c r="E281" s="102" t="s">
        <v>376</v>
      </c>
      <c r="F281" s="103">
        <v>17400</v>
      </c>
      <c r="G281" s="103">
        <v>8680</v>
      </c>
      <c r="H281" s="98">
        <f t="shared" si="8"/>
        <v>0.49885057471264366</v>
      </c>
    </row>
    <row r="282" spans="1:8" ht="15" x14ac:dyDescent="0.2">
      <c r="A282" s="27">
        <f t="shared" si="9"/>
        <v>275</v>
      </c>
      <c r="B282" s="101" t="s">
        <v>500</v>
      </c>
      <c r="C282" s="102" t="s">
        <v>501</v>
      </c>
      <c r="D282" s="102" t="s">
        <v>200</v>
      </c>
      <c r="E282" s="102" t="s">
        <v>94</v>
      </c>
      <c r="F282" s="103">
        <v>3856175</v>
      </c>
      <c r="G282" s="103">
        <v>942888.95</v>
      </c>
      <c r="H282" s="98">
        <f t="shared" si="8"/>
        <v>0.24451404565404836</v>
      </c>
    </row>
    <row r="283" spans="1:8" ht="51" x14ac:dyDescent="0.2">
      <c r="A283" s="27">
        <f t="shared" si="9"/>
        <v>276</v>
      </c>
      <c r="B283" s="101" t="s">
        <v>460</v>
      </c>
      <c r="C283" s="102" t="s">
        <v>501</v>
      </c>
      <c r="D283" s="102" t="s">
        <v>218</v>
      </c>
      <c r="E283" s="102" t="s">
        <v>94</v>
      </c>
      <c r="F283" s="103">
        <v>3856175</v>
      </c>
      <c r="G283" s="103">
        <v>942888.95</v>
      </c>
      <c r="H283" s="98">
        <f t="shared" si="8"/>
        <v>0.24451404565404836</v>
      </c>
    </row>
    <row r="284" spans="1:8" ht="38.25" x14ac:dyDescent="0.2">
      <c r="A284" s="27">
        <f t="shared" si="9"/>
        <v>277</v>
      </c>
      <c r="B284" s="101" t="s">
        <v>502</v>
      </c>
      <c r="C284" s="102" t="s">
        <v>501</v>
      </c>
      <c r="D284" s="102" t="s">
        <v>503</v>
      </c>
      <c r="E284" s="102" t="s">
        <v>94</v>
      </c>
      <c r="F284" s="103">
        <v>3856175</v>
      </c>
      <c r="G284" s="103">
        <v>942888.95</v>
      </c>
      <c r="H284" s="98">
        <f t="shared" si="8"/>
        <v>0.24451404565404836</v>
      </c>
    </row>
    <row r="285" spans="1:8" ht="15" x14ac:dyDescent="0.2">
      <c r="A285" s="27">
        <f t="shared" si="9"/>
        <v>278</v>
      </c>
      <c r="B285" s="101" t="s">
        <v>443</v>
      </c>
      <c r="C285" s="102" t="s">
        <v>501</v>
      </c>
      <c r="D285" s="102" t="s">
        <v>503</v>
      </c>
      <c r="E285" s="102" t="s">
        <v>159</v>
      </c>
      <c r="F285" s="103">
        <v>2533324</v>
      </c>
      <c r="G285" s="103">
        <v>505754.44</v>
      </c>
      <c r="H285" s="98">
        <f t="shared" si="8"/>
        <v>0.19964064604448542</v>
      </c>
    </row>
    <row r="286" spans="1:8" ht="15" x14ac:dyDescent="0.2">
      <c r="A286" s="27">
        <f t="shared" si="9"/>
        <v>279</v>
      </c>
      <c r="B286" s="101" t="s">
        <v>444</v>
      </c>
      <c r="C286" s="102" t="s">
        <v>501</v>
      </c>
      <c r="D286" s="102" t="s">
        <v>503</v>
      </c>
      <c r="E286" s="102" t="s">
        <v>414</v>
      </c>
      <c r="F286" s="103">
        <v>1942492</v>
      </c>
      <c r="G286" s="103">
        <v>388616.3</v>
      </c>
      <c r="H286" s="98">
        <f t="shared" si="8"/>
        <v>0.20006069523066247</v>
      </c>
    </row>
    <row r="287" spans="1:8" ht="25.5" x14ac:dyDescent="0.2">
      <c r="A287" s="27">
        <f t="shared" si="9"/>
        <v>280</v>
      </c>
      <c r="B287" s="101" t="s">
        <v>445</v>
      </c>
      <c r="C287" s="102" t="s">
        <v>501</v>
      </c>
      <c r="D287" s="102" t="s">
        <v>503</v>
      </c>
      <c r="E287" s="102" t="s">
        <v>415</v>
      </c>
      <c r="F287" s="103">
        <v>4200</v>
      </c>
      <c r="G287" s="103">
        <v>0</v>
      </c>
      <c r="H287" s="98">
        <f t="shared" si="8"/>
        <v>0</v>
      </c>
    </row>
    <row r="288" spans="1:8" ht="38.25" x14ac:dyDescent="0.2">
      <c r="A288" s="27">
        <f t="shared" si="9"/>
        <v>281</v>
      </c>
      <c r="B288" s="101" t="s">
        <v>446</v>
      </c>
      <c r="C288" s="102" t="s">
        <v>501</v>
      </c>
      <c r="D288" s="102" t="s">
        <v>503</v>
      </c>
      <c r="E288" s="102" t="s">
        <v>416</v>
      </c>
      <c r="F288" s="103">
        <v>586632</v>
      </c>
      <c r="G288" s="103">
        <v>117138.14</v>
      </c>
      <c r="H288" s="98">
        <f t="shared" si="8"/>
        <v>0.19967908330946829</v>
      </c>
    </row>
    <row r="289" spans="1:8" ht="25.5" x14ac:dyDescent="0.2">
      <c r="A289" s="27">
        <f t="shared" si="9"/>
        <v>282</v>
      </c>
      <c r="B289" s="101" t="s">
        <v>431</v>
      </c>
      <c r="C289" s="102" t="s">
        <v>501</v>
      </c>
      <c r="D289" s="102" t="s">
        <v>503</v>
      </c>
      <c r="E289" s="102" t="s">
        <v>158</v>
      </c>
      <c r="F289" s="103">
        <v>1304430</v>
      </c>
      <c r="G289" s="103">
        <v>433593.51</v>
      </c>
      <c r="H289" s="98">
        <f t="shared" si="8"/>
        <v>0.33240074975276557</v>
      </c>
    </row>
    <row r="290" spans="1:8" ht="15" x14ac:dyDescent="0.2">
      <c r="A290" s="27">
        <f t="shared" si="9"/>
        <v>283</v>
      </c>
      <c r="B290" s="101" t="s">
        <v>432</v>
      </c>
      <c r="C290" s="102" t="s">
        <v>501</v>
      </c>
      <c r="D290" s="102" t="s">
        <v>503</v>
      </c>
      <c r="E290" s="102" t="s">
        <v>382</v>
      </c>
      <c r="F290" s="103">
        <v>1304430</v>
      </c>
      <c r="G290" s="103">
        <v>433593.51</v>
      </c>
      <c r="H290" s="98">
        <f t="shared" si="8"/>
        <v>0.33240074975276557</v>
      </c>
    </row>
    <row r="291" spans="1:8" ht="15" x14ac:dyDescent="0.2">
      <c r="A291" s="27">
        <f t="shared" si="9"/>
        <v>284</v>
      </c>
      <c r="B291" s="101" t="s">
        <v>436</v>
      </c>
      <c r="C291" s="102" t="s">
        <v>501</v>
      </c>
      <c r="D291" s="102" t="s">
        <v>503</v>
      </c>
      <c r="E291" s="102" t="s">
        <v>160</v>
      </c>
      <c r="F291" s="103">
        <v>18421</v>
      </c>
      <c r="G291" s="103">
        <v>3541</v>
      </c>
      <c r="H291" s="98">
        <f t="shared" si="8"/>
        <v>0.19222626350361002</v>
      </c>
    </row>
    <row r="292" spans="1:8" ht="25.5" x14ac:dyDescent="0.2">
      <c r="A292" s="27">
        <f t="shared" si="9"/>
        <v>285</v>
      </c>
      <c r="B292" s="101" t="s">
        <v>447</v>
      </c>
      <c r="C292" s="102" t="s">
        <v>501</v>
      </c>
      <c r="D292" s="102" t="s">
        <v>503</v>
      </c>
      <c r="E292" s="102" t="s">
        <v>376</v>
      </c>
      <c r="F292" s="103">
        <v>18321</v>
      </c>
      <c r="G292" s="103">
        <v>3541</v>
      </c>
      <c r="H292" s="98">
        <f t="shared" si="8"/>
        <v>0.19327547622946345</v>
      </c>
    </row>
    <row r="293" spans="1:8" ht="15" x14ac:dyDescent="0.2">
      <c r="A293" s="27">
        <f t="shared" si="9"/>
        <v>286</v>
      </c>
      <c r="B293" s="101" t="s">
        <v>437</v>
      </c>
      <c r="C293" s="102" t="s">
        <v>501</v>
      </c>
      <c r="D293" s="102" t="s">
        <v>503</v>
      </c>
      <c r="E293" s="102" t="s">
        <v>380</v>
      </c>
      <c r="F293" s="103">
        <v>100</v>
      </c>
      <c r="G293" s="103">
        <v>0</v>
      </c>
      <c r="H293" s="98">
        <f t="shared" si="8"/>
        <v>0</v>
      </c>
    </row>
    <row r="294" spans="1:8" ht="15" x14ac:dyDescent="0.2">
      <c r="A294" s="27">
        <f t="shared" si="9"/>
        <v>287</v>
      </c>
      <c r="B294" s="101" t="s">
        <v>139</v>
      </c>
      <c r="C294" s="102" t="s">
        <v>107</v>
      </c>
      <c r="D294" s="102" t="s">
        <v>200</v>
      </c>
      <c r="E294" s="102" t="s">
        <v>94</v>
      </c>
      <c r="F294" s="103">
        <v>24748125.84</v>
      </c>
      <c r="G294" s="103">
        <v>749250.82</v>
      </c>
      <c r="H294" s="98">
        <f t="shared" si="8"/>
        <v>3.0275052941140208E-2</v>
      </c>
    </row>
    <row r="295" spans="1:8" ht="51" x14ac:dyDescent="0.2">
      <c r="A295" s="27">
        <f t="shared" si="9"/>
        <v>288</v>
      </c>
      <c r="B295" s="101" t="s">
        <v>678</v>
      </c>
      <c r="C295" s="102" t="s">
        <v>107</v>
      </c>
      <c r="D295" s="102" t="s">
        <v>237</v>
      </c>
      <c r="E295" s="102" t="s">
        <v>94</v>
      </c>
      <c r="F295" s="103">
        <v>24748125.84</v>
      </c>
      <c r="G295" s="103">
        <v>749250.82</v>
      </c>
      <c r="H295" s="98">
        <f t="shared" si="8"/>
        <v>3.0275052941140208E-2</v>
      </c>
    </row>
    <row r="296" spans="1:8" ht="15" x14ac:dyDescent="0.2">
      <c r="A296" s="27">
        <f t="shared" si="9"/>
        <v>289</v>
      </c>
      <c r="B296" s="101" t="s">
        <v>680</v>
      </c>
      <c r="C296" s="102" t="s">
        <v>107</v>
      </c>
      <c r="D296" s="102" t="s">
        <v>315</v>
      </c>
      <c r="E296" s="102" t="s">
        <v>94</v>
      </c>
      <c r="F296" s="103">
        <v>24748125.84</v>
      </c>
      <c r="G296" s="103">
        <v>749250.82</v>
      </c>
      <c r="H296" s="98">
        <f t="shared" si="8"/>
        <v>3.0275052941140208E-2</v>
      </c>
    </row>
    <row r="297" spans="1:8" ht="25.5" x14ac:dyDescent="0.2">
      <c r="A297" s="27">
        <f t="shared" si="9"/>
        <v>290</v>
      </c>
      <c r="B297" s="101" t="s">
        <v>504</v>
      </c>
      <c r="C297" s="102" t="s">
        <v>107</v>
      </c>
      <c r="D297" s="102" t="s">
        <v>244</v>
      </c>
      <c r="E297" s="102" t="s">
        <v>94</v>
      </c>
      <c r="F297" s="103">
        <v>1000000</v>
      </c>
      <c r="G297" s="103">
        <v>456530.82</v>
      </c>
      <c r="H297" s="98">
        <f t="shared" si="8"/>
        <v>0.45653082</v>
      </c>
    </row>
    <row r="298" spans="1:8" ht="25.5" x14ac:dyDescent="0.2">
      <c r="A298" s="27">
        <f t="shared" si="9"/>
        <v>291</v>
      </c>
      <c r="B298" s="101" t="s">
        <v>431</v>
      </c>
      <c r="C298" s="102" t="s">
        <v>107</v>
      </c>
      <c r="D298" s="102" t="s">
        <v>244</v>
      </c>
      <c r="E298" s="102" t="s">
        <v>158</v>
      </c>
      <c r="F298" s="103">
        <v>1000000</v>
      </c>
      <c r="G298" s="103">
        <v>456530.82</v>
      </c>
      <c r="H298" s="98">
        <f t="shared" si="8"/>
        <v>0.45653082</v>
      </c>
    </row>
    <row r="299" spans="1:8" ht="15" x14ac:dyDescent="0.2">
      <c r="A299" s="27">
        <f t="shared" si="9"/>
        <v>292</v>
      </c>
      <c r="B299" s="101" t="s">
        <v>432</v>
      </c>
      <c r="C299" s="102" t="s">
        <v>107</v>
      </c>
      <c r="D299" s="102" t="s">
        <v>244</v>
      </c>
      <c r="E299" s="102" t="s">
        <v>382</v>
      </c>
      <c r="F299" s="103">
        <v>1000000</v>
      </c>
      <c r="G299" s="103">
        <v>456530.82</v>
      </c>
      <c r="H299" s="98">
        <f t="shared" si="8"/>
        <v>0.45653082</v>
      </c>
    </row>
    <row r="300" spans="1:8" ht="51" x14ac:dyDescent="0.2">
      <c r="A300" s="27">
        <f t="shared" si="9"/>
        <v>293</v>
      </c>
      <c r="B300" s="101" t="s">
        <v>505</v>
      </c>
      <c r="C300" s="102" t="s">
        <v>107</v>
      </c>
      <c r="D300" s="102" t="s">
        <v>245</v>
      </c>
      <c r="E300" s="102" t="s">
        <v>94</v>
      </c>
      <c r="F300" s="103">
        <v>19705918</v>
      </c>
      <c r="G300" s="103">
        <v>278460</v>
      </c>
      <c r="H300" s="98">
        <f t="shared" si="8"/>
        <v>1.4130780408200217E-2</v>
      </c>
    </row>
    <row r="301" spans="1:8" ht="15" x14ac:dyDescent="0.2">
      <c r="A301" s="27">
        <f t="shared" si="9"/>
        <v>294</v>
      </c>
      <c r="B301" s="101" t="s">
        <v>751</v>
      </c>
      <c r="C301" s="102" t="s">
        <v>107</v>
      </c>
      <c r="D301" s="102" t="s">
        <v>245</v>
      </c>
      <c r="E301" s="102" t="s">
        <v>752</v>
      </c>
      <c r="F301" s="103">
        <v>19705918</v>
      </c>
      <c r="G301" s="103">
        <v>278460</v>
      </c>
      <c r="H301" s="98">
        <f t="shared" si="8"/>
        <v>1.4130780408200217E-2</v>
      </c>
    </row>
    <row r="302" spans="1:8" ht="38.25" x14ac:dyDescent="0.2">
      <c r="A302" s="27">
        <f t="shared" si="9"/>
        <v>295</v>
      </c>
      <c r="B302" s="101" t="s">
        <v>753</v>
      </c>
      <c r="C302" s="102" t="s">
        <v>107</v>
      </c>
      <c r="D302" s="102" t="s">
        <v>245</v>
      </c>
      <c r="E302" s="102" t="s">
        <v>754</v>
      </c>
      <c r="F302" s="103">
        <v>19705918</v>
      </c>
      <c r="G302" s="103">
        <v>278460</v>
      </c>
      <c r="H302" s="98">
        <f t="shared" si="8"/>
        <v>1.4130780408200217E-2</v>
      </c>
    </row>
    <row r="303" spans="1:8" ht="25.5" x14ac:dyDescent="0.2">
      <c r="A303" s="27">
        <f t="shared" si="9"/>
        <v>296</v>
      </c>
      <c r="B303" s="101" t="s">
        <v>792</v>
      </c>
      <c r="C303" s="102" t="s">
        <v>107</v>
      </c>
      <c r="D303" s="102" t="s">
        <v>793</v>
      </c>
      <c r="E303" s="102" t="s">
        <v>94</v>
      </c>
      <c r="F303" s="103">
        <v>3042207.84</v>
      </c>
      <c r="G303" s="103">
        <v>0</v>
      </c>
      <c r="H303" s="98">
        <f t="shared" si="8"/>
        <v>0</v>
      </c>
    </row>
    <row r="304" spans="1:8" ht="25.5" x14ac:dyDescent="0.2">
      <c r="A304" s="27">
        <f t="shared" si="9"/>
        <v>297</v>
      </c>
      <c r="B304" s="101" t="s">
        <v>431</v>
      </c>
      <c r="C304" s="102" t="s">
        <v>107</v>
      </c>
      <c r="D304" s="102" t="s">
        <v>793</v>
      </c>
      <c r="E304" s="102" t="s">
        <v>158</v>
      </c>
      <c r="F304" s="103">
        <v>3042207.84</v>
      </c>
      <c r="G304" s="103">
        <v>0</v>
      </c>
      <c r="H304" s="98">
        <f t="shared" si="8"/>
        <v>0</v>
      </c>
    </row>
    <row r="305" spans="1:8" ht="15" x14ac:dyDescent="0.2">
      <c r="A305" s="27">
        <f t="shared" si="9"/>
        <v>298</v>
      </c>
      <c r="B305" s="101" t="s">
        <v>432</v>
      </c>
      <c r="C305" s="102" t="s">
        <v>107</v>
      </c>
      <c r="D305" s="102" t="s">
        <v>793</v>
      </c>
      <c r="E305" s="102" t="s">
        <v>382</v>
      </c>
      <c r="F305" s="103">
        <v>3042207.84</v>
      </c>
      <c r="G305" s="103">
        <v>0</v>
      </c>
      <c r="H305" s="98">
        <f t="shared" si="8"/>
        <v>0</v>
      </c>
    </row>
    <row r="306" spans="1:8" ht="15" x14ac:dyDescent="0.2">
      <c r="A306" s="27">
        <f t="shared" si="9"/>
        <v>299</v>
      </c>
      <c r="B306" s="101" t="s">
        <v>794</v>
      </c>
      <c r="C306" s="102" t="s">
        <v>107</v>
      </c>
      <c r="D306" s="102" t="s">
        <v>795</v>
      </c>
      <c r="E306" s="102" t="s">
        <v>94</v>
      </c>
      <c r="F306" s="103">
        <v>1000000</v>
      </c>
      <c r="G306" s="103">
        <v>14260</v>
      </c>
      <c r="H306" s="98">
        <f t="shared" si="8"/>
        <v>1.426E-2</v>
      </c>
    </row>
    <row r="307" spans="1:8" ht="15" x14ac:dyDescent="0.2">
      <c r="A307" s="27">
        <f t="shared" si="9"/>
        <v>300</v>
      </c>
      <c r="B307" s="101" t="s">
        <v>465</v>
      </c>
      <c r="C307" s="102" t="s">
        <v>107</v>
      </c>
      <c r="D307" s="102" t="s">
        <v>795</v>
      </c>
      <c r="E307" s="102" t="s">
        <v>161</v>
      </c>
      <c r="F307" s="103">
        <v>1000000</v>
      </c>
      <c r="G307" s="103">
        <v>14260</v>
      </c>
      <c r="H307" s="98">
        <f t="shared" si="8"/>
        <v>1.426E-2</v>
      </c>
    </row>
    <row r="308" spans="1:8" ht="25.5" x14ac:dyDescent="0.2">
      <c r="A308" s="27">
        <f t="shared" si="9"/>
        <v>301</v>
      </c>
      <c r="B308" s="101" t="s">
        <v>466</v>
      </c>
      <c r="C308" s="102" t="s">
        <v>107</v>
      </c>
      <c r="D308" s="102" t="s">
        <v>795</v>
      </c>
      <c r="E308" s="102" t="s">
        <v>377</v>
      </c>
      <c r="F308" s="103">
        <v>1000000</v>
      </c>
      <c r="G308" s="103">
        <v>14260</v>
      </c>
      <c r="H308" s="98">
        <f t="shared" si="8"/>
        <v>1.426E-2</v>
      </c>
    </row>
    <row r="309" spans="1:8" ht="15" x14ac:dyDescent="0.2">
      <c r="A309" s="27">
        <f t="shared" si="9"/>
        <v>302</v>
      </c>
      <c r="B309" s="101" t="s">
        <v>140</v>
      </c>
      <c r="C309" s="102" t="s">
        <v>108</v>
      </c>
      <c r="D309" s="102" t="s">
        <v>200</v>
      </c>
      <c r="E309" s="102" t="s">
        <v>94</v>
      </c>
      <c r="F309" s="103">
        <v>2964600</v>
      </c>
      <c r="G309" s="103">
        <v>0</v>
      </c>
      <c r="H309" s="98">
        <f t="shared" si="8"/>
        <v>0</v>
      </c>
    </row>
    <row r="310" spans="1:8" ht="51" x14ac:dyDescent="0.2">
      <c r="A310" s="27">
        <f t="shared" si="9"/>
        <v>303</v>
      </c>
      <c r="B310" s="101" t="s">
        <v>681</v>
      </c>
      <c r="C310" s="102" t="s">
        <v>108</v>
      </c>
      <c r="D310" s="102" t="s">
        <v>246</v>
      </c>
      <c r="E310" s="102" t="s">
        <v>94</v>
      </c>
      <c r="F310" s="103">
        <v>914000</v>
      </c>
      <c r="G310" s="103">
        <v>0</v>
      </c>
      <c r="H310" s="98">
        <f t="shared" si="8"/>
        <v>0</v>
      </c>
    </row>
    <row r="311" spans="1:8" ht="25.5" x14ac:dyDescent="0.2">
      <c r="A311" s="27">
        <f t="shared" si="9"/>
        <v>304</v>
      </c>
      <c r="B311" s="101" t="s">
        <v>506</v>
      </c>
      <c r="C311" s="102" t="s">
        <v>108</v>
      </c>
      <c r="D311" s="102" t="s">
        <v>316</v>
      </c>
      <c r="E311" s="102" t="s">
        <v>94</v>
      </c>
      <c r="F311" s="103">
        <v>90000</v>
      </c>
      <c r="G311" s="103">
        <v>0</v>
      </c>
      <c r="H311" s="98">
        <f t="shared" si="8"/>
        <v>0</v>
      </c>
    </row>
    <row r="312" spans="1:8" ht="38.25" x14ac:dyDescent="0.2">
      <c r="A312" s="27">
        <f t="shared" si="9"/>
        <v>305</v>
      </c>
      <c r="B312" s="101" t="s">
        <v>507</v>
      </c>
      <c r="C312" s="102" t="s">
        <v>108</v>
      </c>
      <c r="D312" s="102" t="s">
        <v>247</v>
      </c>
      <c r="E312" s="102" t="s">
        <v>94</v>
      </c>
      <c r="F312" s="103">
        <v>90000</v>
      </c>
      <c r="G312" s="103">
        <v>0</v>
      </c>
      <c r="H312" s="98">
        <f t="shared" si="8"/>
        <v>0</v>
      </c>
    </row>
    <row r="313" spans="1:8" ht="25.5" x14ac:dyDescent="0.2">
      <c r="A313" s="27">
        <f t="shared" si="9"/>
        <v>306</v>
      </c>
      <c r="B313" s="101" t="s">
        <v>431</v>
      </c>
      <c r="C313" s="102" t="s">
        <v>108</v>
      </c>
      <c r="D313" s="102" t="s">
        <v>247</v>
      </c>
      <c r="E313" s="102" t="s">
        <v>158</v>
      </c>
      <c r="F313" s="103">
        <v>90000</v>
      </c>
      <c r="G313" s="103">
        <v>0</v>
      </c>
      <c r="H313" s="98">
        <f t="shared" si="8"/>
        <v>0</v>
      </c>
    </row>
    <row r="314" spans="1:8" ht="15" x14ac:dyDescent="0.2">
      <c r="A314" s="27">
        <f t="shared" si="9"/>
        <v>307</v>
      </c>
      <c r="B314" s="101" t="s">
        <v>432</v>
      </c>
      <c r="C314" s="102" t="s">
        <v>108</v>
      </c>
      <c r="D314" s="102" t="s">
        <v>247</v>
      </c>
      <c r="E314" s="102" t="s">
        <v>382</v>
      </c>
      <c r="F314" s="103">
        <v>90000</v>
      </c>
      <c r="G314" s="103">
        <v>0</v>
      </c>
      <c r="H314" s="98">
        <f t="shared" si="8"/>
        <v>0</v>
      </c>
    </row>
    <row r="315" spans="1:8" ht="25.5" x14ac:dyDescent="0.2">
      <c r="A315" s="27">
        <f t="shared" si="9"/>
        <v>308</v>
      </c>
      <c r="B315" s="101" t="s">
        <v>508</v>
      </c>
      <c r="C315" s="102" t="s">
        <v>108</v>
      </c>
      <c r="D315" s="102" t="s">
        <v>317</v>
      </c>
      <c r="E315" s="102" t="s">
        <v>94</v>
      </c>
      <c r="F315" s="103">
        <v>824000</v>
      </c>
      <c r="G315" s="103">
        <v>0</v>
      </c>
      <c r="H315" s="98">
        <f t="shared" si="8"/>
        <v>0</v>
      </c>
    </row>
    <row r="316" spans="1:8" ht="38.25" x14ac:dyDescent="0.2">
      <c r="A316" s="27">
        <f t="shared" si="9"/>
        <v>309</v>
      </c>
      <c r="B316" s="101" t="s">
        <v>509</v>
      </c>
      <c r="C316" s="102" t="s">
        <v>108</v>
      </c>
      <c r="D316" s="102" t="s">
        <v>248</v>
      </c>
      <c r="E316" s="102" t="s">
        <v>94</v>
      </c>
      <c r="F316" s="103">
        <v>300000</v>
      </c>
      <c r="G316" s="103">
        <v>0</v>
      </c>
      <c r="H316" s="98">
        <f t="shared" si="8"/>
        <v>0</v>
      </c>
    </row>
    <row r="317" spans="1:8" ht="38.25" x14ac:dyDescent="0.2">
      <c r="A317" s="27">
        <f t="shared" si="9"/>
        <v>310</v>
      </c>
      <c r="B317" s="101" t="s">
        <v>493</v>
      </c>
      <c r="C317" s="102" t="s">
        <v>108</v>
      </c>
      <c r="D317" s="102" t="s">
        <v>248</v>
      </c>
      <c r="E317" s="102" t="s">
        <v>163</v>
      </c>
      <c r="F317" s="103">
        <v>300000</v>
      </c>
      <c r="G317" s="103">
        <v>0</v>
      </c>
      <c r="H317" s="98">
        <f t="shared" si="8"/>
        <v>0</v>
      </c>
    </row>
    <row r="318" spans="1:8" ht="51" x14ac:dyDescent="0.2">
      <c r="A318" s="27">
        <f t="shared" si="9"/>
        <v>311</v>
      </c>
      <c r="B318" s="101" t="s">
        <v>494</v>
      </c>
      <c r="C318" s="102" t="s">
        <v>108</v>
      </c>
      <c r="D318" s="102" t="s">
        <v>248</v>
      </c>
      <c r="E318" s="102" t="s">
        <v>378</v>
      </c>
      <c r="F318" s="103">
        <v>300000</v>
      </c>
      <c r="G318" s="103">
        <v>0</v>
      </c>
      <c r="H318" s="98">
        <f t="shared" si="8"/>
        <v>0</v>
      </c>
    </row>
    <row r="319" spans="1:8" ht="25.5" x14ac:dyDescent="0.2">
      <c r="A319" s="27">
        <f t="shared" si="9"/>
        <v>312</v>
      </c>
      <c r="B319" s="101" t="s">
        <v>796</v>
      </c>
      <c r="C319" s="102" t="s">
        <v>108</v>
      </c>
      <c r="D319" s="102" t="s">
        <v>682</v>
      </c>
      <c r="E319" s="102" t="s">
        <v>94</v>
      </c>
      <c r="F319" s="103">
        <v>120000</v>
      </c>
      <c r="G319" s="103">
        <v>0</v>
      </c>
      <c r="H319" s="98">
        <f t="shared" si="8"/>
        <v>0</v>
      </c>
    </row>
    <row r="320" spans="1:8" ht="38.25" x14ac:dyDescent="0.2">
      <c r="A320" s="27">
        <f t="shared" si="9"/>
        <v>313</v>
      </c>
      <c r="B320" s="101" t="s">
        <v>493</v>
      </c>
      <c r="C320" s="102" t="s">
        <v>108</v>
      </c>
      <c r="D320" s="102" t="s">
        <v>682</v>
      </c>
      <c r="E320" s="102" t="s">
        <v>163</v>
      </c>
      <c r="F320" s="103">
        <v>120000</v>
      </c>
      <c r="G320" s="103">
        <v>0</v>
      </c>
      <c r="H320" s="98">
        <f t="shared" si="8"/>
        <v>0</v>
      </c>
    </row>
    <row r="321" spans="1:8" ht="51" x14ac:dyDescent="0.2">
      <c r="A321" s="27">
        <f t="shared" si="9"/>
        <v>314</v>
      </c>
      <c r="B321" s="101" t="s">
        <v>494</v>
      </c>
      <c r="C321" s="102" t="s">
        <v>108</v>
      </c>
      <c r="D321" s="102" t="s">
        <v>682</v>
      </c>
      <c r="E321" s="102" t="s">
        <v>378</v>
      </c>
      <c r="F321" s="103">
        <v>120000</v>
      </c>
      <c r="G321" s="103">
        <v>0</v>
      </c>
      <c r="H321" s="98">
        <f t="shared" si="8"/>
        <v>0</v>
      </c>
    </row>
    <row r="322" spans="1:8" ht="25.5" x14ac:dyDescent="0.2">
      <c r="A322" s="27">
        <f t="shared" si="9"/>
        <v>315</v>
      </c>
      <c r="B322" s="101" t="s">
        <v>510</v>
      </c>
      <c r="C322" s="102" t="s">
        <v>108</v>
      </c>
      <c r="D322" s="102" t="s">
        <v>249</v>
      </c>
      <c r="E322" s="102" t="s">
        <v>94</v>
      </c>
      <c r="F322" s="103">
        <v>50000</v>
      </c>
      <c r="G322" s="103">
        <v>0</v>
      </c>
      <c r="H322" s="98">
        <f t="shared" si="8"/>
        <v>0</v>
      </c>
    </row>
    <row r="323" spans="1:8" ht="25.5" x14ac:dyDescent="0.2">
      <c r="A323" s="27">
        <f t="shared" si="9"/>
        <v>316</v>
      </c>
      <c r="B323" s="101" t="s">
        <v>431</v>
      </c>
      <c r="C323" s="102" t="s">
        <v>108</v>
      </c>
      <c r="D323" s="102" t="s">
        <v>249</v>
      </c>
      <c r="E323" s="102" t="s">
        <v>158</v>
      </c>
      <c r="F323" s="103">
        <v>50000</v>
      </c>
      <c r="G323" s="103">
        <v>0</v>
      </c>
      <c r="H323" s="98">
        <f t="shared" si="8"/>
        <v>0</v>
      </c>
    </row>
    <row r="324" spans="1:8" ht="15" x14ac:dyDescent="0.2">
      <c r="A324" s="27">
        <f t="shared" si="9"/>
        <v>317</v>
      </c>
      <c r="B324" s="101" t="s">
        <v>432</v>
      </c>
      <c r="C324" s="102" t="s">
        <v>108</v>
      </c>
      <c r="D324" s="102" t="s">
        <v>249</v>
      </c>
      <c r="E324" s="102" t="s">
        <v>382</v>
      </c>
      <c r="F324" s="103">
        <v>50000</v>
      </c>
      <c r="G324" s="103">
        <v>0</v>
      </c>
      <c r="H324" s="98">
        <f t="shared" si="8"/>
        <v>0</v>
      </c>
    </row>
    <row r="325" spans="1:8" ht="63.75" x14ac:dyDescent="0.2">
      <c r="A325" s="27">
        <f t="shared" si="9"/>
        <v>318</v>
      </c>
      <c r="B325" s="101" t="s">
        <v>511</v>
      </c>
      <c r="C325" s="102" t="s">
        <v>108</v>
      </c>
      <c r="D325" s="102" t="s">
        <v>250</v>
      </c>
      <c r="E325" s="102" t="s">
        <v>94</v>
      </c>
      <c r="F325" s="103">
        <v>14000</v>
      </c>
      <c r="G325" s="103">
        <v>0</v>
      </c>
      <c r="H325" s="98">
        <f t="shared" si="8"/>
        <v>0</v>
      </c>
    </row>
    <row r="326" spans="1:8" ht="25.5" x14ac:dyDescent="0.2">
      <c r="A326" s="27">
        <f t="shared" si="9"/>
        <v>319</v>
      </c>
      <c r="B326" s="101" t="s">
        <v>431</v>
      </c>
      <c r="C326" s="102" t="s">
        <v>108</v>
      </c>
      <c r="D326" s="102" t="s">
        <v>250</v>
      </c>
      <c r="E326" s="102" t="s">
        <v>158</v>
      </c>
      <c r="F326" s="103">
        <v>14000</v>
      </c>
      <c r="G326" s="103">
        <v>0</v>
      </c>
      <c r="H326" s="98">
        <f t="shared" si="8"/>
        <v>0</v>
      </c>
    </row>
    <row r="327" spans="1:8" ht="15" x14ac:dyDescent="0.2">
      <c r="A327" s="27">
        <f t="shared" si="9"/>
        <v>320</v>
      </c>
      <c r="B327" s="101" t="s">
        <v>432</v>
      </c>
      <c r="C327" s="102" t="s">
        <v>108</v>
      </c>
      <c r="D327" s="102" t="s">
        <v>250</v>
      </c>
      <c r="E327" s="102" t="s">
        <v>382</v>
      </c>
      <c r="F327" s="103">
        <v>14000</v>
      </c>
      <c r="G327" s="103">
        <v>0</v>
      </c>
      <c r="H327" s="98">
        <f t="shared" si="8"/>
        <v>0</v>
      </c>
    </row>
    <row r="328" spans="1:8" ht="51" x14ac:dyDescent="0.2">
      <c r="A328" s="27">
        <f t="shared" si="9"/>
        <v>321</v>
      </c>
      <c r="B328" s="101" t="s">
        <v>512</v>
      </c>
      <c r="C328" s="102" t="s">
        <v>108</v>
      </c>
      <c r="D328" s="102" t="s">
        <v>251</v>
      </c>
      <c r="E328" s="102" t="s">
        <v>94</v>
      </c>
      <c r="F328" s="103">
        <v>300000</v>
      </c>
      <c r="G328" s="103">
        <v>0</v>
      </c>
      <c r="H328" s="98">
        <f t="shared" si="8"/>
        <v>0</v>
      </c>
    </row>
    <row r="329" spans="1:8" ht="38.25" x14ac:dyDescent="0.2">
      <c r="A329" s="27">
        <f t="shared" si="9"/>
        <v>322</v>
      </c>
      <c r="B329" s="101" t="s">
        <v>493</v>
      </c>
      <c r="C329" s="102" t="s">
        <v>108</v>
      </c>
      <c r="D329" s="102" t="s">
        <v>251</v>
      </c>
      <c r="E329" s="102" t="s">
        <v>163</v>
      </c>
      <c r="F329" s="103">
        <v>300000</v>
      </c>
      <c r="G329" s="103">
        <v>0</v>
      </c>
      <c r="H329" s="98">
        <f t="shared" ref="H329:H392" si="10">G329/F329</f>
        <v>0</v>
      </c>
    </row>
    <row r="330" spans="1:8" ht="51" x14ac:dyDescent="0.2">
      <c r="A330" s="27">
        <f t="shared" ref="A330:A393" si="11">A329+1</f>
        <v>323</v>
      </c>
      <c r="B330" s="101" t="s">
        <v>494</v>
      </c>
      <c r="C330" s="102" t="s">
        <v>108</v>
      </c>
      <c r="D330" s="102" t="s">
        <v>251</v>
      </c>
      <c r="E330" s="102" t="s">
        <v>378</v>
      </c>
      <c r="F330" s="103">
        <v>300000</v>
      </c>
      <c r="G330" s="103">
        <v>0</v>
      </c>
      <c r="H330" s="98">
        <f t="shared" si="10"/>
        <v>0</v>
      </c>
    </row>
    <row r="331" spans="1:8" ht="38.25" x14ac:dyDescent="0.2">
      <c r="A331" s="27">
        <f t="shared" si="11"/>
        <v>324</v>
      </c>
      <c r="B331" s="101" t="s">
        <v>513</v>
      </c>
      <c r="C331" s="102" t="s">
        <v>108</v>
      </c>
      <c r="D331" s="102" t="s">
        <v>364</v>
      </c>
      <c r="E331" s="102" t="s">
        <v>94</v>
      </c>
      <c r="F331" s="103">
        <v>40000</v>
      </c>
      <c r="G331" s="103">
        <v>0</v>
      </c>
      <c r="H331" s="98">
        <f t="shared" si="10"/>
        <v>0</v>
      </c>
    </row>
    <row r="332" spans="1:8" ht="25.5" x14ac:dyDescent="0.2">
      <c r="A332" s="27">
        <f t="shared" si="11"/>
        <v>325</v>
      </c>
      <c r="B332" s="101" t="s">
        <v>431</v>
      </c>
      <c r="C332" s="102" t="s">
        <v>108</v>
      </c>
      <c r="D332" s="102" t="s">
        <v>364</v>
      </c>
      <c r="E332" s="102" t="s">
        <v>158</v>
      </c>
      <c r="F332" s="103">
        <v>40000</v>
      </c>
      <c r="G332" s="103">
        <v>0</v>
      </c>
      <c r="H332" s="98">
        <f t="shared" si="10"/>
        <v>0</v>
      </c>
    </row>
    <row r="333" spans="1:8" ht="15" x14ac:dyDescent="0.2">
      <c r="A333" s="27">
        <f t="shared" si="11"/>
        <v>326</v>
      </c>
      <c r="B333" s="101" t="s">
        <v>432</v>
      </c>
      <c r="C333" s="102" t="s">
        <v>108</v>
      </c>
      <c r="D333" s="102" t="s">
        <v>364</v>
      </c>
      <c r="E333" s="102" t="s">
        <v>382</v>
      </c>
      <c r="F333" s="103">
        <v>40000</v>
      </c>
      <c r="G333" s="103">
        <v>0</v>
      </c>
      <c r="H333" s="98">
        <f t="shared" si="10"/>
        <v>0</v>
      </c>
    </row>
    <row r="334" spans="1:8" ht="51" x14ac:dyDescent="0.2">
      <c r="A334" s="27">
        <f t="shared" si="11"/>
        <v>327</v>
      </c>
      <c r="B334" s="101" t="s">
        <v>678</v>
      </c>
      <c r="C334" s="102" t="s">
        <v>108</v>
      </c>
      <c r="D334" s="102" t="s">
        <v>237</v>
      </c>
      <c r="E334" s="102" t="s">
        <v>94</v>
      </c>
      <c r="F334" s="103">
        <v>105000</v>
      </c>
      <c r="G334" s="103">
        <v>0</v>
      </c>
      <c r="H334" s="98">
        <f t="shared" si="10"/>
        <v>0</v>
      </c>
    </row>
    <row r="335" spans="1:8" ht="51" x14ac:dyDescent="0.2">
      <c r="A335" s="27">
        <f t="shared" si="11"/>
        <v>328</v>
      </c>
      <c r="B335" s="101" t="s">
        <v>683</v>
      </c>
      <c r="C335" s="102" t="s">
        <v>108</v>
      </c>
      <c r="D335" s="102" t="s">
        <v>318</v>
      </c>
      <c r="E335" s="102" t="s">
        <v>94</v>
      </c>
      <c r="F335" s="103">
        <v>105000</v>
      </c>
      <c r="G335" s="103">
        <v>0</v>
      </c>
      <c r="H335" s="98">
        <f t="shared" si="10"/>
        <v>0</v>
      </c>
    </row>
    <row r="336" spans="1:8" ht="25.5" x14ac:dyDescent="0.2">
      <c r="A336" s="27">
        <f t="shared" si="11"/>
        <v>329</v>
      </c>
      <c r="B336" s="101" t="s">
        <v>797</v>
      </c>
      <c r="C336" s="102" t="s">
        <v>108</v>
      </c>
      <c r="D336" s="102" t="s">
        <v>798</v>
      </c>
      <c r="E336" s="102" t="s">
        <v>94</v>
      </c>
      <c r="F336" s="103">
        <v>5000</v>
      </c>
      <c r="G336" s="103">
        <v>0</v>
      </c>
      <c r="H336" s="98">
        <f t="shared" si="10"/>
        <v>0</v>
      </c>
    </row>
    <row r="337" spans="1:8" ht="25.5" x14ac:dyDescent="0.2">
      <c r="A337" s="27">
        <f t="shared" si="11"/>
        <v>330</v>
      </c>
      <c r="B337" s="101" t="s">
        <v>431</v>
      </c>
      <c r="C337" s="102" t="s">
        <v>108</v>
      </c>
      <c r="D337" s="102" t="s">
        <v>798</v>
      </c>
      <c r="E337" s="102" t="s">
        <v>158</v>
      </c>
      <c r="F337" s="103">
        <v>5000</v>
      </c>
      <c r="G337" s="103">
        <v>0</v>
      </c>
      <c r="H337" s="98">
        <f t="shared" si="10"/>
        <v>0</v>
      </c>
    </row>
    <row r="338" spans="1:8" ht="15" x14ac:dyDescent="0.2">
      <c r="A338" s="27">
        <f t="shared" si="11"/>
        <v>331</v>
      </c>
      <c r="B338" s="101" t="s">
        <v>432</v>
      </c>
      <c r="C338" s="102" t="s">
        <v>108</v>
      </c>
      <c r="D338" s="102" t="s">
        <v>798</v>
      </c>
      <c r="E338" s="102" t="s">
        <v>382</v>
      </c>
      <c r="F338" s="103">
        <v>5000</v>
      </c>
      <c r="G338" s="103">
        <v>0</v>
      </c>
      <c r="H338" s="98">
        <f t="shared" si="10"/>
        <v>0</v>
      </c>
    </row>
    <row r="339" spans="1:8" ht="25.5" x14ac:dyDescent="0.2">
      <c r="A339" s="27">
        <f t="shared" si="11"/>
        <v>332</v>
      </c>
      <c r="B339" s="101" t="s">
        <v>514</v>
      </c>
      <c r="C339" s="102" t="s">
        <v>108</v>
      </c>
      <c r="D339" s="102" t="s">
        <v>252</v>
      </c>
      <c r="E339" s="102" t="s">
        <v>94</v>
      </c>
      <c r="F339" s="103">
        <v>50000</v>
      </c>
      <c r="G339" s="103">
        <v>0</v>
      </c>
      <c r="H339" s="98">
        <f t="shared" si="10"/>
        <v>0</v>
      </c>
    </row>
    <row r="340" spans="1:8" ht="25.5" x14ac:dyDescent="0.2">
      <c r="A340" s="27">
        <f t="shared" si="11"/>
        <v>333</v>
      </c>
      <c r="B340" s="101" t="s">
        <v>431</v>
      </c>
      <c r="C340" s="102" t="s">
        <v>108</v>
      </c>
      <c r="D340" s="102" t="s">
        <v>252</v>
      </c>
      <c r="E340" s="102" t="s">
        <v>158</v>
      </c>
      <c r="F340" s="103">
        <v>50000</v>
      </c>
      <c r="G340" s="103">
        <v>0</v>
      </c>
      <c r="H340" s="98">
        <f t="shared" si="10"/>
        <v>0</v>
      </c>
    </row>
    <row r="341" spans="1:8" ht="15" x14ac:dyDescent="0.2">
      <c r="A341" s="27">
        <f t="shared" si="11"/>
        <v>334</v>
      </c>
      <c r="B341" s="101" t="s">
        <v>432</v>
      </c>
      <c r="C341" s="102" t="s">
        <v>108</v>
      </c>
      <c r="D341" s="102" t="s">
        <v>252</v>
      </c>
      <c r="E341" s="102" t="s">
        <v>382</v>
      </c>
      <c r="F341" s="103">
        <v>50000</v>
      </c>
      <c r="G341" s="103">
        <v>0</v>
      </c>
      <c r="H341" s="98">
        <f t="shared" si="10"/>
        <v>0</v>
      </c>
    </row>
    <row r="342" spans="1:8" ht="25.5" x14ac:dyDescent="0.2">
      <c r="A342" s="27">
        <f t="shared" si="11"/>
        <v>335</v>
      </c>
      <c r="B342" s="101" t="s">
        <v>799</v>
      </c>
      <c r="C342" s="102" t="s">
        <v>108</v>
      </c>
      <c r="D342" s="102" t="s">
        <v>800</v>
      </c>
      <c r="E342" s="102" t="s">
        <v>94</v>
      </c>
      <c r="F342" s="103">
        <v>50000</v>
      </c>
      <c r="G342" s="103">
        <v>0</v>
      </c>
      <c r="H342" s="98">
        <f t="shared" si="10"/>
        <v>0</v>
      </c>
    </row>
    <row r="343" spans="1:8" ht="25.5" x14ac:dyDescent="0.2">
      <c r="A343" s="27">
        <f t="shared" si="11"/>
        <v>336</v>
      </c>
      <c r="B343" s="101" t="s">
        <v>431</v>
      </c>
      <c r="C343" s="102" t="s">
        <v>108</v>
      </c>
      <c r="D343" s="102" t="s">
        <v>800</v>
      </c>
      <c r="E343" s="102" t="s">
        <v>158</v>
      </c>
      <c r="F343" s="103">
        <v>50000</v>
      </c>
      <c r="G343" s="103">
        <v>0</v>
      </c>
      <c r="H343" s="98">
        <f t="shared" si="10"/>
        <v>0</v>
      </c>
    </row>
    <row r="344" spans="1:8" ht="15" x14ac:dyDescent="0.2">
      <c r="A344" s="27">
        <f t="shared" si="11"/>
        <v>337</v>
      </c>
      <c r="B344" s="101" t="s">
        <v>432</v>
      </c>
      <c r="C344" s="102" t="s">
        <v>108</v>
      </c>
      <c r="D344" s="102" t="s">
        <v>800</v>
      </c>
      <c r="E344" s="102" t="s">
        <v>382</v>
      </c>
      <c r="F344" s="103">
        <v>50000</v>
      </c>
      <c r="G344" s="103">
        <v>0</v>
      </c>
      <c r="H344" s="98">
        <f t="shared" si="10"/>
        <v>0</v>
      </c>
    </row>
    <row r="345" spans="1:8" ht="51" x14ac:dyDescent="0.2">
      <c r="A345" s="27">
        <f t="shared" si="11"/>
        <v>338</v>
      </c>
      <c r="B345" s="101" t="s">
        <v>460</v>
      </c>
      <c r="C345" s="102" t="s">
        <v>108</v>
      </c>
      <c r="D345" s="102" t="s">
        <v>218</v>
      </c>
      <c r="E345" s="102" t="s">
        <v>94</v>
      </c>
      <c r="F345" s="103">
        <v>1945600</v>
      </c>
      <c r="G345" s="103">
        <v>0</v>
      </c>
      <c r="H345" s="98">
        <f t="shared" si="10"/>
        <v>0</v>
      </c>
    </row>
    <row r="346" spans="1:8" ht="25.5" x14ac:dyDescent="0.2">
      <c r="A346" s="27">
        <f t="shared" si="11"/>
        <v>339</v>
      </c>
      <c r="B346" s="101" t="s">
        <v>818</v>
      </c>
      <c r="C346" s="102" t="s">
        <v>108</v>
      </c>
      <c r="D346" s="102" t="s">
        <v>819</v>
      </c>
      <c r="E346" s="102" t="s">
        <v>94</v>
      </c>
      <c r="F346" s="103">
        <v>1945600</v>
      </c>
      <c r="G346" s="103">
        <v>0</v>
      </c>
      <c r="H346" s="98">
        <f t="shared" si="10"/>
        <v>0</v>
      </c>
    </row>
    <row r="347" spans="1:8" ht="15" x14ac:dyDescent="0.2">
      <c r="A347" s="27">
        <f t="shared" si="11"/>
        <v>340</v>
      </c>
      <c r="B347" s="101" t="s">
        <v>751</v>
      </c>
      <c r="C347" s="102" t="s">
        <v>108</v>
      </c>
      <c r="D347" s="102" t="s">
        <v>819</v>
      </c>
      <c r="E347" s="102" t="s">
        <v>752</v>
      </c>
      <c r="F347" s="103">
        <v>1945600</v>
      </c>
      <c r="G347" s="103">
        <v>0</v>
      </c>
      <c r="H347" s="98">
        <f t="shared" si="10"/>
        <v>0</v>
      </c>
    </row>
    <row r="348" spans="1:8" ht="38.25" x14ac:dyDescent="0.2">
      <c r="A348" s="27">
        <f t="shared" si="11"/>
        <v>341</v>
      </c>
      <c r="B348" s="101" t="s">
        <v>753</v>
      </c>
      <c r="C348" s="102" t="s">
        <v>108</v>
      </c>
      <c r="D348" s="102" t="s">
        <v>819</v>
      </c>
      <c r="E348" s="102" t="s">
        <v>754</v>
      </c>
      <c r="F348" s="103">
        <v>1945600</v>
      </c>
      <c r="G348" s="103">
        <v>0</v>
      </c>
      <c r="H348" s="98">
        <f t="shared" si="10"/>
        <v>0</v>
      </c>
    </row>
    <row r="349" spans="1:8" ht="15" x14ac:dyDescent="0.2">
      <c r="A349" s="27">
        <f t="shared" si="11"/>
        <v>342</v>
      </c>
      <c r="B349" s="101" t="s">
        <v>141</v>
      </c>
      <c r="C349" s="102" t="s">
        <v>109</v>
      </c>
      <c r="D349" s="102" t="s">
        <v>200</v>
      </c>
      <c r="E349" s="102" t="s">
        <v>94</v>
      </c>
      <c r="F349" s="103">
        <v>26526225.5</v>
      </c>
      <c r="G349" s="103">
        <v>5208665.88</v>
      </c>
      <c r="H349" s="98">
        <f t="shared" si="10"/>
        <v>0.19635910431357828</v>
      </c>
    </row>
    <row r="350" spans="1:8" ht="15" x14ac:dyDescent="0.2">
      <c r="A350" s="27">
        <f t="shared" si="11"/>
        <v>343</v>
      </c>
      <c r="B350" s="101" t="s">
        <v>142</v>
      </c>
      <c r="C350" s="102" t="s">
        <v>110</v>
      </c>
      <c r="D350" s="102" t="s">
        <v>200</v>
      </c>
      <c r="E350" s="102" t="s">
        <v>94</v>
      </c>
      <c r="F350" s="103">
        <v>11724967</v>
      </c>
      <c r="G350" s="103">
        <v>1839075.97</v>
      </c>
      <c r="H350" s="98">
        <f t="shared" si="10"/>
        <v>0.15685127045560129</v>
      </c>
    </row>
    <row r="351" spans="1:8" ht="51" x14ac:dyDescent="0.2">
      <c r="A351" s="27">
        <f t="shared" si="11"/>
        <v>344</v>
      </c>
      <c r="B351" s="101" t="s">
        <v>678</v>
      </c>
      <c r="C351" s="102" t="s">
        <v>110</v>
      </c>
      <c r="D351" s="102" t="s">
        <v>237</v>
      </c>
      <c r="E351" s="102" t="s">
        <v>94</v>
      </c>
      <c r="F351" s="103">
        <v>11724967</v>
      </c>
      <c r="G351" s="103">
        <v>1839075.97</v>
      </c>
      <c r="H351" s="98">
        <f t="shared" si="10"/>
        <v>0.15685127045560129</v>
      </c>
    </row>
    <row r="352" spans="1:8" ht="25.5" x14ac:dyDescent="0.2">
      <c r="A352" s="27">
        <f t="shared" si="11"/>
        <v>345</v>
      </c>
      <c r="B352" s="101" t="s">
        <v>515</v>
      </c>
      <c r="C352" s="102" t="s">
        <v>110</v>
      </c>
      <c r="D352" s="102" t="s">
        <v>319</v>
      </c>
      <c r="E352" s="102" t="s">
        <v>94</v>
      </c>
      <c r="F352" s="103">
        <v>11724967</v>
      </c>
      <c r="G352" s="103">
        <v>1839075.97</v>
      </c>
      <c r="H352" s="98">
        <f t="shared" si="10"/>
        <v>0.15685127045560129</v>
      </c>
    </row>
    <row r="353" spans="1:8" ht="38.25" x14ac:dyDescent="0.2">
      <c r="A353" s="27">
        <f t="shared" si="11"/>
        <v>346</v>
      </c>
      <c r="B353" s="101" t="s">
        <v>820</v>
      </c>
      <c r="C353" s="102" t="s">
        <v>110</v>
      </c>
      <c r="D353" s="102" t="s">
        <v>821</v>
      </c>
      <c r="E353" s="102" t="s">
        <v>94</v>
      </c>
      <c r="F353" s="103">
        <v>354967</v>
      </c>
      <c r="G353" s="103">
        <v>0</v>
      </c>
      <c r="H353" s="98">
        <f t="shared" si="10"/>
        <v>0</v>
      </c>
    </row>
    <row r="354" spans="1:8" ht="15" x14ac:dyDescent="0.2">
      <c r="A354" s="27">
        <f t="shared" si="11"/>
        <v>347</v>
      </c>
      <c r="B354" s="101" t="s">
        <v>751</v>
      </c>
      <c r="C354" s="102" t="s">
        <v>110</v>
      </c>
      <c r="D354" s="102" t="s">
        <v>821</v>
      </c>
      <c r="E354" s="102" t="s">
        <v>752</v>
      </c>
      <c r="F354" s="103">
        <v>354967</v>
      </c>
      <c r="G354" s="103">
        <v>0</v>
      </c>
      <c r="H354" s="98">
        <f t="shared" si="10"/>
        <v>0</v>
      </c>
    </row>
    <row r="355" spans="1:8" ht="38.25" x14ac:dyDescent="0.2">
      <c r="A355" s="27">
        <f t="shared" si="11"/>
        <v>348</v>
      </c>
      <c r="B355" s="101" t="s">
        <v>753</v>
      </c>
      <c r="C355" s="102" t="s">
        <v>110</v>
      </c>
      <c r="D355" s="102" t="s">
        <v>821</v>
      </c>
      <c r="E355" s="102" t="s">
        <v>754</v>
      </c>
      <c r="F355" s="103">
        <v>354967</v>
      </c>
      <c r="G355" s="103">
        <v>0</v>
      </c>
      <c r="H355" s="98">
        <f t="shared" si="10"/>
        <v>0</v>
      </c>
    </row>
    <row r="356" spans="1:8" ht="25.5" x14ac:dyDescent="0.2">
      <c r="A356" s="27">
        <f t="shared" si="11"/>
        <v>349</v>
      </c>
      <c r="B356" s="101" t="s">
        <v>516</v>
      </c>
      <c r="C356" s="102" t="s">
        <v>110</v>
      </c>
      <c r="D356" s="102" t="s">
        <v>353</v>
      </c>
      <c r="E356" s="102" t="s">
        <v>94</v>
      </c>
      <c r="F356" s="103">
        <v>10000000</v>
      </c>
      <c r="G356" s="103">
        <v>469075.97</v>
      </c>
      <c r="H356" s="98">
        <f t="shared" si="10"/>
        <v>4.6907596999999995E-2</v>
      </c>
    </row>
    <row r="357" spans="1:8" ht="15" x14ac:dyDescent="0.2">
      <c r="A357" s="27">
        <f t="shared" si="11"/>
        <v>350</v>
      </c>
      <c r="B357" s="101" t="s">
        <v>465</v>
      </c>
      <c r="C357" s="102" t="s">
        <v>110</v>
      </c>
      <c r="D357" s="102" t="s">
        <v>353</v>
      </c>
      <c r="E357" s="102" t="s">
        <v>161</v>
      </c>
      <c r="F357" s="103">
        <v>10000000</v>
      </c>
      <c r="G357" s="103">
        <v>469075.97</v>
      </c>
      <c r="H357" s="98">
        <f t="shared" si="10"/>
        <v>4.6907596999999995E-2</v>
      </c>
    </row>
    <row r="358" spans="1:8" ht="25.5" x14ac:dyDescent="0.2">
      <c r="A358" s="27">
        <f t="shared" si="11"/>
        <v>351</v>
      </c>
      <c r="B358" s="101" t="s">
        <v>466</v>
      </c>
      <c r="C358" s="102" t="s">
        <v>110</v>
      </c>
      <c r="D358" s="102" t="s">
        <v>353</v>
      </c>
      <c r="E358" s="102" t="s">
        <v>377</v>
      </c>
      <c r="F358" s="103">
        <v>10000000</v>
      </c>
      <c r="G358" s="103">
        <v>469075.97</v>
      </c>
      <c r="H358" s="98">
        <f t="shared" si="10"/>
        <v>4.6907596999999995E-2</v>
      </c>
    </row>
    <row r="359" spans="1:8" ht="38.25" x14ac:dyDescent="0.2">
      <c r="A359" s="27">
        <f t="shared" si="11"/>
        <v>352</v>
      </c>
      <c r="B359" s="101" t="s">
        <v>801</v>
      </c>
      <c r="C359" s="102" t="s">
        <v>110</v>
      </c>
      <c r="D359" s="102" t="s">
        <v>802</v>
      </c>
      <c r="E359" s="102" t="s">
        <v>94</v>
      </c>
      <c r="F359" s="103">
        <v>1370000</v>
      </c>
      <c r="G359" s="103">
        <v>1370000</v>
      </c>
      <c r="H359" s="98">
        <f t="shared" si="10"/>
        <v>1</v>
      </c>
    </row>
    <row r="360" spans="1:8" ht="15" x14ac:dyDescent="0.2">
      <c r="A360" s="27">
        <f t="shared" si="11"/>
        <v>353</v>
      </c>
      <c r="B360" s="101" t="s">
        <v>469</v>
      </c>
      <c r="C360" s="102" t="s">
        <v>110</v>
      </c>
      <c r="D360" s="102" t="s">
        <v>802</v>
      </c>
      <c r="E360" s="102" t="s">
        <v>164</v>
      </c>
      <c r="F360" s="103">
        <v>1370000</v>
      </c>
      <c r="G360" s="103">
        <v>1370000</v>
      </c>
      <c r="H360" s="98">
        <f t="shared" si="10"/>
        <v>1</v>
      </c>
    </row>
    <row r="361" spans="1:8" ht="15" x14ac:dyDescent="0.2">
      <c r="A361" s="27">
        <f t="shared" si="11"/>
        <v>354</v>
      </c>
      <c r="B361" s="101" t="s">
        <v>179</v>
      </c>
      <c r="C361" s="102" t="s">
        <v>180</v>
      </c>
      <c r="D361" s="102" t="s">
        <v>200</v>
      </c>
      <c r="E361" s="102" t="s">
        <v>94</v>
      </c>
      <c r="F361" s="103">
        <v>14774258.5</v>
      </c>
      <c r="G361" s="103">
        <v>3369589.91</v>
      </c>
      <c r="H361" s="98">
        <f t="shared" si="10"/>
        <v>0.22807167682899282</v>
      </c>
    </row>
    <row r="362" spans="1:8" ht="51" x14ac:dyDescent="0.2">
      <c r="A362" s="27">
        <f t="shared" si="11"/>
        <v>355</v>
      </c>
      <c r="B362" s="101" t="s">
        <v>678</v>
      </c>
      <c r="C362" s="102" t="s">
        <v>180</v>
      </c>
      <c r="D362" s="102" t="s">
        <v>237</v>
      </c>
      <c r="E362" s="102" t="s">
        <v>94</v>
      </c>
      <c r="F362" s="103">
        <v>14774258.5</v>
      </c>
      <c r="G362" s="103">
        <v>3369589.91</v>
      </c>
      <c r="H362" s="98">
        <f t="shared" si="10"/>
        <v>0.22807167682899282</v>
      </c>
    </row>
    <row r="363" spans="1:8" ht="25.5" x14ac:dyDescent="0.2">
      <c r="A363" s="27">
        <f t="shared" si="11"/>
        <v>356</v>
      </c>
      <c r="B363" s="101" t="s">
        <v>521</v>
      </c>
      <c r="C363" s="102" t="s">
        <v>180</v>
      </c>
      <c r="D363" s="102" t="s">
        <v>320</v>
      </c>
      <c r="E363" s="102" t="s">
        <v>94</v>
      </c>
      <c r="F363" s="103">
        <v>14774258.5</v>
      </c>
      <c r="G363" s="103">
        <v>3369589.91</v>
      </c>
      <c r="H363" s="98">
        <f t="shared" si="10"/>
        <v>0.22807167682899282</v>
      </c>
    </row>
    <row r="364" spans="1:8" ht="38.25" x14ac:dyDescent="0.2">
      <c r="A364" s="27">
        <f t="shared" si="11"/>
        <v>357</v>
      </c>
      <c r="B364" s="101" t="s">
        <v>822</v>
      </c>
      <c r="C364" s="102" t="s">
        <v>180</v>
      </c>
      <c r="D364" s="102" t="s">
        <v>823</v>
      </c>
      <c r="E364" s="102" t="s">
        <v>94</v>
      </c>
      <c r="F364" s="103">
        <v>5798000</v>
      </c>
      <c r="G364" s="103">
        <v>90142.87</v>
      </c>
      <c r="H364" s="98">
        <f t="shared" si="10"/>
        <v>1.5547235253535701E-2</v>
      </c>
    </row>
    <row r="365" spans="1:8" ht="15" x14ac:dyDescent="0.2">
      <c r="A365" s="27">
        <f t="shared" si="11"/>
        <v>358</v>
      </c>
      <c r="B365" s="101" t="s">
        <v>469</v>
      </c>
      <c r="C365" s="102" t="s">
        <v>180</v>
      </c>
      <c r="D365" s="102" t="s">
        <v>823</v>
      </c>
      <c r="E365" s="102" t="s">
        <v>164</v>
      </c>
      <c r="F365" s="103">
        <v>5798000</v>
      </c>
      <c r="G365" s="103">
        <v>90142.87</v>
      </c>
      <c r="H365" s="98">
        <f t="shared" si="10"/>
        <v>1.5547235253535701E-2</v>
      </c>
    </row>
    <row r="366" spans="1:8" ht="63.75" x14ac:dyDescent="0.2">
      <c r="A366" s="27">
        <f t="shared" si="11"/>
        <v>359</v>
      </c>
      <c r="B366" s="101" t="s">
        <v>645</v>
      </c>
      <c r="C366" s="102" t="s">
        <v>180</v>
      </c>
      <c r="D366" s="102" t="s">
        <v>646</v>
      </c>
      <c r="E366" s="102" t="s">
        <v>94</v>
      </c>
      <c r="F366" s="103">
        <v>1000</v>
      </c>
      <c r="G366" s="103">
        <v>0</v>
      </c>
      <c r="H366" s="98">
        <f t="shared" si="10"/>
        <v>0</v>
      </c>
    </row>
    <row r="367" spans="1:8" ht="15" x14ac:dyDescent="0.2">
      <c r="A367" s="27">
        <f t="shared" si="11"/>
        <v>360</v>
      </c>
      <c r="B367" s="101" t="s">
        <v>465</v>
      </c>
      <c r="C367" s="102" t="s">
        <v>180</v>
      </c>
      <c r="D367" s="102" t="s">
        <v>646</v>
      </c>
      <c r="E367" s="102" t="s">
        <v>161</v>
      </c>
      <c r="F367" s="103">
        <v>1000</v>
      </c>
      <c r="G367" s="103">
        <v>0</v>
      </c>
      <c r="H367" s="98">
        <f t="shared" si="10"/>
        <v>0</v>
      </c>
    </row>
    <row r="368" spans="1:8" ht="25.5" x14ac:dyDescent="0.2">
      <c r="A368" s="27">
        <f t="shared" si="11"/>
        <v>361</v>
      </c>
      <c r="B368" s="101" t="s">
        <v>466</v>
      </c>
      <c r="C368" s="102" t="s">
        <v>180</v>
      </c>
      <c r="D368" s="102" t="s">
        <v>646</v>
      </c>
      <c r="E368" s="102" t="s">
        <v>377</v>
      </c>
      <c r="F368" s="103">
        <v>1000</v>
      </c>
      <c r="G368" s="103">
        <v>0</v>
      </c>
      <c r="H368" s="98">
        <f t="shared" si="10"/>
        <v>0</v>
      </c>
    </row>
    <row r="369" spans="1:8" ht="51" x14ac:dyDescent="0.2">
      <c r="A369" s="27">
        <f t="shared" si="11"/>
        <v>362</v>
      </c>
      <c r="B369" s="101" t="s">
        <v>684</v>
      </c>
      <c r="C369" s="102" t="s">
        <v>180</v>
      </c>
      <c r="D369" s="102" t="s">
        <v>685</v>
      </c>
      <c r="E369" s="102" t="s">
        <v>94</v>
      </c>
      <c r="F369" s="103">
        <v>415558.5</v>
      </c>
      <c r="G369" s="103">
        <v>0</v>
      </c>
      <c r="H369" s="98">
        <f t="shared" si="10"/>
        <v>0</v>
      </c>
    </row>
    <row r="370" spans="1:8" ht="15" x14ac:dyDescent="0.2">
      <c r="A370" s="27">
        <f t="shared" si="11"/>
        <v>363</v>
      </c>
      <c r="B370" s="101" t="s">
        <v>469</v>
      </c>
      <c r="C370" s="102" t="s">
        <v>180</v>
      </c>
      <c r="D370" s="102" t="s">
        <v>685</v>
      </c>
      <c r="E370" s="102" t="s">
        <v>164</v>
      </c>
      <c r="F370" s="103">
        <v>415558.5</v>
      </c>
      <c r="G370" s="103">
        <v>0</v>
      </c>
      <c r="H370" s="98">
        <f t="shared" si="10"/>
        <v>0</v>
      </c>
    </row>
    <row r="371" spans="1:8" ht="63.75" x14ac:dyDescent="0.2">
      <c r="A371" s="27">
        <f t="shared" si="11"/>
        <v>364</v>
      </c>
      <c r="B371" s="101" t="s">
        <v>522</v>
      </c>
      <c r="C371" s="102" t="s">
        <v>180</v>
      </c>
      <c r="D371" s="102" t="s">
        <v>803</v>
      </c>
      <c r="E371" s="102" t="s">
        <v>94</v>
      </c>
      <c r="F371" s="103">
        <v>4366000</v>
      </c>
      <c r="G371" s="103">
        <v>2556000</v>
      </c>
      <c r="H371" s="98">
        <f t="shared" si="10"/>
        <v>0.58543289051763625</v>
      </c>
    </row>
    <row r="372" spans="1:8" ht="15" x14ac:dyDescent="0.2">
      <c r="A372" s="27">
        <f t="shared" si="11"/>
        <v>365</v>
      </c>
      <c r="B372" s="101" t="s">
        <v>469</v>
      </c>
      <c r="C372" s="102" t="s">
        <v>180</v>
      </c>
      <c r="D372" s="102" t="s">
        <v>803</v>
      </c>
      <c r="E372" s="102" t="s">
        <v>164</v>
      </c>
      <c r="F372" s="103">
        <v>4366000</v>
      </c>
      <c r="G372" s="103">
        <v>2556000</v>
      </c>
      <c r="H372" s="98">
        <f t="shared" si="10"/>
        <v>0.58543289051763625</v>
      </c>
    </row>
    <row r="373" spans="1:8" ht="25.5" x14ac:dyDescent="0.2">
      <c r="A373" s="27">
        <f t="shared" si="11"/>
        <v>366</v>
      </c>
      <c r="B373" s="101" t="s">
        <v>644</v>
      </c>
      <c r="C373" s="102" t="s">
        <v>180</v>
      </c>
      <c r="D373" s="102" t="s">
        <v>804</v>
      </c>
      <c r="E373" s="102" t="s">
        <v>94</v>
      </c>
      <c r="F373" s="103">
        <v>4193700</v>
      </c>
      <c r="G373" s="103">
        <v>723447.04</v>
      </c>
      <c r="H373" s="98">
        <f t="shared" si="10"/>
        <v>0.17250805732408137</v>
      </c>
    </row>
    <row r="374" spans="1:8" ht="25.5" x14ac:dyDescent="0.2">
      <c r="A374" s="27">
        <f t="shared" si="11"/>
        <v>367</v>
      </c>
      <c r="B374" s="101" t="s">
        <v>431</v>
      </c>
      <c r="C374" s="102" t="s">
        <v>180</v>
      </c>
      <c r="D374" s="102" t="s">
        <v>804</v>
      </c>
      <c r="E374" s="102" t="s">
        <v>158</v>
      </c>
      <c r="F374" s="103">
        <v>4193700</v>
      </c>
      <c r="G374" s="103">
        <v>723447.04</v>
      </c>
      <c r="H374" s="98">
        <f t="shared" si="10"/>
        <v>0.17250805732408137</v>
      </c>
    </row>
    <row r="375" spans="1:8" ht="15" x14ac:dyDescent="0.2">
      <c r="A375" s="27">
        <f t="shared" si="11"/>
        <v>368</v>
      </c>
      <c r="B375" s="101" t="s">
        <v>432</v>
      </c>
      <c r="C375" s="102" t="s">
        <v>180</v>
      </c>
      <c r="D375" s="102" t="s">
        <v>804</v>
      </c>
      <c r="E375" s="102" t="s">
        <v>382</v>
      </c>
      <c r="F375" s="103">
        <v>4193700</v>
      </c>
      <c r="G375" s="103">
        <v>723447.04</v>
      </c>
      <c r="H375" s="98">
        <f t="shared" si="10"/>
        <v>0.17250805732408137</v>
      </c>
    </row>
    <row r="376" spans="1:8" ht="25.5" x14ac:dyDescent="0.2">
      <c r="A376" s="27">
        <f t="shared" si="11"/>
        <v>369</v>
      </c>
      <c r="B376" s="101" t="s">
        <v>686</v>
      </c>
      <c r="C376" s="102" t="s">
        <v>687</v>
      </c>
      <c r="D376" s="102" t="s">
        <v>200</v>
      </c>
      <c r="E376" s="102" t="s">
        <v>94</v>
      </c>
      <c r="F376" s="103">
        <v>27000</v>
      </c>
      <c r="G376" s="103">
        <v>0</v>
      </c>
      <c r="H376" s="98">
        <f t="shared" si="10"/>
        <v>0</v>
      </c>
    </row>
    <row r="377" spans="1:8" ht="51" x14ac:dyDescent="0.2">
      <c r="A377" s="27">
        <f t="shared" si="11"/>
        <v>370</v>
      </c>
      <c r="B377" s="101" t="s">
        <v>678</v>
      </c>
      <c r="C377" s="102" t="s">
        <v>687</v>
      </c>
      <c r="D377" s="102" t="s">
        <v>237</v>
      </c>
      <c r="E377" s="102" t="s">
        <v>94</v>
      </c>
      <c r="F377" s="103">
        <v>27000</v>
      </c>
      <c r="G377" s="103">
        <v>0</v>
      </c>
      <c r="H377" s="98">
        <f t="shared" si="10"/>
        <v>0</v>
      </c>
    </row>
    <row r="378" spans="1:8" ht="38.25" x14ac:dyDescent="0.2">
      <c r="A378" s="27">
        <f t="shared" si="11"/>
        <v>371</v>
      </c>
      <c r="B378" s="101" t="s">
        <v>688</v>
      </c>
      <c r="C378" s="102" t="s">
        <v>687</v>
      </c>
      <c r="D378" s="102" t="s">
        <v>321</v>
      </c>
      <c r="E378" s="102" t="s">
        <v>94</v>
      </c>
      <c r="F378" s="103">
        <v>27000</v>
      </c>
      <c r="G378" s="103">
        <v>0</v>
      </c>
      <c r="H378" s="98">
        <f t="shared" si="10"/>
        <v>0</v>
      </c>
    </row>
    <row r="379" spans="1:8" ht="76.5" x14ac:dyDescent="0.2">
      <c r="A379" s="27">
        <f t="shared" si="11"/>
        <v>372</v>
      </c>
      <c r="B379" s="101" t="s">
        <v>689</v>
      </c>
      <c r="C379" s="102" t="s">
        <v>687</v>
      </c>
      <c r="D379" s="102" t="s">
        <v>690</v>
      </c>
      <c r="E379" s="102" t="s">
        <v>94</v>
      </c>
      <c r="F379" s="103">
        <v>27000</v>
      </c>
      <c r="G379" s="103">
        <v>0</v>
      </c>
      <c r="H379" s="98">
        <f t="shared" si="10"/>
        <v>0</v>
      </c>
    </row>
    <row r="380" spans="1:8" ht="38.25" x14ac:dyDescent="0.2">
      <c r="A380" s="27">
        <f t="shared" si="11"/>
        <v>373</v>
      </c>
      <c r="B380" s="101" t="s">
        <v>493</v>
      </c>
      <c r="C380" s="102" t="s">
        <v>687</v>
      </c>
      <c r="D380" s="102" t="s">
        <v>690</v>
      </c>
      <c r="E380" s="102" t="s">
        <v>163</v>
      </c>
      <c r="F380" s="103">
        <v>27000</v>
      </c>
      <c r="G380" s="103">
        <v>0</v>
      </c>
      <c r="H380" s="98">
        <f t="shared" si="10"/>
        <v>0</v>
      </c>
    </row>
    <row r="381" spans="1:8" ht="51" x14ac:dyDescent="0.2">
      <c r="A381" s="27">
        <f t="shared" si="11"/>
        <v>374</v>
      </c>
      <c r="B381" s="101" t="s">
        <v>494</v>
      </c>
      <c r="C381" s="102" t="s">
        <v>687</v>
      </c>
      <c r="D381" s="102" t="s">
        <v>690</v>
      </c>
      <c r="E381" s="102" t="s">
        <v>378</v>
      </c>
      <c r="F381" s="103">
        <v>27000</v>
      </c>
      <c r="G381" s="103">
        <v>0</v>
      </c>
      <c r="H381" s="98">
        <f t="shared" si="10"/>
        <v>0</v>
      </c>
    </row>
    <row r="382" spans="1:8" ht="15" x14ac:dyDescent="0.2">
      <c r="A382" s="27">
        <f t="shared" si="11"/>
        <v>375</v>
      </c>
      <c r="B382" s="101" t="s">
        <v>523</v>
      </c>
      <c r="C382" s="102" t="s">
        <v>524</v>
      </c>
      <c r="D382" s="102" t="s">
        <v>200</v>
      </c>
      <c r="E382" s="102" t="s">
        <v>94</v>
      </c>
      <c r="F382" s="103">
        <v>1883350</v>
      </c>
      <c r="G382" s="103">
        <v>17000</v>
      </c>
      <c r="H382" s="98">
        <f t="shared" si="10"/>
        <v>9.0264687923115733E-3</v>
      </c>
    </row>
    <row r="383" spans="1:8" ht="15" x14ac:dyDescent="0.2">
      <c r="A383" s="27">
        <f t="shared" si="11"/>
        <v>376</v>
      </c>
      <c r="B383" s="101" t="s">
        <v>525</v>
      </c>
      <c r="C383" s="102" t="s">
        <v>526</v>
      </c>
      <c r="D383" s="102" t="s">
        <v>200</v>
      </c>
      <c r="E383" s="102" t="s">
        <v>94</v>
      </c>
      <c r="F383" s="103">
        <v>1883350</v>
      </c>
      <c r="G383" s="103">
        <v>17000</v>
      </c>
      <c r="H383" s="98">
        <f t="shared" si="10"/>
        <v>9.0264687923115733E-3</v>
      </c>
    </row>
    <row r="384" spans="1:8" ht="51" x14ac:dyDescent="0.2">
      <c r="A384" s="27">
        <f t="shared" si="11"/>
        <v>377</v>
      </c>
      <c r="B384" s="101" t="s">
        <v>678</v>
      </c>
      <c r="C384" s="102" t="s">
        <v>526</v>
      </c>
      <c r="D384" s="102" t="s">
        <v>237</v>
      </c>
      <c r="E384" s="102" t="s">
        <v>94</v>
      </c>
      <c r="F384" s="103">
        <v>1883350</v>
      </c>
      <c r="G384" s="103">
        <v>17000</v>
      </c>
      <c r="H384" s="98">
        <f t="shared" si="10"/>
        <v>9.0264687923115733E-3</v>
      </c>
    </row>
    <row r="385" spans="1:8" ht="15" x14ac:dyDescent="0.2">
      <c r="A385" s="27">
        <f t="shared" si="11"/>
        <v>378</v>
      </c>
      <c r="B385" s="101" t="s">
        <v>517</v>
      </c>
      <c r="C385" s="102" t="s">
        <v>526</v>
      </c>
      <c r="D385" s="102" t="s">
        <v>518</v>
      </c>
      <c r="E385" s="102" t="s">
        <v>94</v>
      </c>
      <c r="F385" s="103">
        <v>1883350</v>
      </c>
      <c r="G385" s="103">
        <v>17000</v>
      </c>
      <c r="H385" s="98">
        <f t="shared" si="10"/>
        <v>9.0264687923115733E-3</v>
      </c>
    </row>
    <row r="386" spans="1:8" ht="25.5" x14ac:dyDescent="0.2">
      <c r="A386" s="27">
        <f t="shared" si="11"/>
        <v>379</v>
      </c>
      <c r="B386" s="101" t="s">
        <v>527</v>
      </c>
      <c r="C386" s="102" t="s">
        <v>526</v>
      </c>
      <c r="D386" s="102" t="s">
        <v>528</v>
      </c>
      <c r="E386" s="102" t="s">
        <v>94</v>
      </c>
      <c r="F386" s="103">
        <v>300000</v>
      </c>
      <c r="G386" s="103">
        <v>17000</v>
      </c>
      <c r="H386" s="98">
        <f t="shared" si="10"/>
        <v>5.6666666666666664E-2</v>
      </c>
    </row>
    <row r="387" spans="1:8" ht="25.5" x14ac:dyDescent="0.2">
      <c r="A387" s="27">
        <f t="shared" si="11"/>
        <v>380</v>
      </c>
      <c r="B387" s="101" t="s">
        <v>431</v>
      </c>
      <c r="C387" s="102" t="s">
        <v>526</v>
      </c>
      <c r="D387" s="102" t="s">
        <v>528</v>
      </c>
      <c r="E387" s="102" t="s">
        <v>158</v>
      </c>
      <c r="F387" s="103">
        <v>300000</v>
      </c>
      <c r="G387" s="103">
        <v>17000</v>
      </c>
      <c r="H387" s="98">
        <f t="shared" si="10"/>
        <v>5.6666666666666664E-2</v>
      </c>
    </row>
    <row r="388" spans="1:8" ht="15" x14ac:dyDescent="0.2">
      <c r="A388" s="27">
        <f t="shared" si="11"/>
        <v>381</v>
      </c>
      <c r="B388" s="101" t="s">
        <v>432</v>
      </c>
      <c r="C388" s="102" t="s">
        <v>526</v>
      </c>
      <c r="D388" s="102" t="s">
        <v>528</v>
      </c>
      <c r="E388" s="102" t="s">
        <v>382</v>
      </c>
      <c r="F388" s="103">
        <v>300000</v>
      </c>
      <c r="G388" s="103">
        <v>17000</v>
      </c>
      <c r="H388" s="98">
        <f t="shared" si="10"/>
        <v>5.6666666666666664E-2</v>
      </c>
    </row>
    <row r="389" spans="1:8" ht="25.5" x14ac:dyDescent="0.2">
      <c r="A389" s="27">
        <f t="shared" si="11"/>
        <v>382</v>
      </c>
      <c r="B389" s="101" t="s">
        <v>519</v>
      </c>
      <c r="C389" s="102" t="s">
        <v>526</v>
      </c>
      <c r="D389" s="102" t="s">
        <v>520</v>
      </c>
      <c r="E389" s="102" t="s">
        <v>94</v>
      </c>
      <c r="F389" s="103">
        <v>1583350</v>
      </c>
      <c r="G389" s="103">
        <v>0</v>
      </c>
      <c r="H389" s="98">
        <f t="shared" si="10"/>
        <v>0</v>
      </c>
    </row>
    <row r="390" spans="1:8" ht="25.5" x14ac:dyDescent="0.2">
      <c r="A390" s="27">
        <f t="shared" si="11"/>
        <v>383</v>
      </c>
      <c r="B390" s="101" t="s">
        <v>431</v>
      </c>
      <c r="C390" s="102" t="s">
        <v>526</v>
      </c>
      <c r="D390" s="102" t="s">
        <v>520</v>
      </c>
      <c r="E390" s="102" t="s">
        <v>158</v>
      </c>
      <c r="F390" s="103">
        <v>1583350</v>
      </c>
      <c r="G390" s="103">
        <v>0</v>
      </c>
      <c r="H390" s="98">
        <f t="shared" si="10"/>
        <v>0</v>
      </c>
    </row>
    <row r="391" spans="1:8" ht="15" x14ac:dyDescent="0.2">
      <c r="A391" s="27">
        <f t="shared" si="11"/>
        <v>384</v>
      </c>
      <c r="B391" s="101" t="s">
        <v>432</v>
      </c>
      <c r="C391" s="102" t="s">
        <v>526</v>
      </c>
      <c r="D391" s="102" t="s">
        <v>520</v>
      </c>
      <c r="E391" s="102" t="s">
        <v>382</v>
      </c>
      <c r="F391" s="103">
        <v>1583350</v>
      </c>
      <c r="G391" s="103">
        <v>0</v>
      </c>
      <c r="H391" s="98">
        <f t="shared" si="10"/>
        <v>0</v>
      </c>
    </row>
    <row r="392" spans="1:8" ht="15" x14ac:dyDescent="0.2">
      <c r="A392" s="27">
        <f t="shared" si="11"/>
        <v>385</v>
      </c>
      <c r="B392" s="101" t="s">
        <v>143</v>
      </c>
      <c r="C392" s="102" t="s">
        <v>111</v>
      </c>
      <c r="D392" s="102" t="s">
        <v>200</v>
      </c>
      <c r="E392" s="102" t="s">
        <v>94</v>
      </c>
      <c r="F392" s="103">
        <v>987603223.27999997</v>
      </c>
      <c r="G392" s="103">
        <v>447981667.64999998</v>
      </c>
      <c r="H392" s="98">
        <f t="shared" si="10"/>
        <v>0.45360490639365869</v>
      </c>
    </row>
    <row r="393" spans="1:8" ht="15" x14ac:dyDescent="0.2">
      <c r="A393" s="27">
        <f t="shared" si="11"/>
        <v>386</v>
      </c>
      <c r="B393" s="101" t="s">
        <v>144</v>
      </c>
      <c r="C393" s="102" t="s">
        <v>112</v>
      </c>
      <c r="D393" s="102" t="s">
        <v>200</v>
      </c>
      <c r="E393" s="102" t="s">
        <v>94</v>
      </c>
      <c r="F393" s="103">
        <v>387594814.72000003</v>
      </c>
      <c r="G393" s="103">
        <v>165584404.68000001</v>
      </c>
      <c r="H393" s="98">
        <f t="shared" ref="H393:H456" si="12">G393/F393</f>
        <v>0.42721006161968089</v>
      </c>
    </row>
    <row r="394" spans="1:8" ht="38.25" x14ac:dyDescent="0.2">
      <c r="A394" s="27">
        <f t="shared" ref="A394:A457" si="13">A393+1</f>
        <v>387</v>
      </c>
      <c r="B394" s="101" t="s">
        <v>529</v>
      </c>
      <c r="C394" s="102" t="s">
        <v>112</v>
      </c>
      <c r="D394" s="102" t="s">
        <v>253</v>
      </c>
      <c r="E394" s="102" t="s">
        <v>94</v>
      </c>
      <c r="F394" s="103">
        <v>387594814.72000003</v>
      </c>
      <c r="G394" s="103">
        <v>165584404.68000001</v>
      </c>
      <c r="H394" s="98">
        <f t="shared" si="12"/>
        <v>0.42721006161968089</v>
      </c>
    </row>
    <row r="395" spans="1:8" ht="38.25" x14ac:dyDescent="0.2">
      <c r="A395" s="27">
        <f t="shared" si="13"/>
        <v>388</v>
      </c>
      <c r="B395" s="101" t="s">
        <v>530</v>
      </c>
      <c r="C395" s="102" t="s">
        <v>112</v>
      </c>
      <c r="D395" s="102" t="s">
        <v>322</v>
      </c>
      <c r="E395" s="102" t="s">
        <v>94</v>
      </c>
      <c r="F395" s="103">
        <v>387594814.72000003</v>
      </c>
      <c r="G395" s="103">
        <v>165584404.68000001</v>
      </c>
      <c r="H395" s="98">
        <f t="shared" si="12"/>
        <v>0.42721006161968089</v>
      </c>
    </row>
    <row r="396" spans="1:8" ht="63.75" x14ac:dyDescent="0.2">
      <c r="A396" s="27">
        <f t="shared" si="13"/>
        <v>389</v>
      </c>
      <c r="B396" s="101" t="s">
        <v>531</v>
      </c>
      <c r="C396" s="102" t="s">
        <v>112</v>
      </c>
      <c r="D396" s="102" t="s">
        <v>254</v>
      </c>
      <c r="E396" s="102" t="s">
        <v>94</v>
      </c>
      <c r="F396" s="103">
        <v>100749812.34999999</v>
      </c>
      <c r="G396" s="103">
        <v>46810437.840000004</v>
      </c>
      <c r="H396" s="98">
        <f t="shared" si="12"/>
        <v>0.46462059579210724</v>
      </c>
    </row>
    <row r="397" spans="1:8" ht="15" x14ac:dyDescent="0.2">
      <c r="A397" s="27">
        <f t="shared" si="13"/>
        <v>390</v>
      </c>
      <c r="B397" s="101" t="s">
        <v>443</v>
      </c>
      <c r="C397" s="102" t="s">
        <v>112</v>
      </c>
      <c r="D397" s="102" t="s">
        <v>254</v>
      </c>
      <c r="E397" s="102" t="s">
        <v>159</v>
      </c>
      <c r="F397" s="103">
        <v>100749812.34999999</v>
      </c>
      <c r="G397" s="103">
        <v>46810437.840000004</v>
      </c>
      <c r="H397" s="98">
        <f t="shared" si="12"/>
        <v>0.46462059579210724</v>
      </c>
    </row>
    <row r="398" spans="1:8" ht="15" x14ac:dyDescent="0.2">
      <c r="A398" s="27">
        <f t="shared" si="13"/>
        <v>391</v>
      </c>
      <c r="B398" s="101" t="s">
        <v>444</v>
      </c>
      <c r="C398" s="102" t="s">
        <v>112</v>
      </c>
      <c r="D398" s="102" t="s">
        <v>254</v>
      </c>
      <c r="E398" s="102" t="s">
        <v>414</v>
      </c>
      <c r="F398" s="103">
        <v>77401500.819999993</v>
      </c>
      <c r="G398" s="103">
        <v>36272229.460000001</v>
      </c>
      <c r="H398" s="98">
        <f t="shared" si="12"/>
        <v>0.46862436872319041</v>
      </c>
    </row>
    <row r="399" spans="1:8" ht="25.5" x14ac:dyDescent="0.2">
      <c r="A399" s="27">
        <f t="shared" si="13"/>
        <v>392</v>
      </c>
      <c r="B399" s="101" t="s">
        <v>445</v>
      </c>
      <c r="C399" s="102" t="s">
        <v>112</v>
      </c>
      <c r="D399" s="102" t="s">
        <v>254</v>
      </c>
      <c r="E399" s="102" t="s">
        <v>415</v>
      </c>
      <c r="F399" s="103">
        <v>1380</v>
      </c>
      <c r="G399" s="103">
        <v>178.06</v>
      </c>
      <c r="H399" s="98">
        <f t="shared" si="12"/>
        <v>0.12902898550724637</v>
      </c>
    </row>
    <row r="400" spans="1:8" ht="38.25" x14ac:dyDescent="0.2">
      <c r="A400" s="27">
        <f t="shared" si="13"/>
        <v>393</v>
      </c>
      <c r="B400" s="101" t="s">
        <v>446</v>
      </c>
      <c r="C400" s="102" t="s">
        <v>112</v>
      </c>
      <c r="D400" s="102" t="s">
        <v>254</v>
      </c>
      <c r="E400" s="102" t="s">
        <v>416</v>
      </c>
      <c r="F400" s="103">
        <v>23346931.530000001</v>
      </c>
      <c r="G400" s="103">
        <v>10538030.32</v>
      </c>
      <c r="H400" s="98">
        <f t="shared" si="12"/>
        <v>0.45136682336430356</v>
      </c>
    </row>
    <row r="401" spans="1:8" ht="102" x14ac:dyDescent="0.2">
      <c r="A401" s="27">
        <f t="shared" si="13"/>
        <v>394</v>
      </c>
      <c r="B401" s="101" t="s">
        <v>532</v>
      </c>
      <c r="C401" s="102" t="s">
        <v>112</v>
      </c>
      <c r="D401" s="102" t="s">
        <v>255</v>
      </c>
      <c r="E401" s="102" t="s">
        <v>94</v>
      </c>
      <c r="F401" s="103">
        <v>7745188.3799999999</v>
      </c>
      <c r="G401" s="103">
        <v>3474357.57</v>
      </c>
      <c r="H401" s="98">
        <f t="shared" si="12"/>
        <v>0.44858270703546138</v>
      </c>
    </row>
    <row r="402" spans="1:8" ht="25.5" x14ac:dyDescent="0.2">
      <c r="A402" s="27">
        <f t="shared" si="13"/>
        <v>395</v>
      </c>
      <c r="B402" s="101" t="s">
        <v>431</v>
      </c>
      <c r="C402" s="102" t="s">
        <v>112</v>
      </c>
      <c r="D402" s="102" t="s">
        <v>255</v>
      </c>
      <c r="E402" s="102" t="s">
        <v>158</v>
      </c>
      <c r="F402" s="103">
        <v>7745188.3799999999</v>
      </c>
      <c r="G402" s="103">
        <v>3474357.57</v>
      </c>
      <c r="H402" s="98">
        <f t="shared" si="12"/>
        <v>0.44858270703546138</v>
      </c>
    </row>
    <row r="403" spans="1:8" ht="15" x14ac:dyDescent="0.2">
      <c r="A403" s="27">
        <f t="shared" si="13"/>
        <v>396</v>
      </c>
      <c r="B403" s="101" t="s">
        <v>432</v>
      </c>
      <c r="C403" s="102" t="s">
        <v>112</v>
      </c>
      <c r="D403" s="102" t="s">
        <v>255</v>
      </c>
      <c r="E403" s="102" t="s">
        <v>382</v>
      </c>
      <c r="F403" s="103">
        <v>7745188.3799999999</v>
      </c>
      <c r="G403" s="103">
        <v>3474357.57</v>
      </c>
      <c r="H403" s="98">
        <f t="shared" si="12"/>
        <v>0.44858270703546138</v>
      </c>
    </row>
    <row r="404" spans="1:8" ht="38.25" x14ac:dyDescent="0.2">
      <c r="A404" s="27">
        <f t="shared" si="13"/>
        <v>397</v>
      </c>
      <c r="B404" s="101" t="s">
        <v>533</v>
      </c>
      <c r="C404" s="102" t="s">
        <v>112</v>
      </c>
      <c r="D404" s="102" t="s">
        <v>256</v>
      </c>
      <c r="E404" s="102" t="s">
        <v>94</v>
      </c>
      <c r="F404" s="103">
        <v>51254048.159999996</v>
      </c>
      <c r="G404" s="103">
        <v>18286806.079999998</v>
      </c>
      <c r="H404" s="98">
        <f t="shared" si="12"/>
        <v>0.3567875462814955</v>
      </c>
    </row>
    <row r="405" spans="1:8" ht="15" x14ac:dyDescent="0.2">
      <c r="A405" s="27">
        <f t="shared" si="13"/>
        <v>398</v>
      </c>
      <c r="B405" s="101" t="s">
        <v>443</v>
      </c>
      <c r="C405" s="102" t="s">
        <v>112</v>
      </c>
      <c r="D405" s="102" t="s">
        <v>256</v>
      </c>
      <c r="E405" s="102" t="s">
        <v>159</v>
      </c>
      <c r="F405" s="103">
        <v>37040</v>
      </c>
      <c r="G405" s="103">
        <v>560</v>
      </c>
      <c r="H405" s="98">
        <f t="shared" si="12"/>
        <v>1.511879049676026E-2</v>
      </c>
    </row>
    <row r="406" spans="1:8" ht="25.5" x14ac:dyDescent="0.2">
      <c r="A406" s="27">
        <f t="shared" si="13"/>
        <v>399</v>
      </c>
      <c r="B406" s="101" t="s">
        <v>445</v>
      </c>
      <c r="C406" s="102" t="s">
        <v>112</v>
      </c>
      <c r="D406" s="102" t="s">
        <v>256</v>
      </c>
      <c r="E406" s="102" t="s">
        <v>415</v>
      </c>
      <c r="F406" s="103">
        <v>37040</v>
      </c>
      <c r="G406" s="103">
        <v>560</v>
      </c>
      <c r="H406" s="98">
        <f t="shared" si="12"/>
        <v>1.511879049676026E-2</v>
      </c>
    </row>
    <row r="407" spans="1:8" ht="25.5" x14ac:dyDescent="0.2">
      <c r="A407" s="27">
        <f t="shared" si="13"/>
        <v>400</v>
      </c>
      <c r="B407" s="101" t="s">
        <v>431</v>
      </c>
      <c r="C407" s="102" t="s">
        <v>112</v>
      </c>
      <c r="D407" s="102" t="s">
        <v>256</v>
      </c>
      <c r="E407" s="102" t="s">
        <v>158</v>
      </c>
      <c r="F407" s="103">
        <v>44498407.329999998</v>
      </c>
      <c r="G407" s="103">
        <v>15577252.5</v>
      </c>
      <c r="H407" s="98">
        <f t="shared" si="12"/>
        <v>0.3500631468555529</v>
      </c>
    </row>
    <row r="408" spans="1:8" ht="15" x14ac:dyDescent="0.2">
      <c r="A408" s="27">
        <f t="shared" si="13"/>
        <v>401</v>
      </c>
      <c r="B408" s="101" t="s">
        <v>432</v>
      </c>
      <c r="C408" s="102" t="s">
        <v>112</v>
      </c>
      <c r="D408" s="102" t="s">
        <v>256</v>
      </c>
      <c r="E408" s="102" t="s">
        <v>382</v>
      </c>
      <c r="F408" s="103">
        <v>26395231.059999999</v>
      </c>
      <c r="G408" s="103">
        <v>7081351.0599999996</v>
      </c>
      <c r="H408" s="98">
        <f t="shared" si="12"/>
        <v>0.26828145750658944</v>
      </c>
    </row>
    <row r="409" spans="1:8" ht="15" x14ac:dyDescent="0.2">
      <c r="A409" s="27">
        <f t="shared" si="13"/>
        <v>402</v>
      </c>
      <c r="B409" s="101" t="s">
        <v>779</v>
      </c>
      <c r="C409" s="102" t="s">
        <v>112</v>
      </c>
      <c r="D409" s="102" t="s">
        <v>256</v>
      </c>
      <c r="E409" s="102" t="s">
        <v>780</v>
      </c>
      <c r="F409" s="103">
        <v>18103176.27</v>
      </c>
      <c r="G409" s="103">
        <v>8495901.4399999995</v>
      </c>
      <c r="H409" s="98">
        <f t="shared" si="12"/>
        <v>0.46930446421599142</v>
      </c>
    </row>
    <row r="410" spans="1:8" ht="15" x14ac:dyDescent="0.2">
      <c r="A410" s="27">
        <f t="shared" si="13"/>
        <v>403</v>
      </c>
      <c r="B410" s="101" t="s">
        <v>436</v>
      </c>
      <c r="C410" s="102" t="s">
        <v>112</v>
      </c>
      <c r="D410" s="102" t="s">
        <v>256</v>
      </c>
      <c r="E410" s="102" t="s">
        <v>160</v>
      </c>
      <c r="F410" s="103">
        <v>6718600.8300000001</v>
      </c>
      <c r="G410" s="103">
        <v>2708993.58</v>
      </c>
      <c r="H410" s="98">
        <f t="shared" si="12"/>
        <v>0.40320799650780859</v>
      </c>
    </row>
    <row r="411" spans="1:8" ht="25.5" x14ac:dyDescent="0.2">
      <c r="A411" s="27">
        <f t="shared" si="13"/>
        <v>404</v>
      </c>
      <c r="B411" s="101" t="s">
        <v>447</v>
      </c>
      <c r="C411" s="102" t="s">
        <v>112</v>
      </c>
      <c r="D411" s="102" t="s">
        <v>256</v>
      </c>
      <c r="E411" s="102" t="s">
        <v>376</v>
      </c>
      <c r="F411" s="103">
        <v>6648300.8300000001</v>
      </c>
      <c r="G411" s="103">
        <v>2678993.58</v>
      </c>
      <c r="H411" s="98">
        <f t="shared" si="12"/>
        <v>0.40295913926024918</v>
      </c>
    </row>
    <row r="412" spans="1:8" ht="15" x14ac:dyDescent="0.2">
      <c r="A412" s="27">
        <f t="shared" si="13"/>
        <v>405</v>
      </c>
      <c r="B412" s="101" t="s">
        <v>551</v>
      </c>
      <c r="C412" s="102" t="s">
        <v>112</v>
      </c>
      <c r="D412" s="102" t="s">
        <v>256</v>
      </c>
      <c r="E412" s="102" t="s">
        <v>379</v>
      </c>
      <c r="F412" s="103">
        <v>15300</v>
      </c>
      <c r="G412" s="103">
        <v>0</v>
      </c>
      <c r="H412" s="98">
        <f t="shared" si="12"/>
        <v>0</v>
      </c>
    </row>
    <row r="413" spans="1:8" ht="15" x14ac:dyDescent="0.2">
      <c r="A413" s="27">
        <f t="shared" si="13"/>
        <v>406</v>
      </c>
      <c r="B413" s="101" t="s">
        <v>437</v>
      </c>
      <c r="C413" s="102" t="s">
        <v>112</v>
      </c>
      <c r="D413" s="102" t="s">
        <v>256</v>
      </c>
      <c r="E413" s="102" t="s">
        <v>380</v>
      </c>
      <c r="F413" s="103">
        <v>55000</v>
      </c>
      <c r="G413" s="103">
        <v>30000</v>
      </c>
      <c r="H413" s="98">
        <f t="shared" si="12"/>
        <v>0.54545454545454541</v>
      </c>
    </row>
    <row r="414" spans="1:8" ht="38.25" x14ac:dyDescent="0.2">
      <c r="A414" s="27">
        <f t="shared" si="13"/>
        <v>407</v>
      </c>
      <c r="B414" s="101" t="s">
        <v>534</v>
      </c>
      <c r="C414" s="102" t="s">
        <v>112</v>
      </c>
      <c r="D414" s="102" t="s">
        <v>257</v>
      </c>
      <c r="E414" s="102" t="s">
        <v>94</v>
      </c>
      <c r="F414" s="103">
        <v>28305501.239999998</v>
      </c>
      <c r="G414" s="103">
        <v>12199061.76</v>
      </c>
      <c r="H414" s="98">
        <f t="shared" si="12"/>
        <v>0.43097847505208142</v>
      </c>
    </row>
    <row r="415" spans="1:8" ht="25.5" x14ac:dyDescent="0.2">
      <c r="A415" s="27">
        <f t="shared" si="13"/>
        <v>408</v>
      </c>
      <c r="B415" s="101" t="s">
        <v>431</v>
      </c>
      <c r="C415" s="102" t="s">
        <v>112</v>
      </c>
      <c r="D415" s="102" t="s">
        <v>257</v>
      </c>
      <c r="E415" s="102" t="s">
        <v>158</v>
      </c>
      <c r="F415" s="103">
        <v>28305501.239999998</v>
      </c>
      <c r="G415" s="103">
        <v>12199061.76</v>
      </c>
      <c r="H415" s="98">
        <f t="shared" si="12"/>
        <v>0.43097847505208142</v>
      </c>
    </row>
    <row r="416" spans="1:8" ht="15" x14ac:dyDescent="0.2">
      <c r="A416" s="27">
        <f t="shared" si="13"/>
        <v>409</v>
      </c>
      <c r="B416" s="101" t="s">
        <v>432</v>
      </c>
      <c r="C416" s="102" t="s">
        <v>112</v>
      </c>
      <c r="D416" s="102" t="s">
        <v>257</v>
      </c>
      <c r="E416" s="102" t="s">
        <v>382</v>
      </c>
      <c r="F416" s="103">
        <v>28305501.239999998</v>
      </c>
      <c r="G416" s="103">
        <v>12199061.76</v>
      </c>
      <c r="H416" s="98">
        <f t="shared" si="12"/>
        <v>0.43097847505208142</v>
      </c>
    </row>
    <row r="417" spans="1:8" ht="76.5" x14ac:dyDescent="0.2">
      <c r="A417" s="27">
        <f t="shared" si="13"/>
        <v>410</v>
      </c>
      <c r="B417" s="101" t="s">
        <v>691</v>
      </c>
      <c r="C417" s="102" t="s">
        <v>112</v>
      </c>
      <c r="D417" s="102" t="s">
        <v>258</v>
      </c>
      <c r="E417" s="102" t="s">
        <v>94</v>
      </c>
      <c r="F417" s="103">
        <v>9000000</v>
      </c>
      <c r="G417" s="103">
        <v>1933038.4</v>
      </c>
      <c r="H417" s="98">
        <f t="shared" si="12"/>
        <v>0.21478204444444443</v>
      </c>
    </row>
    <row r="418" spans="1:8" ht="25.5" x14ac:dyDescent="0.2">
      <c r="A418" s="27">
        <f t="shared" si="13"/>
        <v>411</v>
      </c>
      <c r="B418" s="101" t="s">
        <v>431</v>
      </c>
      <c r="C418" s="102" t="s">
        <v>112</v>
      </c>
      <c r="D418" s="102" t="s">
        <v>258</v>
      </c>
      <c r="E418" s="102" t="s">
        <v>158</v>
      </c>
      <c r="F418" s="103">
        <v>9000000</v>
      </c>
      <c r="G418" s="103">
        <v>1933038.4</v>
      </c>
      <c r="H418" s="98">
        <f t="shared" si="12"/>
        <v>0.21478204444444443</v>
      </c>
    </row>
    <row r="419" spans="1:8" ht="25.5" x14ac:dyDescent="0.2">
      <c r="A419" s="27">
        <f t="shared" si="13"/>
        <v>412</v>
      </c>
      <c r="B419" s="101" t="s">
        <v>484</v>
      </c>
      <c r="C419" s="102" t="s">
        <v>112</v>
      </c>
      <c r="D419" s="102" t="s">
        <v>258</v>
      </c>
      <c r="E419" s="102" t="s">
        <v>381</v>
      </c>
      <c r="F419" s="103">
        <v>5221302</v>
      </c>
      <c r="G419" s="103">
        <v>374500</v>
      </c>
      <c r="H419" s="98">
        <f t="shared" si="12"/>
        <v>7.1725404889431799E-2</v>
      </c>
    </row>
    <row r="420" spans="1:8" ht="15" x14ac:dyDescent="0.2">
      <c r="A420" s="27">
        <f t="shared" si="13"/>
        <v>413</v>
      </c>
      <c r="B420" s="101" t="s">
        <v>432</v>
      </c>
      <c r="C420" s="102" t="s">
        <v>112</v>
      </c>
      <c r="D420" s="102" t="s">
        <v>258</v>
      </c>
      <c r="E420" s="102" t="s">
        <v>382</v>
      </c>
      <c r="F420" s="103">
        <v>3778698</v>
      </c>
      <c r="G420" s="103">
        <v>1558538.4</v>
      </c>
      <c r="H420" s="98">
        <f t="shared" si="12"/>
        <v>0.41245381345638099</v>
      </c>
    </row>
    <row r="421" spans="1:8" ht="25.5" x14ac:dyDescent="0.2">
      <c r="A421" s="27">
        <f t="shared" si="13"/>
        <v>414</v>
      </c>
      <c r="B421" s="101" t="s">
        <v>692</v>
      </c>
      <c r="C421" s="102" t="s">
        <v>112</v>
      </c>
      <c r="D421" s="102" t="s">
        <v>535</v>
      </c>
      <c r="E421" s="102" t="s">
        <v>94</v>
      </c>
      <c r="F421" s="103">
        <v>9843472.2400000002</v>
      </c>
      <c r="G421" s="103">
        <v>2080756.69</v>
      </c>
      <c r="H421" s="98">
        <f t="shared" si="12"/>
        <v>0.21138442200757401</v>
      </c>
    </row>
    <row r="422" spans="1:8" ht="25.5" x14ac:dyDescent="0.2">
      <c r="A422" s="27">
        <f t="shared" si="13"/>
        <v>415</v>
      </c>
      <c r="B422" s="101" t="s">
        <v>431</v>
      </c>
      <c r="C422" s="102" t="s">
        <v>112</v>
      </c>
      <c r="D422" s="102" t="s">
        <v>535</v>
      </c>
      <c r="E422" s="102" t="s">
        <v>158</v>
      </c>
      <c r="F422" s="103">
        <v>9843472.2400000002</v>
      </c>
      <c r="G422" s="103">
        <v>2080756.69</v>
      </c>
      <c r="H422" s="98">
        <f t="shared" si="12"/>
        <v>0.21138442200757401</v>
      </c>
    </row>
    <row r="423" spans="1:8" ht="15" x14ac:dyDescent="0.2">
      <c r="A423" s="27">
        <f t="shared" si="13"/>
        <v>416</v>
      </c>
      <c r="B423" s="101" t="s">
        <v>432</v>
      </c>
      <c r="C423" s="102" t="s">
        <v>112</v>
      </c>
      <c r="D423" s="102" t="s">
        <v>535</v>
      </c>
      <c r="E423" s="102" t="s">
        <v>382</v>
      </c>
      <c r="F423" s="103">
        <v>9843472.2400000002</v>
      </c>
      <c r="G423" s="103">
        <v>2080756.69</v>
      </c>
      <c r="H423" s="98">
        <f t="shared" si="12"/>
        <v>0.21138442200757401</v>
      </c>
    </row>
    <row r="424" spans="1:8" ht="89.25" x14ac:dyDescent="0.2">
      <c r="A424" s="27">
        <f t="shared" si="13"/>
        <v>417</v>
      </c>
      <c r="B424" s="101" t="s">
        <v>536</v>
      </c>
      <c r="C424" s="102" t="s">
        <v>112</v>
      </c>
      <c r="D424" s="102" t="s">
        <v>259</v>
      </c>
      <c r="E424" s="102" t="s">
        <v>94</v>
      </c>
      <c r="F424" s="103">
        <v>971133.21</v>
      </c>
      <c r="G424" s="103">
        <v>280920</v>
      </c>
      <c r="H424" s="98">
        <f t="shared" si="12"/>
        <v>0.28927030515206048</v>
      </c>
    </row>
    <row r="425" spans="1:8" ht="25.5" x14ac:dyDescent="0.2">
      <c r="A425" s="27">
        <f t="shared" si="13"/>
        <v>418</v>
      </c>
      <c r="B425" s="101" t="s">
        <v>431</v>
      </c>
      <c r="C425" s="102" t="s">
        <v>112</v>
      </c>
      <c r="D425" s="102" t="s">
        <v>259</v>
      </c>
      <c r="E425" s="102" t="s">
        <v>158</v>
      </c>
      <c r="F425" s="103">
        <v>971133.21</v>
      </c>
      <c r="G425" s="103">
        <v>280920</v>
      </c>
      <c r="H425" s="98">
        <f t="shared" si="12"/>
        <v>0.28927030515206048</v>
      </c>
    </row>
    <row r="426" spans="1:8" ht="15" x14ac:dyDescent="0.2">
      <c r="A426" s="27">
        <f t="shared" si="13"/>
        <v>419</v>
      </c>
      <c r="B426" s="101" t="s">
        <v>432</v>
      </c>
      <c r="C426" s="102" t="s">
        <v>112</v>
      </c>
      <c r="D426" s="102" t="s">
        <v>259</v>
      </c>
      <c r="E426" s="102" t="s">
        <v>382</v>
      </c>
      <c r="F426" s="103">
        <v>971133.21</v>
      </c>
      <c r="G426" s="103">
        <v>280920</v>
      </c>
      <c r="H426" s="98">
        <f t="shared" si="12"/>
        <v>0.28927030515206048</v>
      </c>
    </row>
    <row r="427" spans="1:8" ht="89.25" x14ac:dyDescent="0.2">
      <c r="A427" s="27">
        <f t="shared" si="13"/>
        <v>420</v>
      </c>
      <c r="B427" s="101" t="s">
        <v>537</v>
      </c>
      <c r="C427" s="102" t="s">
        <v>112</v>
      </c>
      <c r="D427" s="102" t="s">
        <v>260</v>
      </c>
      <c r="E427" s="102" t="s">
        <v>94</v>
      </c>
      <c r="F427" s="103">
        <v>162716000</v>
      </c>
      <c r="G427" s="103">
        <v>80010150.620000005</v>
      </c>
      <c r="H427" s="98">
        <f t="shared" si="12"/>
        <v>0.4917165528896974</v>
      </c>
    </row>
    <row r="428" spans="1:8" ht="15" x14ac:dyDescent="0.2">
      <c r="A428" s="27">
        <f t="shared" si="13"/>
        <v>421</v>
      </c>
      <c r="B428" s="101" t="s">
        <v>443</v>
      </c>
      <c r="C428" s="102" t="s">
        <v>112</v>
      </c>
      <c r="D428" s="102" t="s">
        <v>260</v>
      </c>
      <c r="E428" s="102" t="s">
        <v>159</v>
      </c>
      <c r="F428" s="103">
        <v>162716000</v>
      </c>
      <c r="G428" s="103">
        <v>80010150.620000005</v>
      </c>
      <c r="H428" s="98">
        <f t="shared" si="12"/>
        <v>0.4917165528896974</v>
      </c>
    </row>
    <row r="429" spans="1:8" ht="15" x14ac:dyDescent="0.2">
      <c r="A429" s="27">
        <f t="shared" si="13"/>
        <v>422</v>
      </c>
      <c r="B429" s="101" t="s">
        <v>444</v>
      </c>
      <c r="C429" s="102" t="s">
        <v>112</v>
      </c>
      <c r="D429" s="102" t="s">
        <v>260</v>
      </c>
      <c r="E429" s="102" t="s">
        <v>414</v>
      </c>
      <c r="F429" s="103">
        <v>124971990</v>
      </c>
      <c r="G429" s="103">
        <v>63501690.340000004</v>
      </c>
      <c r="H429" s="98">
        <f t="shared" si="12"/>
        <v>0.50812738390418533</v>
      </c>
    </row>
    <row r="430" spans="1:8" ht="25.5" x14ac:dyDescent="0.2">
      <c r="A430" s="27">
        <f t="shared" si="13"/>
        <v>423</v>
      </c>
      <c r="B430" s="101" t="s">
        <v>445</v>
      </c>
      <c r="C430" s="102" t="s">
        <v>112</v>
      </c>
      <c r="D430" s="102" t="s">
        <v>260</v>
      </c>
      <c r="E430" s="102" t="s">
        <v>415</v>
      </c>
      <c r="F430" s="103">
        <v>1610</v>
      </c>
      <c r="G430" s="103">
        <v>420.74</v>
      </c>
      <c r="H430" s="98">
        <f t="shared" si="12"/>
        <v>0.26132919254658388</v>
      </c>
    </row>
    <row r="431" spans="1:8" ht="38.25" x14ac:dyDescent="0.2">
      <c r="A431" s="27">
        <f t="shared" si="13"/>
        <v>424</v>
      </c>
      <c r="B431" s="101" t="s">
        <v>446</v>
      </c>
      <c r="C431" s="102" t="s">
        <v>112</v>
      </c>
      <c r="D431" s="102" t="s">
        <v>260</v>
      </c>
      <c r="E431" s="102" t="s">
        <v>416</v>
      </c>
      <c r="F431" s="103">
        <v>37742400</v>
      </c>
      <c r="G431" s="103">
        <v>16508039.539999999</v>
      </c>
      <c r="H431" s="98">
        <f t="shared" si="12"/>
        <v>0.43738711740641822</v>
      </c>
    </row>
    <row r="432" spans="1:8" ht="89.25" x14ac:dyDescent="0.2">
      <c r="A432" s="27">
        <f t="shared" si="13"/>
        <v>425</v>
      </c>
      <c r="B432" s="101" t="s">
        <v>538</v>
      </c>
      <c r="C432" s="102" t="s">
        <v>112</v>
      </c>
      <c r="D432" s="102" t="s">
        <v>261</v>
      </c>
      <c r="E432" s="102" t="s">
        <v>94</v>
      </c>
      <c r="F432" s="103">
        <v>2152000</v>
      </c>
      <c r="G432" s="103">
        <v>508875.72</v>
      </c>
      <c r="H432" s="98">
        <f t="shared" si="12"/>
        <v>0.23646641263940518</v>
      </c>
    </row>
    <row r="433" spans="1:8" ht="25.5" x14ac:dyDescent="0.2">
      <c r="A433" s="27">
        <f t="shared" si="13"/>
        <v>426</v>
      </c>
      <c r="B433" s="101" t="s">
        <v>431</v>
      </c>
      <c r="C433" s="102" t="s">
        <v>112</v>
      </c>
      <c r="D433" s="102" t="s">
        <v>261</v>
      </c>
      <c r="E433" s="102" t="s">
        <v>158</v>
      </c>
      <c r="F433" s="103">
        <v>2152000</v>
      </c>
      <c r="G433" s="103">
        <v>508875.72</v>
      </c>
      <c r="H433" s="98">
        <f t="shared" si="12"/>
        <v>0.23646641263940518</v>
      </c>
    </row>
    <row r="434" spans="1:8" ht="15" x14ac:dyDescent="0.2">
      <c r="A434" s="27">
        <f t="shared" si="13"/>
        <v>427</v>
      </c>
      <c r="B434" s="101" t="s">
        <v>432</v>
      </c>
      <c r="C434" s="102" t="s">
        <v>112</v>
      </c>
      <c r="D434" s="102" t="s">
        <v>261</v>
      </c>
      <c r="E434" s="102" t="s">
        <v>382</v>
      </c>
      <c r="F434" s="103">
        <v>2152000</v>
      </c>
      <c r="G434" s="103">
        <v>508875.72</v>
      </c>
      <c r="H434" s="98">
        <f t="shared" si="12"/>
        <v>0.23646641263940518</v>
      </c>
    </row>
    <row r="435" spans="1:8" ht="25.5" x14ac:dyDescent="0.2">
      <c r="A435" s="27">
        <f t="shared" si="13"/>
        <v>428</v>
      </c>
      <c r="B435" s="101" t="s">
        <v>693</v>
      </c>
      <c r="C435" s="102" t="s">
        <v>112</v>
      </c>
      <c r="D435" s="102" t="s">
        <v>395</v>
      </c>
      <c r="E435" s="102" t="s">
        <v>94</v>
      </c>
      <c r="F435" s="103">
        <v>14857659.140000001</v>
      </c>
      <c r="G435" s="103">
        <v>0</v>
      </c>
      <c r="H435" s="98">
        <f t="shared" si="12"/>
        <v>0</v>
      </c>
    </row>
    <row r="436" spans="1:8" ht="15" x14ac:dyDescent="0.2">
      <c r="A436" s="27">
        <f t="shared" si="13"/>
        <v>429</v>
      </c>
      <c r="B436" s="101" t="s">
        <v>465</v>
      </c>
      <c r="C436" s="102" t="s">
        <v>112</v>
      </c>
      <c r="D436" s="102" t="s">
        <v>395</v>
      </c>
      <c r="E436" s="102" t="s">
        <v>161</v>
      </c>
      <c r="F436" s="103">
        <v>14857659.140000001</v>
      </c>
      <c r="G436" s="103">
        <v>0</v>
      </c>
      <c r="H436" s="98">
        <f t="shared" si="12"/>
        <v>0</v>
      </c>
    </row>
    <row r="437" spans="1:8" ht="25.5" x14ac:dyDescent="0.2">
      <c r="A437" s="27">
        <f t="shared" si="13"/>
        <v>430</v>
      </c>
      <c r="B437" s="101" t="s">
        <v>466</v>
      </c>
      <c r="C437" s="102" t="s">
        <v>112</v>
      </c>
      <c r="D437" s="102" t="s">
        <v>395</v>
      </c>
      <c r="E437" s="102" t="s">
        <v>377</v>
      </c>
      <c r="F437" s="103">
        <v>14857659.140000001</v>
      </c>
      <c r="G437" s="103">
        <v>0</v>
      </c>
      <c r="H437" s="98">
        <f t="shared" si="12"/>
        <v>0</v>
      </c>
    </row>
    <row r="438" spans="1:8" ht="15" x14ac:dyDescent="0.2">
      <c r="A438" s="27">
        <f t="shared" si="13"/>
        <v>431</v>
      </c>
      <c r="B438" s="101" t="s">
        <v>145</v>
      </c>
      <c r="C438" s="102" t="s">
        <v>113</v>
      </c>
      <c r="D438" s="102" t="s">
        <v>200</v>
      </c>
      <c r="E438" s="102" t="s">
        <v>94</v>
      </c>
      <c r="F438" s="103">
        <v>491544723.27999997</v>
      </c>
      <c r="G438" s="103">
        <v>235086443.21000001</v>
      </c>
      <c r="H438" s="98">
        <f t="shared" si="12"/>
        <v>0.47826053678555525</v>
      </c>
    </row>
    <row r="439" spans="1:8" ht="38.25" x14ac:dyDescent="0.2">
      <c r="A439" s="27">
        <f t="shared" si="13"/>
        <v>432</v>
      </c>
      <c r="B439" s="101" t="s">
        <v>529</v>
      </c>
      <c r="C439" s="102" t="s">
        <v>113</v>
      </c>
      <c r="D439" s="102" t="s">
        <v>253</v>
      </c>
      <c r="E439" s="102" t="s">
        <v>94</v>
      </c>
      <c r="F439" s="103">
        <v>491544723.27999997</v>
      </c>
      <c r="G439" s="103">
        <v>235086443.21000001</v>
      </c>
      <c r="H439" s="98">
        <f t="shared" si="12"/>
        <v>0.47826053678555525</v>
      </c>
    </row>
    <row r="440" spans="1:8" ht="38.25" x14ac:dyDescent="0.2">
      <c r="A440" s="27">
        <f t="shared" si="13"/>
        <v>433</v>
      </c>
      <c r="B440" s="101" t="s">
        <v>539</v>
      </c>
      <c r="C440" s="102" t="s">
        <v>113</v>
      </c>
      <c r="D440" s="102" t="s">
        <v>323</v>
      </c>
      <c r="E440" s="102" t="s">
        <v>94</v>
      </c>
      <c r="F440" s="103">
        <v>491544723.27999997</v>
      </c>
      <c r="G440" s="103">
        <v>235086443.21000001</v>
      </c>
      <c r="H440" s="98">
        <f t="shared" si="12"/>
        <v>0.47826053678555525</v>
      </c>
    </row>
    <row r="441" spans="1:8" ht="63.75" x14ac:dyDescent="0.2">
      <c r="A441" s="27">
        <f t="shared" si="13"/>
        <v>434</v>
      </c>
      <c r="B441" s="101" t="s">
        <v>540</v>
      </c>
      <c r="C441" s="102" t="s">
        <v>113</v>
      </c>
      <c r="D441" s="102" t="s">
        <v>262</v>
      </c>
      <c r="E441" s="102" t="s">
        <v>94</v>
      </c>
      <c r="F441" s="103">
        <v>81418091.909999996</v>
      </c>
      <c r="G441" s="103">
        <v>40725841.280000001</v>
      </c>
      <c r="H441" s="98">
        <f t="shared" si="12"/>
        <v>0.50020628492520514</v>
      </c>
    </row>
    <row r="442" spans="1:8" ht="15" x14ac:dyDescent="0.2">
      <c r="A442" s="27">
        <f t="shared" si="13"/>
        <v>435</v>
      </c>
      <c r="B442" s="101" t="s">
        <v>443</v>
      </c>
      <c r="C442" s="102" t="s">
        <v>113</v>
      </c>
      <c r="D442" s="102" t="s">
        <v>262</v>
      </c>
      <c r="E442" s="102" t="s">
        <v>159</v>
      </c>
      <c r="F442" s="103">
        <v>81418091.909999996</v>
      </c>
      <c r="G442" s="103">
        <v>40725841.280000001</v>
      </c>
      <c r="H442" s="98">
        <f t="shared" si="12"/>
        <v>0.50020628492520514</v>
      </c>
    </row>
    <row r="443" spans="1:8" ht="15" x14ac:dyDescent="0.2">
      <c r="A443" s="27">
        <f t="shared" si="13"/>
        <v>436</v>
      </c>
      <c r="B443" s="101" t="s">
        <v>444</v>
      </c>
      <c r="C443" s="102" t="s">
        <v>113</v>
      </c>
      <c r="D443" s="102" t="s">
        <v>262</v>
      </c>
      <c r="E443" s="102" t="s">
        <v>414</v>
      </c>
      <c r="F443" s="103">
        <v>62439940.350000001</v>
      </c>
      <c r="G443" s="103">
        <v>31542515.609999999</v>
      </c>
      <c r="H443" s="98">
        <f t="shared" si="12"/>
        <v>0.50516569095345076</v>
      </c>
    </row>
    <row r="444" spans="1:8" ht="25.5" x14ac:dyDescent="0.2">
      <c r="A444" s="27">
        <f t="shared" si="13"/>
        <v>437</v>
      </c>
      <c r="B444" s="101" t="s">
        <v>445</v>
      </c>
      <c r="C444" s="102" t="s">
        <v>113</v>
      </c>
      <c r="D444" s="102" t="s">
        <v>262</v>
      </c>
      <c r="E444" s="102" t="s">
        <v>415</v>
      </c>
      <c r="F444" s="103">
        <v>163920</v>
      </c>
      <c r="G444" s="103">
        <v>2100</v>
      </c>
      <c r="H444" s="98">
        <f t="shared" si="12"/>
        <v>1.2811127379209371E-2</v>
      </c>
    </row>
    <row r="445" spans="1:8" ht="38.25" x14ac:dyDescent="0.2">
      <c r="A445" s="27">
        <f t="shared" si="13"/>
        <v>438</v>
      </c>
      <c r="B445" s="101" t="s">
        <v>446</v>
      </c>
      <c r="C445" s="102" t="s">
        <v>113</v>
      </c>
      <c r="D445" s="102" t="s">
        <v>262</v>
      </c>
      <c r="E445" s="102" t="s">
        <v>416</v>
      </c>
      <c r="F445" s="103">
        <v>18814231.559999999</v>
      </c>
      <c r="G445" s="103">
        <v>9181225.6699999999</v>
      </c>
      <c r="H445" s="98">
        <f t="shared" si="12"/>
        <v>0.48799365739282952</v>
      </c>
    </row>
    <row r="446" spans="1:8" ht="102" x14ac:dyDescent="0.2">
      <c r="A446" s="27">
        <f t="shared" si="13"/>
        <v>439</v>
      </c>
      <c r="B446" s="101" t="s">
        <v>541</v>
      </c>
      <c r="C446" s="102" t="s">
        <v>113</v>
      </c>
      <c r="D446" s="102" t="s">
        <v>263</v>
      </c>
      <c r="E446" s="102" t="s">
        <v>94</v>
      </c>
      <c r="F446" s="103">
        <v>30938913.100000001</v>
      </c>
      <c r="G446" s="103">
        <v>22137816.859999999</v>
      </c>
      <c r="H446" s="98">
        <f t="shared" si="12"/>
        <v>0.71553311483330673</v>
      </c>
    </row>
    <row r="447" spans="1:8" ht="25.5" x14ac:dyDescent="0.2">
      <c r="A447" s="27">
        <f t="shared" si="13"/>
        <v>440</v>
      </c>
      <c r="B447" s="101" t="s">
        <v>431</v>
      </c>
      <c r="C447" s="102" t="s">
        <v>113</v>
      </c>
      <c r="D447" s="102" t="s">
        <v>263</v>
      </c>
      <c r="E447" s="102" t="s">
        <v>158</v>
      </c>
      <c r="F447" s="103">
        <v>30938913.100000001</v>
      </c>
      <c r="G447" s="103">
        <v>22137816.859999999</v>
      </c>
      <c r="H447" s="98">
        <f t="shared" si="12"/>
        <v>0.71553311483330673</v>
      </c>
    </row>
    <row r="448" spans="1:8" ht="15" x14ac:dyDescent="0.2">
      <c r="A448" s="27">
        <f t="shared" si="13"/>
        <v>441</v>
      </c>
      <c r="B448" s="101" t="s">
        <v>432</v>
      </c>
      <c r="C448" s="102" t="s">
        <v>113</v>
      </c>
      <c r="D448" s="102" t="s">
        <v>263</v>
      </c>
      <c r="E448" s="102" t="s">
        <v>382</v>
      </c>
      <c r="F448" s="103">
        <v>30938913.100000001</v>
      </c>
      <c r="G448" s="103">
        <v>22137816.859999999</v>
      </c>
      <c r="H448" s="98">
        <f t="shared" si="12"/>
        <v>0.71553311483330673</v>
      </c>
    </row>
    <row r="449" spans="1:8" ht="38.25" x14ac:dyDescent="0.2">
      <c r="A449" s="27">
        <f t="shared" si="13"/>
        <v>442</v>
      </c>
      <c r="B449" s="101" t="s">
        <v>542</v>
      </c>
      <c r="C449" s="102" t="s">
        <v>113</v>
      </c>
      <c r="D449" s="102" t="s">
        <v>264</v>
      </c>
      <c r="E449" s="102" t="s">
        <v>94</v>
      </c>
      <c r="F449" s="103">
        <v>46489143.200000003</v>
      </c>
      <c r="G449" s="103">
        <v>19932322</v>
      </c>
      <c r="H449" s="98">
        <f t="shared" si="12"/>
        <v>0.42875219089862682</v>
      </c>
    </row>
    <row r="450" spans="1:8" ht="15" x14ac:dyDescent="0.2">
      <c r="A450" s="27">
        <f t="shared" si="13"/>
        <v>443</v>
      </c>
      <c r="B450" s="101" t="s">
        <v>443</v>
      </c>
      <c r="C450" s="102" t="s">
        <v>113</v>
      </c>
      <c r="D450" s="102" t="s">
        <v>264</v>
      </c>
      <c r="E450" s="102" t="s">
        <v>159</v>
      </c>
      <c r="F450" s="103">
        <v>247459.6</v>
      </c>
      <c r="G450" s="103">
        <v>83511.600000000006</v>
      </c>
      <c r="H450" s="98">
        <f t="shared" si="12"/>
        <v>0.33747569300200925</v>
      </c>
    </row>
    <row r="451" spans="1:8" ht="25.5" x14ac:dyDescent="0.2">
      <c r="A451" s="27">
        <f t="shared" si="13"/>
        <v>444</v>
      </c>
      <c r="B451" s="101" t="s">
        <v>445</v>
      </c>
      <c r="C451" s="102" t="s">
        <v>113</v>
      </c>
      <c r="D451" s="102" t="s">
        <v>264</v>
      </c>
      <c r="E451" s="102" t="s">
        <v>415</v>
      </c>
      <c r="F451" s="103">
        <v>247459.6</v>
      </c>
      <c r="G451" s="103">
        <v>83511.600000000006</v>
      </c>
      <c r="H451" s="98">
        <f t="shared" si="12"/>
        <v>0.33747569300200925</v>
      </c>
    </row>
    <row r="452" spans="1:8" ht="25.5" x14ac:dyDescent="0.2">
      <c r="A452" s="27">
        <f t="shared" si="13"/>
        <v>445</v>
      </c>
      <c r="B452" s="101" t="s">
        <v>431</v>
      </c>
      <c r="C452" s="102" t="s">
        <v>113</v>
      </c>
      <c r="D452" s="102" t="s">
        <v>264</v>
      </c>
      <c r="E452" s="102" t="s">
        <v>158</v>
      </c>
      <c r="F452" s="103">
        <v>43079553.399999999</v>
      </c>
      <c r="G452" s="103">
        <v>18841250.449999999</v>
      </c>
      <c r="H452" s="98">
        <f t="shared" si="12"/>
        <v>0.43735946552315003</v>
      </c>
    </row>
    <row r="453" spans="1:8" ht="15" x14ac:dyDescent="0.2">
      <c r="A453" s="27">
        <f t="shared" si="13"/>
        <v>446</v>
      </c>
      <c r="B453" s="101" t="s">
        <v>432</v>
      </c>
      <c r="C453" s="102" t="s">
        <v>113</v>
      </c>
      <c r="D453" s="102" t="s">
        <v>264</v>
      </c>
      <c r="E453" s="102" t="s">
        <v>382</v>
      </c>
      <c r="F453" s="103">
        <v>24166334.629999999</v>
      </c>
      <c r="G453" s="103">
        <v>8201302.6299999999</v>
      </c>
      <c r="H453" s="98">
        <f t="shared" si="12"/>
        <v>0.33936890950019921</v>
      </c>
    </row>
    <row r="454" spans="1:8" ht="15" x14ac:dyDescent="0.2">
      <c r="A454" s="27">
        <f t="shared" si="13"/>
        <v>447</v>
      </c>
      <c r="B454" s="101" t="s">
        <v>779</v>
      </c>
      <c r="C454" s="102" t="s">
        <v>113</v>
      </c>
      <c r="D454" s="102" t="s">
        <v>264</v>
      </c>
      <c r="E454" s="102" t="s">
        <v>780</v>
      </c>
      <c r="F454" s="103">
        <v>18913218.77</v>
      </c>
      <c r="G454" s="103">
        <v>10639947.82</v>
      </c>
      <c r="H454" s="98">
        <f t="shared" si="12"/>
        <v>0.5625667396644829</v>
      </c>
    </row>
    <row r="455" spans="1:8" ht="15" x14ac:dyDescent="0.2">
      <c r="A455" s="27">
        <f t="shared" si="13"/>
        <v>448</v>
      </c>
      <c r="B455" s="101" t="s">
        <v>436</v>
      </c>
      <c r="C455" s="102" t="s">
        <v>113</v>
      </c>
      <c r="D455" s="102" t="s">
        <v>264</v>
      </c>
      <c r="E455" s="102" t="s">
        <v>160</v>
      </c>
      <c r="F455" s="103">
        <v>3162130.2</v>
      </c>
      <c r="G455" s="103">
        <v>1007559.95</v>
      </c>
      <c r="H455" s="98">
        <f t="shared" si="12"/>
        <v>0.31863329030537701</v>
      </c>
    </row>
    <row r="456" spans="1:8" ht="25.5" x14ac:dyDescent="0.2">
      <c r="A456" s="27">
        <f t="shared" si="13"/>
        <v>449</v>
      </c>
      <c r="B456" s="101" t="s">
        <v>447</v>
      </c>
      <c r="C456" s="102" t="s">
        <v>113</v>
      </c>
      <c r="D456" s="102" t="s">
        <v>264</v>
      </c>
      <c r="E456" s="102" t="s">
        <v>376</v>
      </c>
      <c r="F456" s="103">
        <v>3097836</v>
      </c>
      <c r="G456" s="103">
        <v>997436.4</v>
      </c>
      <c r="H456" s="98">
        <f t="shared" si="12"/>
        <v>0.32197843914267898</v>
      </c>
    </row>
    <row r="457" spans="1:8" ht="15" x14ac:dyDescent="0.2">
      <c r="A457" s="27">
        <f t="shared" si="13"/>
        <v>450</v>
      </c>
      <c r="B457" s="101" t="s">
        <v>551</v>
      </c>
      <c r="C457" s="102" t="s">
        <v>113</v>
      </c>
      <c r="D457" s="102" t="s">
        <v>264</v>
      </c>
      <c r="E457" s="102" t="s">
        <v>379</v>
      </c>
      <c r="F457" s="103">
        <v>33200</v>
      </c>
      <c r="G457" s="103">
        <v>2850</v>
      </c>
      <c r="H457" s="98">
        <f t="shared" ref="H457:H520" si="14">G457/F457</f>
        <v>8.5843373493975902E-2</v>
      </c>
    </row>
    <row r="458" spans="1:8" ht="15" x14ac:dyDescent="0.2">
      <c r="A458" s="27">
        <f t="shared" ref="A458:A521" si="15">A457+1</f>
        <v>451</v>
      </c>
      <c r="B458" s="101" t="s">
        <v>437</v>
      </c>
      <c r="C458" s="102" t="s">
        <v>113</v>
      </c>
      <c r="D458" s="102" t="s">
        <v>264</v>
      </c>
      <c r="E458" s="102" t="s">
        <v>380</v>
      </c>
      <c r="F458" s="103">
        <v>31094.2</v>
      </c>
      <c r="G458" s="103">
        <v>7273.55</v>
      </c>
      <c r="H458" s="98">
        <f t="shared" si="14"/>
        <v>0.2339198307079777</v>
      </c>
    </row>
    <row r="459" spans="1:8" ht="25.5" x14ac:dyDescent="0.2">
      <c r="A459" s="27">
        <f t="shared" si="15"/>
        <v>452</v>
      </c>
      <c r="B459" s="101" t="s">
        <v>543</v>
      </c>
      <c r="C459" s="102" t="s">
        <v>113</v>
      </c>
      <c r="D459" s="102" t="s">
        <v>265</v>
      </c>
      <c r="E459" s="102" t="s">
        <v>94</v>
      </c>
      <c r="F459" s="103">
        <v>5467600</v>
      </c>
      <c r="G459" s="103">
        <v>2156433.2000000002</v>
      </c>
      <c r="H459" s="98">
        <f t="shared" si="14"/>
        <v>0.39440215085229352</v>
      </c>
    </row>
    <row r="460" spans="1:8" ht="25.5" x14ac:dyDescent="0.2">
      <c r="A460" s="27">
        <f t="shared" si="15"/>
        <v>453</v>
      </c>
      <c r="B460" s="101" t="s">
        <v>431</v>
      </c>
      <c r="C460" s="102" t="s">
        <v>113</v>
      </c>
      <c r="D460" s="102" t="s">
        <v>265</v>
      </c>
      <c r="E460" s="102" t="s">
        <v>158</v>
      </c>
      <c r="F460" s="103">
        <v>5467600</v>
      </c>
      <c r="G460" s="103">
        <v>2156433.2000000002</v>
      </c>
      <c r="H460" s="98">
        <f t="shared" si="14"/>
        <v>0.39440215085229352</v>
      </c>
    </row>
    <row r="461" spans="1:8" ht="15" x14ac:dyDescent="0.2">
      <c r="A461" s="27">
        <f t="shared" si="15"/>
        <v>454</v>
      </c>
      <c r="B461" s="101" t="s">
        <v>432</v>
      </c>
      <c r="C461" s="102" t="s">
        <v>113</v>
      </c>
      <c r="D461" s="102" t="s">
        <v>265</v>
      </c>
      <c r="E461" s="102" t="s">
        <v>382</v>
      </c>
      <c r="F461" s="103">
        <v>5467600</v>
      </c>
      <c r="G461" s="103">
        <v>2156433.2000000002</v>
      </c>
      <c r="H461" s="98">
        <f t="shared" si="14"/>
        <v>0.39440215085229352</v>
      </c>
    </row>
    <row r="462" spans="1:8" ht="63.75" x14ac:dyDescent="0.2">
      <c r="A462" s="27">
        <f t="shared" si="15"/>
        <v>455</v>
      </c>
      <c r="B462" s="101" t="s">
        <v>694</v>
      </c>
      <c r="C462" s="102" t="s">
        <v>113</v>
      </c>
      <c r="D462" s="102" t="s">
        <v>266</v>
      </c>
      <c r="E462" s="102" t="s">
        <v>94</v>
      </c>
      <c r="F462" s="103">
        <v>6923818.4000000004</v>
      </c>
      <c r="G462" s="103">
        <v>2518911.4900000002</v>
      </c>
      <c r="H462" s="98">
        <f t="shared" si="14"/>
        <v>0.36380380658163997</v>
      </c>
    </row>
    <row r="463" spans="1:8" ht="25.5" x14ac:dyDescent="0.2">
      <c r="A463" s="27">
        <f t="shared" si="15"/>
        <v>456</v>
      </c>
      <c r="B463" s="101" t="s">
        <v>431</v>
      </c>
      <c r="C463" s="102" t="s">
        <v>113</v>
      </c>
      <c r="D463" s="102" t="s">
        <v>266</v>
      </c>
      <c r="E463" s="102" t="s">
        <v>158</v>
      </c>
      <c r="F463" s="103">
        <v>6923818.4000000004</v>
      </c>
      <c r="G463" s="103">
        <v>2518911.4900000002</v>
      </c>
      <c r="H463" s="98">
        <f t="shared" si="14"/>
        <v>0.36380380658163997</v>
      </c>
    </row>
    <row r="464" spans="1:8" ht="15" x14ac:dyDescent="0.2">
      <c r="A464" s="27">
        <f t="shared" si="15"/>
        <v>457</v>
      </c>
      <c r="B464" s="101" t="s">
        <v>432</v>
      </c>
      <c r="C464" s="102" t="s">
        <v>113</v>
      </c>
      <c r="D464" s="102" t="s">
        <v>266</v>
      </c>
      <c r="E464" s="102" t="s">
        <v>382</v>
      </c>
      <c r="F464" s="103">
        <v>6923818.4000000004</v>
      </c>
      <c r="G464" s="103">
        <v>2518911.4900000002</v>
      </c>
      <c r="H464" s="98">
        <f t="shared" si="14"/>
        <v>0.36380380658163997</v>
      </c>
    </row>
    <row r="465" spans="1:8" ht="63.75" x14ac:dyDescent="0.2">
      <c r="A465" s="27">
        <f t="shared" si="15"/>
        <v>458</v>
      </c>
      <c r="B465" s="101" t="s">
        <v>695</v>
      </c>
      <c r="C465" s="102" t="s">
        <v>113</v>
      </c>
      <c r="D465" s="102" t="s">
        <v>267</v>
      </c>
      <c r="E465" s="102" t="s">
        <v>94</v>
      </c>
      <c r="F465" s="103">
        <v>40685530.07</v>
      </c>
      <c r="G465" s="103">
        <v>6715790.5700000003</v>
      </c>
      <c r="H465" s="98">
        <f t="shared" si="14"/>
        <v>0.16506582459280714</v>
      </c>
    </row>
    <row r="466" spans="1:8" ht="25.5" x14ac:dyDescent="0.2">
      <c r="A466" s="27">
        <f t="shared" si="15"/>
        <v>459</v>
      </c>
      <c r="B466" s="101" t="s">
        <v>431</v>
      </c>
      <c r="C466" s="102" t="s">
        <v>113</v>
      </c>
      <c r="D466" s="102" t="s">
        <v>267</v>
      </c>
      <c r="E466" s="102" t="s">
        <v>158</v>
      </c>
      <c r="F466" s="103">
        <v>40685530.07</v>
      </c>
      <c r="G466" s="103">
        <v>6715790.5700000003</v>
      </c>
      <c r="H466" s="98">
        <f t="shared" si="14"/>
        <v>0.16506582459280714</v>
      </c>
    </row>
    <row r="467" spans="1:8" ht="25.5" x14ac:dyDescent="0.2">
      <c r="A467" s="27">
        <f t="shared" si="15"/>
        <v>460</v>
      </c>
      <c r="B467" s="101" t="s">
        <v>484</v>
      </c>
      <c r="C467" s="102" t="s">
        <v>113</v>
      </c>
      <c r="D467" s="102" t="s">
        <v>267</v>
      </c>
      <c r="E467" s="102" t="s">
        <v>381</v>
      </c>
      <c r="F467" s="103">
        <v>2999593.72</v>
      </c>
      <c r="G467" s="103">
        <v>2143340.7200000002</v>
      </c>
      <c r="H467" s="98">
        <f t="shared" si="14"/>
        <v>0.71454367493475079</v>
      </c>
    </row>
    <row r="468" spans="1:8" ht="15" x14ac:dyDescent="0.2">
      <c r="A468" s="27">
        <f t="shared" si="15"/>
        <v>461</v>
      </c>
      <c r="B468" s="101" t="s">
        <v>432</v>
      </c>
      <c r="C468" s="102" t="s">
        <v>113</v>
      </c>
      <c r="D468" s="102" t="s">
        <v>267</v>
      </c>
      <c r="E468" s="102" t="s">
        <v>382</v>
      </c>
      <c r="F468" s="103">
        <v>37685936.350000001</v>
      </c>
      <c r="G468" s="103">
        <v>4572449.8499999996</v>
      </c>
      <c r="H468" s="98">
        <f t="shared" si="14"/>
        <v>0.12133040313857027</v>
      </c>
    </row>
    <row r="469" spans="1:8" ht="51" x14ac:dyDescent="0.2">
      <c r="A469" s="27">
        <f t="shared" si="15"/>
        <v>462</v>
      </c>
      <c r="B469" s="101" t="s">
        <v>824</v>
      </c>
      <c r="C469" s="102" t="s">
        <v>113</v>
      </c>
      <c r="D469" s="102" t="s">
        <v>825</v>
      </c>
      <c r="E469" s="102" t="s">
        <v>94</v>
      </c>
      <c r="F469" s="103">
        <v>2904613</v>
      </c>
      <c r="G469" s="103">
        <v>2649474.27</v>
      </c>
      <c r="H469" s="98">
        <f t="shared" si="14"/>
        <v>0.9121608524095981</v>
      </c>
    </row>
    <row r="470" spans="1:8" ht="25.5" x14ac:dyDescent="0.2">
      <c r="A470" s="27">
        <f t="shared" si="15"/>
        <v>463</v>
      </c>
      <c r="B470" s="101" t="s">
        <v>431</v>
      </c>
      <c r="C470" s="102" t="s">
        <v>113</v>
      </c>
      <c r="D470" s="102" t="s">
        <v>825</v>
      </c>
      <c r="E470" s="102" t="s">
        <v>158</v>
      </c>
      <c r="F470" s="103">
        <v>2904613</v>
      </c>
      <c r="G470" s="103">
        <v>2649474.27</v>
      </c>
      <c r="H470" s="98">
        <f t="shared" si="14"/>
        <v>0.9121608524095981</v>
      </c>
    </row>
    <row r="471" spans="1:8" ht="25.5" x14ac:dyDescent="0.2">
      <c r="A471" s="27">
        <f t="shared" si="15"/>
        <v>464</v>
      </c>
      <c r="B471" s="101" t="s">
        <v>484</v>
      </c>
      <c r="C471" s="102" t="s">
        <v>113</v>
      </c>
      <c r="D471" s="102" t="s">
        <v>825</v>
      </c>
      <c r="E471" s="102" t="s">
        <v>381</v>
      </c>
      <c r="F471" s="103">
        <v>2904613</v>
      </c>
      <c r="G471" s="103">
        <v>2649474.27</v>
      </c>
      <c r="H471" s="98">
        <f t="shared" si="14"/>
        <v>0.9121608524095981</v>
      </c>
    </row>
    <row r="472" spans="1:8" ht="76.5" x14ac:dyDescent="0.2">
      <c r="A472" s="27">
        <f t="shared" si="15"/>
        <v>465</v>
      </c>
      <c r="B472" s="101" t="s">
        <v>696</v>
      </c>
      <c r="C472" s="102" t="s">
        <v>113</v>
      </c>
      <c r="D472" s="102" t="s">
        <v>697</v>
      </c>
      <c r="E472" s="102" t="s">
        <v>94</v>
      </c>
      <c r="F472" s="103">
        <v>542200</v>
      </c>
      <c r="G472" s="103">
        <v>207000</v>
      </c>
      <c r="H472" s="98">
        <f t="shared" si="14"/>
        <v>0.38177794171892293</v>
      </c>
    </row>
    <row r="473" spans="1:8" ht="25.5" x14ac:dyDescent="0.2">
      <c r="A473" s="27">
        <f t="shared" si="15"/>
        <v>466</v>
      </c>
      <c r="B473" s="101" t="s">
        <v>431</v>
      </c>
      <c r="C473" s="102" t="s">
        <v>113</v>
      </c>
      <c r="D473" s="102" t="s">
        <v>697</v>
      </c>
      <c r="E473" s="102" t="s">
        <v>158</v>
      </c>
      <c r="F473" s="103">
        <v>542200</v>
      </c>
      <c r="G473" s="103">
        <v>207000</v>
      </c>
      <c r="H473" s="98">
        <f t="shared" si="14"/>
        <v>0.38177794171892293</v>
      </c>
    </row>
    <row r="474" spans="1:8" ht="15" x14ac:dyDescent="0.2">
      <c r="A474" s="27">
        <f t="shared" si="15"/>
        <v>467</v>
      </c>
      <c r="B474" s="101" t="s">
        <v>432</v>
      </c>
      <c r="C474" s="102" t="s">
        <v>113</v>
      </c>
      <c r="D474" s="102" t="s">
        <v>697</v>
      </c>
      <c r="E474" s="102" t="s">
        <v>382</v>
      </c>
      <c r="F474" s="103">
        <v>542200</v>
      </c>
      <c r="G474" s="103">
        <v>207000</v>
      </c>
      <c r="H474" s="98">
        <f t="shared" si="14"/>
        <v>0.38177794171892293</v>
      </c>
    </row>
    <row r="475" spans="1:8" ht="102" x14ac:dyDescent="0.2">
      <c r="A475" s="27">
        <f t="shared" si="15"/>
        <v>468</v>
      </c>
      <c r="B475" s="101" t="s">
        <v>544</v>
      </c>
      <c r="C475" s="102" t="s">
        <v>113</v>
      </c>
      <c r="D475" s="102" t="s">
        <v>268</v>
      </c>
      <c r="E475" s="102" t="s">
        <v>94</v>
      </c>
      <c r="F475" s="103">
        <v>932900</v>
      </c>
      <c r="G475" s="103">
        <v>157587</v>
      </c>
      <c r="H475" s="98">
        <f t="shared" si="14"/>
        <v>0.16892164219101727</v>
      </c>
    </row>
    <row r="476" spans="1:8" ht="25.5" x14ac:dyDescent="0.2">
      <c r="A476" s="27">
        <f t="shared" si="15"/>
        <v>469</v>
      </c>
      <c r="B476" s="101" t="s">
        <v>431</v>
      </c>
      <c r="C476" s="102" t="s">
        <v>113</v>
      </c>
      <c r="D476" s="102" t="s">
        <v>268</v>
      </c>
      <c r="E476" s="102" t="s">
        <v>158</v>
      </c>
      <c r="F476" s="103">
        <v>932900</v>
      </c>
      <c r="G476" s="103">
        <v>157587</v>
      </c>
      <c r="H476" s="98">
        <f t="shared" si="14"/>
        <v>0.16892164219101727</v>
      </c>
    </row>
    <row r="477" spans="1:8" ht="15" x14ac:dyDescent="0.2">
      <c r="A477" s="27">
        <f t="shared" si="15"/>
        <v>470</v>
      </c>
      <c r="B477" s="101" t="s">
        <v>432</v>
      </c>
      <c r="C477" s="102" t="s">
        <v>113</v>
      </c>
      <c r="D477" s="102" t="s">
        <v>268</v>
      </c>
      <c r="E477" s="102" t="s">
        <v>382</v>
      </c>
      <c r="F477" s="103">
        <v>932900</v>
      </c>
      <c r="G477" s="103">
        <v>157587</v>
      </c>
      <c r="H477" s="98">
        <f t="shared" si="14"/>
        <v>0.16892164219101727</v>
      </c>
    </row>
    <row r="478" spans="1:8" ht="38.25" x14ac:dyDescent="0.2">
      <c r="A478" s="27">
        <f t="shared" si="15"/>
        <v>471</v>
      </c>
      <c r="B478" s="101" t="s">
        <v>765</v>
      </c>
      <c r="C478" s="102" t="s">
        <v>113</v>
      </c>
      <c r="D478" s="102" t="s">
        <v>805</v>
      </c>
      <c r="E478" s="102" t="s">
        <v>94</v>
      </c>
      <c r="F478" s="103">
        <v>16620000</v>
      </c>
      <c r="G478" s="103">
        <v>8358243.5300000003</v>
      </c>
      <c r="H478" s="98">
        <f t="shared" si="14"/>
        <v>0.50290273947051745</v>
      </c>
    </row>
    <row r="479" spans="1:8" ht="15" x14ac:dyDescent="0.2">
      <c r="A479" s="27">
        <f t="shared" si="15"/>
        <v>472</v>
      </c>
      <c r="B479" s="101" t="s">
        <v>443</v>
      </c>
      <c r="C479" s="102" t="s">
        <v>113</v>
      </c>
      <c r="D479" s="102" t="s">
        <v>805</v>
      </c>
      <c r="E479" s="102" t="s">
        <v>159</v>
      </c>
      <c r="F479" s="103">
        <v>16620000</v>
      </c>
      <c r="G479" s="103">
        <v>8358243.5300000003</v>
      </c>
      <c r="H479" s="98">
        <f t="shared" si="14"/>
        <v>0.50290273947051745</v>
      </c>
    </row>
    <row r="480" spans="1:8" ht="15" x14ac:dyDescent="0.2">
      <c r="A480" s="27">
        <f t="shared" si="15"/>
        <v>473</v>
      </c>
      <c r="B480" s="101" t="s">
        <v>444</v>
      </c>
      <c r="C480" s="102" t="s">
        <v>113</v>
      </c>
      <c r="D480" s="102" t="s">
        <v>805</v>
      </c>
      <c r="E480" s="102" t="s">
        <v>414</v>
      </c>
      <c r="F480" s="103">
        <v>12765000</v>
      </c>
      <c r="G480" s="103">
        <v>6447389.4299999997</v>
      </c>
      <c r="H480" s="98">
        <f t="shared" si="14"/>
        <v>0.50508338660399532</v>
      </c>
    </row>
    <row r="481" spans="1:8" ht="38.25" x14ac:dyDescent="0.2">
      <c r="A481" s="27">
        <f t="shared" si="15"/>
        <v>474</v>
      </c>
      <c r="B481" s="101" t="s">
        <v>446</v>
      </c>
      <c r="C481" s="102" t="s">
        <v>113</v>
      </c>
      <c r="D481" s="102" t="s">
        <v>805</v>
      </c>
      <c r="E481" s="102" t="s">
        <v>416</v>
      </c>
      <c r="F481" s="103">
        <v>3855000</v>
      </c>
      <c r="G481" s="103">
        <v>1910854.1</v>
      </c>
      <c r="H481" s="98">
        <f t="shared" si="14"/>
        <v>0.4956819974059663</v>
      </c>
    </row>
    <row r="482" spans="1:8" ht="114.75" x14ac:dyDescent="0.2">
      <c r="A482" s="27">
        <f t="shared" si="15"/>
        <v>475</v>
      </c>
      <c r="B482" s="101" t="s">
        <v>545</v>
      </c>
      <c r="C482" s="102" t="s">
        <v>113</v>
      </c>
      <c r="D482" s="102" t="s">
        <v>269</v>
      </c>
      <c r="E482" s="102" t="s">
        <v>94</v>
      </c>
      <c r="F482" s="103">
        <v>191406000</v>
      </c>
      <c r="G482" s="103">
        <v>114275801.87</v>
      </c>
      <c r="H482" s="98">
        <f t="shared" si="14"/>
        <v>0.59703354058911429</v>
      </c>
    </row>
    <row r="483" spans="1:8" ht="15" x14ac:dyDescent="0.2">
      <c r="A483" s="27">
        <f t="shared" si="15"/>
        <v>476</v>
      </c>
      <c r="B483" s="101" t="s">
        <v>443</v>
      </c>
      <c r="C483" s="102" t="s">
        <v>113</v>
      </c>
      <c r="D483" s="102" t="s">
        <v>269</v>
      </c>
      <c r="E483" s="102" t="s">
        <v>159</v>
      </c>
      <c r="F483" s="103">
        <v>191406000</v>
      </c>
      <c r="G483" s="103">
        <v>114275801.87</v>
      </c>
      <c r="H483" s="98">
        <f t="shared" si="14"/>
        <v>0.59703354058911429</v>
      </c>
    </row>
    <row r="484" spans="1:8" ht="15" x14ac:dyDescent="0.2">
      <c r="A484" s="27">
        <f t="shared" si="15"/>
        <v>477</v>
      </c>
      <c r="B484" s="101" t="s">
        <v>444</v>
      </c>
      <c r="C484" s="102" t="s">
        <v>113</v>
      </c>
      <c r="D484" s="102" t="s">
        <v>269</v>
      </c>
      <c r="E484" s="102" t="s">
        <v>414</v>
      </c>
      <c r="F484" s="103">
        <v>147078700</v>
      </c>
      <c r="G484" s="103">
        <v>88866119.349999994</v>
      </c>
      <c r="H484" s="98">
        <f t="shared" si="14"/>
        <v>0.60420794683390588</v>
      </c>
    </row>
    <row r="485" spans="1:8" ht="38.25" x14ac:dyDescent="0.2">
      <c r="A485" s="27">
        <f t="shared" si="15"/>
        <v>478</v>
      </c>
      <c r="B485" s="101" t="s">
        <v>446</v>
      </c>
      <c r="C485" s="102" t="s">
        <v>113</v>
      </c>
      <c r="D485" s="102" t="s">
        <v>269</v>
      </c>
      <c r="E485" s="102" t="s">
        <v>416</v>
      </c>
      <c r="F485" s="103">
        <v>44327300</v>
      </c>
      <c r="G485" s="103">
        <v>25409682.52</v>
      </c>
      <c r="H485" s="98">
        <f t="shared" si="14"/>
        <v>0.57322874436295468</v>
      </c>
    </row>
    <row r="486" spans="1:8" ht="127.5" x14ac:dyDescent="0.2">
      <c r="A486" s="27">
        <f t="shared" si="15"/>
        <v>479</v>
      </c>
      <c r="B486" s="101" t="s">
        <v>546</v>
      </c>
      <c r="C486" s="102" t="s">
        <v>113</v>
      </c>
      <c r="D486" s="102" t="s">
        <v>270</v>
      </c>
      <c r="E486" s="102" t="s">
        <v>94</v>
      </c>
      <c r="F486" s="103">
        <v>12643233.880000001</v>
      </c>
      <c r="G486" s="103">
        <v>1554976.06</v>
      </c>
      <c r="H486" s="98">
        <f t="shared" si="14"/>
        <v>0.1229887918517252</v>
      </c>
    </row>
    <row r="487" spans="1:8" ht="25.5" x14ac:dyDescent="0.2">
      <c r="A487" s="27">
        <f t="shared" si="15"/>
        <v>480</v>
      </c>
      <c r="B487" s="101" t="s">
        <v>431</v>
      </c>
      <c r="C487" s="102" t="s">
        <v>113</v>
      </c>
      <c r="D487" s="102" t="s">
        <v>270</v>
      </c>
      <c r="E487" s="102" t="s">
        <v>158</v>
      </c>
      <c r="F487" s="103">
        <v>12643233.880000001</v>
      </c>
      <c r="G487" s="103">
        <v>1554976.06</v>
      </c>
      <c r="H487" s="98">
        <f t="shared" si="14"/>
        <v>0.1229887918517252</v>
      </c>
    </row>
    <row r="488" spans="1:8" ht="15" x14ac:dyDescent="0.2">
      <c r="A488" s="27">
        <f t="shared" si="15"/>
        <v>481</v>
      </c>
      <c r="B488" s="101" t="s">
        <v>432</v>
      </c>
      <c r="C488" s="102" t="s">
        <v>113</v>
      </c>
      <c r="D488" s="102" t="s">
        <v>270</v>
      </c>
      <c r="E488" s="102" t="s">
        <v>382</v>
      </c>
      <c r="F488" s="103">
        <v>12643233.880000001</v>
      </c>
      <c r="G488" s="103">
        <v>1554976.06</v>
      </c>
      <c r="H488" s="98">
        <f t="shared" si="14"/>
        <v>0.1229887918517252</v>
      </c>
    </row>
    <row r="489" spans="1:8" ht="38.25" x14ac:dyDescent="0.2">
      <c r="A489" s="27">
        <f t="shared" si="15"/>
        <v>482</v>
      </c>
      <c r="B489" s="101" t="s">
        <v>698</v>
      </c>
      <c r="C489" s="102" t="s">
        <v>113</v>
      </c>
      <c r="D489" s="102" t="s">
        <v>271</v>
      </c>
      <c r="E489" s="102" t="s">
        <v>94</v>
      </c>
      <c r="F489" s="103">
        <v>12204803</v>
      </c>
      <c r="G489" s="103">
        <v>5871241.8600000003</v>
      </c>
      <c r="H489" s="98">
        <f t="shared" si="14"/>
        <v>0.48105994500689608</v>
      </c>
    </row>
    <row r="490" spans="1:8" ht="25.5" x14ac:dyDescent="0.2">
      <c r="A490" s="27">
        <f t="shared" si="15"/>
        <v>483</v>
      </c>
      <c r="B490" s="101" t="s">
        <v>431</v>
      </c>
      <c r="C490" s="102" t="s">
        <v>113</v>
      </c>
      <c r="D490" s="102" t="s">
        <v>271</v>
      </c>
      <c r="E490" s="102" t="s">
        <v>158</v>
      </c>
      <c r="F490" s="103">
        <v>12204803</v>
      </c>
      <c r="G490" s="103">
        <v>5871241.8600000003</v>
      </c>
      <c r="H490" s="98">
        <f t="shared" si="14"/>
        <v>0.48105994500689608</v>
      </c>
    </row>
    <row r="491" spans="1:8" ht="15" x14ac:dyDescent="0.2">
      <c r="A491" s="27">
        <f t="shared" si="15"/>
        <v>484</v>
      </c>
      <c r="B491" s="101" t="s">
        <v>432</v>
      </c>
      <c r="C491" s="102" t="s">
        <v>113</v>
      </c>
      <c r="D491" s="102" t="s">
        <v>271</v>
      </c>
      <c r="E491" s="102" t="s">
        <v>382</v>
      </c>
      <c r="F491" s="103">
        <v>12204803</v>
      </c>
      <c r="G491" s="103">
        <v>5871241.8600000003</v>
      </c>
      <c r="H491" s="98">
        <f t="shared" si="14"/>
        <v>0.48105994500689608</v>
      </c>
    </row>
    <row r="492" spans="1:8" ht="51" x14ac:dyDescent="0.2">
      <c r="A492" s="27">
        <f t="shared" si="15"/>
        <v>485</v>
      </c>
      <c r="B492" s="101" t="s">
        <v>766</v>
      </c>
      <c r="C492" s="102" t="s">
        <v>113</v>
      </c>
      <c r="D492" s="102" t="s">
        <v>767</v>
      </c>
      <c r="E492" s="102" t="s">
        <v>94</v>
      </c>
      <c r="F492" s="103">
        <v>14874900</v>
      </c>
      <c r="G492" s="103">
        <v>5335860.17</v>
      </c>
      <c r="H492" s="98">
        <f t="shared" si="14"/>
        <v>0.35871570027361527</v>
      </c>
    </row>
    <row r="493" spans="1:8" ht="25.5" x14ac:dyDescent="0.2">
      <c r="A493" s="27">
        <f t="shared" si="15"/>
        <v>486</v>
      </c>
      <c r="B493" s="101" t="s">
        <v>431</v>
      </c>
      <c r="C493" s="102" t="s">
        <v>113</v>
      </c>
      <c r="D493" s="102" t="s">
        <v>767</v>
      </c>
      <c r="E493" s="102" t="s">
        <v>158</v>
      </c>
      <c r="F493" s="103">
        <v>14874900</v>
      </c>
      <c r="G493" s="103">
        <v>5335860.17</v>
      </c>
      <c r="H493" s="98">
        <f t="shared" si="14"/>
        <v>0.35871570027361527</v>
      </c>
    </row>
    <row r="494" spans="1:8" ht="15" x14ac:dyDescent="0.2">
      <c r="A494" s="27">
        <f t="shared" si="15"/>
        <v>487</v>
      </c>
      <c r="B494" s="101" t="s">
        <v>432</v>
      </c>
      <c r="C494" s="102" t="s">
        <v>113</v>
      </c>
      <c r="D494" s="102" t="s">
        <v>767</v>
      </c>
      <c r="E494" s="102" t="s">
        <v>382</v>
      </c>
      <c r="F494" s="103">
        <v>14874900</v>
      </c>
      <c r="G494" s="103">
        <v>5335860.17</v>
      </c>
      <c r="H494" s="98">
        <f t="shared" si="14"/>
        <v>0.35871570027361527</v>
      </c>
    </row>
    <row r="495" spans="1:8" ht="25.5" x14ac:dyDescent="0.2">
      <c r="A495" s="27">
        <f t="shared" si="15"/>
        <v>488</v>
      </c>
      <c r="B495" s="101" t="s">
        <v>699</v>
      </c>
      <c r="C495" s="102" t="s">
        <v>113</v>
      </c>
      <c r="D495" s="102" t="s">
        <v>547</v>
      </c>
      <c r="E495" s="102" t="s">
        <v>94</v>
      </c>
      <c r="F495" s="103">
        <v>12906404.720000001</v>
      </c>
      <c r="G495" s="103">
        <v>2489143.0499999998</v>
      </c>
      <c r="H495" s="98">
        <f t="shared" si="14"/>
        <v>0.19286107200270716</v>
      </c>
    </row>
    <row r="496" spans="1:8" ht="25.5" x14ac:dyDescent="0.2">
      <c r="A496" s="27">
        <f t="shared" si="15"/>
        <v>489</v>
      </c>
      <c r="B496" s="101" t="s">
        <v>431</v>
      </c>
      <c r="C496" s="102" t="s">
        <v>113</v>
      </c>
      <c r="D496" s="102" t="s">
        <v>547</v>
      </c>
      <c r="E496" s="102" t="s">
        <v>158</v>
      </c>
      <c r="F496" s="103">
        <v>12906404.720000001</v>
      </c>
      <c r="G496" s="103">
        <v>2489143.0499999998</v>
      </c>
      <c r="H496" s="98">
        <f t="shared" si="14"/>
        <v>0.19286107200270716</v>
      </c>
    </row>
    <row r="497" spans="1:8" ht="15" x14ac:dyDescent="0.2">
      <c r="A497" s="27">
        <f t="shared" si="15"/>
        <v>490</v>
      </c>
      <c r="B497" s="101" t="s">
        <v>432</v>
      </c>
      <c r="C497" s="102" t="s">
        <v>113</v>
      </c>
      <c r="D497" s="102" t="s">
        <v>547</v>
      </c>
      <c r="E497" s="102" t="s">
        <v>382</v>
      </c>
      <c r="F497" s="103">
        <v>12906404.720000001</v>
      </c>
      <c r="G497" s="103">
        <v>2489143.0499999998</v>
      </c>
      <c r="H497" s="98">
        <f t="shared" si="14"/>
        <v>0.19286107200270716</v>
      </c>
    </row>
    <row r="498" spans="1:8" ht="15" x14ac:dyDescent="0.2">
      <c r="A498" s="27">
        <f t="shared" si="15"/>
        <v>491</v>
      </c>
      <c r="B498" s="101" t="s">
        <v>806</v>
      </c>
      <c r="C498" s="102" t="s">
        <v>113</v>
      </c>
      <c r="D498" s="102" t="s">
        <v>807</v>
      </c>
      <c r="E498" s="102" t="s">
        <v>94</v>
      </c>
      <c r="F498" s="103">
        <v>9226000</v>
      </c>
      <c r="G498" s="103">
        <v>0</v>
      </c>
      <c r="H498" s="98">
        <f t="shared" si="14"/>
        <v>0</v>
      </c>
    </row>
    <row r="499" spans="1:8" ht="15" x14ac:dyDescent="0.2">
      <c r="A499" s="27">
        <f t="shared" si="15"/>
        <v>492</v>
      </c>
      <c r="B499" s="101" t="s">
        <v>465</v>
      </c>
      <c r="C499" s="102" t="s">
        <v>113</v>
      </c>
      <c r="D499" s="102" t="s">
        <v>807</v>
      </c>
      <c r="E499" s="102" t="s">
        <v>161</v>
      </c>
      <c r="F499" s="103">
        <v>9226000</v>
      </c>
      <c r="G499" s="103">
        <v>0</v>
      </c>
      <c r="H499" s="98">
        <f t="shared" si="14"/>
        <v>0</v>
      </c>
    </row>
    <row r="500" spans="1:8" ht="25.5" x14ac:dyDescent="0.2">
      <c r="A500" s="27">
        <f t="shared" si="15"/>
        <v>493</v>
      </c>
      <c r="B500" s="101" t="s">
        <v>466</v>
      </c>
      <c r="C500" s="102" t="s">
        <v>113</v>
      </c>
      <c r="D500" s="102" t="s">
        <v>807</v>
      </c>
      <c r="E500" s="102" t="s">
        <v>377</v>
      </c>
      <c r="F500" s="103">
        <v>9226000</v>
      </c>
      <c r="G500" s="103">
        <v>0</v>
      </c>
      <c r="H500" s="98">
        <f t="shared" si="14"/>
        <v>0</v>
      </c>
    </row>
    <row r="501" spans="1:8" ht="38.25" x14ac:dyDescent="0.2">
      <c r="A501" s="27">
        <f t="shared" si="15"/>
        <v>494</v>
      </c>
      <c r="B501" s="101" t="s">
        <v>826</v>
      </c>
      <c r="C501" s="102" t="s">
        <v>113</v>
      </c>
      <c r="D501" s="102" t="s">
        <v>827</v>
      </c>
      <c r="E501" s="102" t="s">
        <v>94</v>
      </c>
      <c r="F501" s="103">
        <v>2680286</v>
      </c>
      <c r="G501" s="103">
        <v>0</v>
      </c>
      <c r="H501" s="98">
        <f t="shared" si="14"/>
        <v>0</v>
      </c>
    </row>
    <row r="502" spans="1:8" ht="25.5" x14ac:dyDescent="0.2">
      <c r="A502" s="27">
        <f t="shared" si="15"/>
        <v>495</v>
      </c>
      <c r="B502" s="101" t="s">
        <v>431</v>
      </c>
      <c r="C502" s="102" t="s">
        <v>113</v>
      </c>
      <c r="D502" s="102" t="s">
        <v>827</v>
      </c>
      <c r="E502" s="102" t="s">
        <v>158</v>
      </c>
      <c r="F502" s="103">
        <v>2680286</v>
      </c>
      <c r="G502" s="103">
        <v>0</v>
      </c>
      <c r="H502" s="98">
        <f t="shared" si="14"/>
        <v>0</v>
      </c>
    </row>
    <row r="503" spans="1:8" ht="15" x14ac:dyDescent="0.2">
      <c r="A503" s="27">
        <f t="shared" si="15"/>
        <v>496</v>
      </c>
      <c r="B503" s="101" t="s">
        <v>432</v>
      </c>
      <c r="C503" s="102" t="s">
        <v>113</v>
      </c>
      <c r="D503" s="102" t="s">
        <v>827</v>
      </c>
      <c r="E503" s="102" t="s">
        <v>382</v>
      </c>
      <c r="F503" s="103">
        <v>2680286</v>
      </c>
      <c r="G503" s="103">
        <v>0</v>
      </c>
      <c r="H503" s="98">
        <f t="shared" si="14"/>
        <v>0</v>
      </c>
    </row>
    <row r="504" spans="1:8" ht="38.25" x14ac:dyDescent="0.2">
      <c r="A504" s="27">
        <f t="shared" si="15"/>
        <v>497</v>
      </c>
      <c r="B504" s="101" t="s">
        <v>828</v>
      </c>
      <c r="C504" s="102" t="s">
        <v>113</v>
      </c>
      <c r="D504" s="102" t="s">
        <v>829</v>
      </c>
      <c r="E504" s="102" t="s">
        <v>94</v>
      </c>
      <c r="F504" s="103">
        <v>2680286</v>
      </c>
      <c r="G504" s="103">
        <v>0</v>
      </c>
      <c r="H504" s="98">
        <f t="shared" si="14"/>
        <v>0</v>
      </c>
    </row>
    <row r="505" spans="1:8" ht="25.5" x14ac:dyDescent="0.2">
      <c r="A505" s="27">
        <f t="shared" si="15"/>
        <v>498</v>
      </c>
      <c r="B505" s="101" t="s">
        <v>431</v>
      </c>
      <c r="C505" s="102" t="s">
        <v>113</v>
      </c>
      <c r="D505" s="102" t="s">
        <v>829</v>
      </c>
      <c r="E505" s="102" t="s">
        <v>158</v>
      </c>
      <c r="F505" s="103">
        <v>2680286</v>
      </c>
      <c r="G505" s="103">
        <v>0</v>
      </c>
      <c r="H505" s="98">
        <f t="shared" si="14"/>
        <v>0</v>
      </c>
    </row>
    <row r="506" spans="1:8" ht="15" x14ac:dyDescent="0.2">
      <c r="A506" s="27">
        <f t="shared" si="15"/>
        <v>499</v>
      </c>
      <c r="B506" s="101" t="s">
        <v>432</v>
      </c>
      <c r="C506" s="102" t="s">
        <v>113</v>
      </c>
      <c r="D506" s="102" t="s">
        <v>829</v>
      </c>
      <c r="E506" s="102" t="s">
        <v>382</v>
      </c>
      <c r="F506" s="103">
        <v>2680286</v>
      </c>
      <c r="G506" s="103">
        <v>0</v>
      </c>
      <c r="H506" s="98">
        <f t="shared" si="14"/>
        <v>0</v>
      </c>
    </row>
    <row r="507" spans="1:8" ht="15" x14ac:dyDescent="0.2">
      <c r="A507" s="27">
        <f t="shared" si="15"/>
        <v>500</v>
      </c>
      <c r="B507" s="101" t="s">
        <v>365</v>
      </c>
      <c r="C507" s="102" t="s">
        <v>366</v>
      </c>
      <c r="D507" s="102" t="s">
        <v>200</v>
      </c>
      <c r="E507" s="102" t="s">
        <v>94</v>
      </c>
      <c r="F507" s="103">
        <v>60752377.68</v>
      </c>
      <c r="G507" s="103">
        <v>29832750.390000001</v>
      </c>
      <c r="H507" s="98">
        <f t="shared" si="14"/>
        <v>0.4910548612127999</v>
      </c>
    </row>
    <row r="508" spans="1:8" ht="51" x14ac:dyDescent="0.2">
      <c r="A508" s="27">
        <f t="shared" si="15"/>
        <v>501</v>
      </c>
      <c r="B508" s="101" t="s">
        <v>548</v>
      </c>
      <c r="C508" s="102" t="s">
        <v>366</v>
      </c>
      <c r="D508" s="102" t="s">
        <v>273</v>
      </c>
      <c r="E508" s="102" t="s">
        <v>94</v>
      </c>
      <c r="F508" s="103">
        <v>60752377.68</v>
      </c>
      <c r="G508" s="103">
        <v>29832750.390000001</v>
      </c>
      <c r="H508" s="98">
        <f t="shared" si="14"/>
        <v>0.4910548612127999</v>
      </c>
    </row>
    <row r="509" spans="1:8" ht="15" x14ac:dyDescent="0.2">
      <c r="A509" s="27">
        <f t="shared" si="15"/>
        <v>502</v>
      </c>
      <c r="B509" s="101" t="s">
        <v>549</v>
      </c>
      <c r="C509" s="102" t="s">
        <v>366</v>
      </c>
      <c r="D509" s="102" t="s">
        <v>325</v>
      </c>
      <c r="E509" s="102" t="s">
        <v>94</v>
      </c>
      <c r="F509" s="103">
        <v>60752377.68</v>
      </c>
      <c r="G509" s="103">
        <v>29832750.390000001</v>
      </c>
      <c r="H509" s="98">
        <f t="shared" si="14"/>
        <v>0.4910548612127999</v>
      </c>
    </row>
    <row r="510" spans="1:8" ht="25.5" x14ac:dyDescent="0.2">
      <c r="A510" s="27">
        <f t="shared" si="15"/>
        <v>503</v>
      </c>
      <c r="B510" s="101" t="s">
        <v>550</v>
      </c>
      <c r="C510" s="102" t="s">
        <v>366</v>
      </c>
      <c r="D510" s="102" t="s">
        <v>274</v>
      </c>
      <c r="E510" s="102" t="s">
        <v>94</v>
      </c>
      <c r="F510" s="103">
        <v>57253152.640000001</v>
      </c>
      <c r="G510" s="103">
        <v>29292148.149999999</v>
      </c>
      <c r="H510" s="98">
        <f t="shared" si="14"/>
        <v>0.51162506865228929</v>
      </c>
    </row>
    <row r="511" spans="1:8" ht="15" x14ac:dyDescent="0.2">
      <c r="A511" s="27">
        <f t="shared" si="15"/>
        <v>504</v>
      </c>
      <c r="B511" s="101" t="s">
        <v>443</v>
      </c>
      <c r="C511" s="102" t="s">
        <v>366</v>
      </c>
      <c r="D511" s="102" t="s">
        <v>274</v>
      </c>
      <c r="E511" s="102" t="s">
        <v>159</v>
      </c>
      <c r="F511" s="103">
        <v>49597716.149999999</v>
      </c>
      <c r="G511" s="103">
        <v>25870696.510000002</v>
      </c>
      <c r="H511" s="98">
        <f t="shared" si="14"/>
        <v>0.52161064093674003</v>
      </c>
    </row>
    <row r="512" spans="1:8" ht="15" x14ac:dyDescent="0.2">
      <c r="A512" s="27">
        <f t="shared" si="15"/>
        <v>505</v>
      </c>
      <c r="B512" s="101" t="s">
        <v>444</v>
      </c>
      <c r="C512" s="102" t="s">
        <v>366</v>
      </c>
      <c r="D512" s="102" t="s">
        <v>274</v>
      </c>
      <c r="E512" s="102" t="s">
        <v>414</v>
      </c>
      <c r="F512" s="103">
        <v>37505407.979999997</v>
      </c>
      <c r="G512" s="103">
        <v>19717554.32</v>
      </c>
      <c r="H512" s="98">
        <f t="shared" si="14"/>
        <v>0.5257256321678867</v>
      </c>
    </row>
    <row r="513" spans="1:8" ht="25.5" x14ac:dyDescent="0.2">
      <c r="A513" s="27">
        <f t="shared" si="15"/>
        <v>506</v>
      </c>
      <c r="B513" s="101" t="s">
        <v>445</v>
      </c>
      <c r="C513" s="102" t="s">
        <v>366</v>
      </c>
      <c r="D513" s="102" t="s">
        <v>274</v>
      </c>
      <c r="E513" s="102" t="s">
        <v>415</v>
      </c>
      <c r="F513" s="103">
        <v>802150</v>
      </c>
      <c r="G513" s="103">
        <v>260260</v>
      </c>
      <c r="H513" s="98">
        <f t="shared" si="14"/>
        <v>0.32445303247522284</v>
      </c>
    </row>
    <row r="514" spans="1:8" ht="38.25" x14ac:dyDescent="0.2">
      <c r="A514" s="27">
        <f t="shared" si="15"/>
        <v>507</v>
      </c>
      <c r="B514" s="101" t="s">
        <v>446</v>
      </c>
      <c r="C514" s="102" t="s">
        <v>366</v>
      </c>
      <c r="D514" s="102" t="s">
        <v>274</v>
      </c>
      <c r="E514" s="102" t="s">
        <v>416</v>
      </c>
      <c r="F514" s="103">
        <v>11290158.17</v>
      </c>
      <c r="G514" s="103">
        <v>5892882.1900000004</v>
      </c>
      <c r="H514" s="98">
        <f t="shared" si="14"/>
        <v>0.52194859463160204</v>
      </c>
    </row>
    <row r="515" spans="1:8" ht="25.5" x14ac:dyDescent="0.2">
      <c r="A515" s="27">
        <f t="shared" si="15"/>
        <v>508</v>
      </c>
      <c r="B515" s="101" t="s">
        <v>431</v>
      </c>
      <c r="C515" s="102" t="s">
        <v>366</v>
      </c>
      <c r="D515" s="102" t="s">
        <v>274</v>
      </c>
      <c r="E515" s="102" t="s">
        <v>158</v>
      </c>
      <c r="F515" s="103">
        <v>5846537.4900000002</v>
      </c>
      <c r="G515" s="103">
        <v>2710640.6400000001</v>
      </c>
      <c r="H515" s="98">
        <f t="shared" si="14"/>
        <v>0.46363178969369784</v>
      </c>
    </row>
    <row r="516" spans="1:8" ht="15" x14ac:dyDescent="0.2">
      <c r="A516" s="27">
        <f t="shared" si="15"/>
        <v>509</v>
      </c>
      <c r="B516" s="101" t="s">
        <v>432</v>
      </c>
      <c r="C516" s="102" t="s">
        <v>366</v>
      </c>
      <c r="D516" s="102" t="s">
        <v>274</v>
      </c>
      <c r="E516" s="102" t="s">
        <v>382</v>
      </c>
      <c r="F516" s="103">
        <v>3756240.44</v>
      </c>
      <c r="G516" s="103">
        <v>1641893.39</v>
      </c>
      <c r="H516" s="98">
        <f t="shared" si="14"/>
        <v>0.43711083361852093</v>
      </c>
    </row>
    <row r="517" spans="1:8" ht="15" x14ac:dyDescent="0.2">
      <c r="A517" s="27">
        <f t="shared" si="15"/>
        <v>510</v>
      </c>
      <c r="B517" s="101" t="s">
        <v>779</v>
      </c>
      <c r="C517" s="102" t="s">
        <v>366</v>
      </c>
      <c r="D517" s="102" t="s">
        <v>274</v>
      </c>
      <c r="E517" s="102" t="s">
        <v>780</v>
      </c>
      <c r="F517" s="103">
        <v>2090297.05</v>
      </c>
      <c r="G517" s="103">
        <v>1068747.25</v>
      </c>
      <c r="H517" s="98">
        <f t="shared" si="14"/>
        <v>0.51128965139189186</v>
      </c>
    </row>
    <row r="518" spans="1:8" ht="15" x14ac:dyDescent="0.2">
      <c r="A518" s="27">
        <f t="shared" si="15"/>
        <v>511</v>
      </c>
      <c r="B518" s="101" t="s">
        <v>436</v>
      </c>
      <c r="C518" s="102" t="s">
        <v>366</v>
      </c>
      <c r="D518" s="102" t="s">
        <v>274</v>
      </c>
      <c r="E518" s="102" t="s">
        <v>160</v>
      </c>
      <c r="F518" s="103">
        <v>1808899</v>
      </c>
      <c r="G518" s="103">
        <v>710811</v>
      </c>
      <c r="H518" s="98">
        <f t="shared" si="14"/>
        <v>0.39295228755170963</v>
      </c>
    </row>
    <row r="519" spans="1:8" ht="25.5" x14ac:dyDescent="0.2">
      <c r="A519" s="27">
        <f t="shared" si="15"/>
        <v>512</v>
      </c>
      <c r="B519" s="101" t="s">
        <v>447</v>
      </c>
      <c r="C519" s="102" t="s">
        <v>366</v>
      </c>
      <c r="D519" s="102" t="s">
        <v>274</v>
      </c>
      <c r="E519" s="102" t="s">
        <v>376</v>
      </c>
      <c r="F519" s="103">
        <v>1800349</v>
      </c>
      <c r="G519" s="103">
        <v>707961</v>
      </c>
      <c r="H519" s="98">
        <f t="shared" si="14"/>
        <v>0.39323542268749001</v>
      </c>
    </row>
    <row r="520" spans="1:8" ht="15" x14ac:dyDescent="0.2">
      <c r="A520" s="27">
        <f t="shared" si="15"/>
        <v>513</v>
      </c>
      <c r="B520" s="101" t="s">
        <v>551</v>
      </c>
      <c r="C520" s="102" t="s">
        <v>366</v>
      </c>
      <c r="D520" s="102" t="s">
        <v>274</v>
      </c>
      <c r="E520" s="102" t="s">
        <v>379</v>
      </c>
      <c r="F520" s="103">
        <v>8550</v>
      </c>
      <c r="G520" s="103">
        <v>2850</v>
      </c>
      <c r="H520" s="98">
        <f t="shared" si="14"/>
        <v>0.33333333333333331</v>
      </c>
    </row>
    <row r="521" spans="1:8" ht="25.5" x14ac:dyDescent="0.2">
      <c r="A521" s="27">
        <f t="shared" si="15"/>
        <v>514</v>
      </c>
      <c r="B521" s="101" t="s">
        <v>552</v>
      </c>
      <c r="C521" s="102" t="s">
        <v>366</v>
      </c>
      <c r="D521" s="102" t="s">
        <v>275</v>
      </c>
      <c r="E521" s="102" t="s">
        <v>94</v>
      </c>
      <c r="F521" s="103">
        <v>1838475.04</v>
      </c>
      <c r="G521" s="103">
        <v>448203.24</v>
      </c>
      <c r="H521" s="98">
        <f t="shared" ref="H521:H584" si="16">G521/F521</f>
        <v>0.24379076693910404</v>
      </c>
    </row>
    <row r="522" spans="1:8" ht="25.5" x14ac:dyDescent="0.2">
      <c r="A522" s="27">
        <f t="shared" ref="A522:A585" si="17">A521+1</f>
        <v>515</v>
      </c>
      <c r="B522" s="101" t="s">
        <v>431</v>
      </c>
      <c r="C522" s="102" t="s">
        <v>366</v>
      </c>
      <c r="D522" s="102" t="s">
        <v>275</v>
      </c>
      <c r="E522" s="102" t="s">
        <v>158</v>
      </c>
      <c r="F522" s="103">
        <v>1838475.04</v>
      </c>
      <c r="G522" s="103">
        <v>448203.24</v>
      </c>
      <c r="H522" s="98">
        <f t="shared" si="16"/>
        <v>0.24379076693910404</v>
      </c>
    </row>
    <row r="523" spans="1:8" ht="15" x14ac:dyDescent="0.2">
      <c r="A523" s="27">
        <f t="shared" si="17"/>
        <v>516</v>
      </c>
      <c r="B523" s="101" t="s">
        <v>432</v>
      </c>
      <c r="C523" s="102" t="s">
        <v>366</v>
      </c>
      <c r="D523" s="102" t="s">
        <v>275</v>
      </c>
      <c r="E523" s="102" t="s">
        <v>382</v>
      </c>
      <c r="F523" s="103">
        <v>1838475.04</v>
      </c>
      <c r="G523" s="103">
        <v>448203.24</v>
      </c>
      <c r="H523" s="98">
        <f t="shared" si="16"/>
        <v>0.24379076693910404</v>
      </c>
    </row>
    <row r="524" spans="1:8" ht="38.25" x14ac:dyDescent="0.2">
      <c r="A524" s="27">
        <f t="shared" si="17"/>
        <v>517</v>
      </c>
      <c r="B524" s="101" t="s">
        <v>553</v>
      </c>
      <c r="C524" s="102" t="s">
        <v>366</v>
      </c>
      <c r="D524" s="102" t="s">
        <v>276</v>
      </c>
      <c r="E524" s="102" t="s">
        <v>94</v>
      </c>
      <c r="F524" s="103">
        <v>1612050</v>
      </c>
      <c r="G524" s="103">
        <v>44400</v>
      </c>
      <c r="H524" s="98">
        <f t="shared" si="16"/>
        <v>2.7542570019540337E-2</v>
      </c>
    </row>
    <row r="525" spans="1:8" ht="25.5" x14ac:dyDescent="0.2">
      <c r="A525" s="27">
        <f t="shared" si="17"/>
        <v>518</v>
      </c>
      <c r="B525" s="101" t="s">
        <v>431</v>
      </c>
      <c r="C525" s="102" t="s">
        <v>366</v>
      </c>
      <c r="D525" s="102" t="s">
        <v>276</v>
      </c>
      <c r="E525" s="102" t="s">
        <v>158</v>
      </c>
      <c r="F525" s="103">
        <v>1294400</v>
      </c>
      <c r="G525" s="103">
        <v>44400</v>
      </c>
      <c r="H525" s="98">
        <f t="shared" si="16"/>
        <v>3.4301606922126082E-2</v>
      </c>
    </row>
    <row r="526" spans="1:8" ht="15" x14ac:dyDescent="0.2">
      <c r="A526" s="27">
        <f t="shared" si="17"/>
        <v>519</v>
      </c>
      <c r="B526" s="101" t="s">
        <v>432</v>
      </c>
      <c r="C526" s="102" t="s">
        <v>366</v>
      </c>
      <c r="D526" s="102" t="s">
        <v>276</v>
      </c>
      <c r="E526" s="102" t="s">
        <v>382</v>
      </c>
      <c r="F526" s="103">
        <v>1294400</v>
      </c>
      <c r="G526" s="103">
        <v>44400</v>
      </c>
      <c r="H526" s="98">
        <f t="shared" si="16"/>
        <v>3.4301606922126082E-2</v>
      </c>
    </row>
    <row r="527" spans="1:8" ht="15" x14ac:dyDescent="0.2">
      <c r="A527" s="27">
        <f t="shared" si="17"/>
        <v>520</v>
      </c>
      <c r="B527" s="101" t="s">
        <v>465</v>
      </c>
      <c r="C527" s="102" t="s">
        <v>366</v>
      </c>
      <c r="D527" s="102" t="s">
        <v>276</v>
      </c>
      <c r="E527" s="102" t="s">
        <v>161</v>
      </c>
      <c r="F527" s="103">
        <v>317650</v>
      </c>
      <c r="G527" s="103">
        <v>0</v>
      </c>
      <c r="H527" s="98">
        <f t="shared" si="16"/>
        <v>0</v>
      </c>
    </row>
    <row r="528" spans="1:8" ht="25.5" x14ac:dyDescent="0.2">
      <c r="A528" s="27">
        <f t="shared" si="17"/>
        <v>521</v>
      </c>
      <c r="B528" s="101" t="s">
        <v>466</v>
      </c>
      <c r="C528" s="102" t="s">
        <v>366</v>
      </c>
      <c r="D528" s="102" t="s">
        <v>276</v>
      </c>
      <c r="E528" s="102" t="s">
        <v>377</v>
      </c>
      <c r="F528" s="103">
        <v>317650</v>
      </c>
      <c r="G528" s="103">
        <v>0</v>
      </c>
      <c r="H528" s="98">
        <f t="shared" si="16"/>
        <v>0</v>
      </c>
    </row>
    <row r="529" spans="1:8" ht="25.5" x14ac:dyDescent="0.2">
      <c r="A529" s="27">
        <f t="shared" si="17"/>
        <v>522</v>
      </c>
      <c r="B529" s="101" t="s">
        <v>554</v>
      </c>
      <c r="C529" s="102" t="s">
        <v>366</v>
      </c>
      <c r="D529" s="102" t="s">
        <v>401</v>
      </c>
      <c r="E529" s="102" t="s">
        <v>94</v>
      </c>
      <c r="F529" s="103">
        <v>48700</v>
      </c>
      <c r="G529" s="103">
        <v>47999</v>
      </c>
      <c r="H529" s="98">
        <f t="shared" si="16"/>
        <v>0.98560574948665303</v>
      </c>
    </row>
    <row r="530" spans="1:8" ht="25.5" x14ac:dyDescent="0.2">
      <c r="A530" s="27">
        <f t="shared" si="17"/>
        <v>523</v>
      </c>
      <c r="B530" s="101" t="s">
        <v>431</v>
      </c>
      <c r="C530" s="102" t="s">
        <v>366</v>
      </c>
      <c r="D530" s="102" t="s">
        <v>401</v>
      </c>
      <c r="E530" s="102" t="s">
        <v>158</v>
      </c>
      <c r="F530" s="103">
        <v>48700</v>
      </c>
      <c r="G530" s="103">
        <v>47999</v>
      </c>
      <c r="H530" s="98">
        <f t="shared" si="16"/>
        <v>0.98560574948665303</v>
      </c>
    </row>
    <row r="531" spans="1:8" ht="15" x14ac:dyDescent="0.2">
      <c r="A531" s="27">
        <f t="shared" si="17"/>
        <v>524</v>
      </c>
      <c r="B531" s="101" t="s">
        <v>432</v>
      </c>
      <c r="C531" s="102" t="s">
        <v>366</v>
      </c>
      <c r="D531" s="102" t="s">
        <v>401</v>
      </c>
      <c r="E531" s="102" t="s">
        <v>382</v>
      </c>
      <c r="F531" s="103">
        <v>48700</v>
      </c>
      <c r="G531" s="103">
        <v>47999</v>
      </c>
      <c r="H531" s="98">
        <f t="shared" si="16"/>
        <v>0.98560574948665303</v>
      </c>
    </row>
    <row r="532" spans="1:8" ht="15" x14ac:dyDescent="0.2">
      <c r="A532" s="27">
        <f t="shared" si="17"/>
        <v>525</v>
      </c>
      <c r="B532" s="101" t="s">
        <v>367</v>
      </c>
      <c r="C532" s="102" t="s">
        <v>114</v>
      </c>
      <c r="D532" s="102" t="s">
        <v>200</v>
      </c>
      <c r="E532" s="102" t="s">
        <v>94</v>
      </c>
      <c r="F532" s="103">
        <v>35666356.600000001</v>
      </c>
      <c r="G532" s="103">
        <v>12898247.58</v>
      </c>
      <c r="H532" s="98">
        <f t="shared" si="16"/>
        <v>0.36163625358918772</v>
      </c>
    </row>
    <row r="533" spans="1:8" ht="38.25" x14ac:dyDescent="0.2">
      <c r="A533" s="27">
        <f t="shared" si="17"/>
        <v>526</v>
      </c>
      <c r="B533" s="101" t="s">
        <v>529</v>
      </c>
      <c r="C533" s="102" t="s">
        <v>114</v>
      </c>
      <c r="D533" s="102" t="s">
        <v>253</v>
      </c>
      <c r="E533" s="102" t="s">
        <v>94</v>
      </c>
      <c r="F533" s="103">
        <v>23206300</v>
      </c>
      <c r="G533" s="103">
        <v>8265546.75</v>
      </c>
      <c r="H533" s="98">
        <f t="shared" si="16"/>
        <v>0.35617684637361408</v>
      </c>
    </row>
    <row r="534" spans="1:8" ht="38.25" x14ac:dyDescent="0.2">
      <c r="A534" s="27">
        <f t="shared" si="17"/>
        <v>527</v>
      </c>
      <c r="B534" s="101" t="s">
        <v>700</v>
      </c>
      <c r="C534" s="102" t="s">
        <v>114</v>
      </c>
      <c r="D534" s="102" t="s">
        <v>326</v>
      </c>
      <c r="E534" s="102" t="s">
        <v>94</v>
      </c>
      <c r="F534" s="103">
        <v>20406300</v>
      </c>
      <c r="G534" s="103">
        <v>7821401.75</v>
      </c>
      <c r="H534" s="98">
        <f t="shared" si="16"/>
        <v>0.38328367954994291</v>
      </c>
    </row>
    <row r="535" spans="1:8" ht="25.5" x14ac:dyDescent="0.2">
      <c r="A535" s="27">
        <f t="shared" si="17"/>
        <v>528</v>
      </c>
      <c r="B535" s="101" t="s">
        <v>555</v>
      </c>
      <c r="C535" s="102" t="s">
        <v>114</v>
      </c>
      <c r="D535" s="102" t="s">
        <v>277</v>
      </c>
      <c r="E535" s="102" t="s">
        <v>94</v>
      </c>
      <c r="F535" s="103">
        <v>10261000</v>
      </c>
      <c r="G535" s="103">
        <v>5897544.7400000002</v>
      </c>
      <c r="H535" s="98">
        <f t="shared" si="16"/>
        <v>0.57475340999902547</v>
      </c>
    </row>
    <row r="536" spans="1:8" ht="25.5" x14ac:dyDescent="0.2">
      <c r="A536" s="27">
        <f t="shared" si="17"/>
        <v>529</v>
      </c>
      <c r="B536" s="101" t="s">
        <v>431</v>
      </c>
      <c r="C536" s="102" t="s">
        <v>114</v>
      </c>
      <c r="D536" s="102" t="s">
        <v>277</v>
      </c>
      <c r="E536" s="102" t="s">
        <v>158</v>
      </c>
      <c r="F536" s="103">
        <v>10261000</v>
      </c>
      <c r="G536" s="103">
        <v>5897544.7400000002</v>
      </c>
      <c r="H536" s="98">
        <f t="shared" si="16"/>
        <v>0.57475340999902547</v>
      </c>
    </row>
    <row r="537" spans="1:8" ht="15" x14ac:dyDescent="0.2">
      <c r="A537" s="27">
        <f t="shared" si="17"/>
        <v>530</v>
      </c>
      <c r="B537" s="101" t="s">
        <v>432</v>
      </c>
      <c r="C537" s="102" t="s">
        <v>114</v>
      </c>
      <c r="D537" s="102" t="s">
        <v>277</v>
      </c>
      <c r="E537" s="102" t="s">
        <v>382</v>
      </c>
      <c r="F537" s="103">
        <v>10261000</v>
      </c>
      <c r="G537" s="103">
        <v>5897544.7400000002</v>
      </c>
      <c r="H537" s="98">
        <f t="shared" si="16"/>
        <v>0.57475340999902547</v>
      </c>
    </row>
    <row r="538" spans="1:8" ht="25.5" x14ac:dyDescent="0.2">
      <c r="A538" s="27">
        <f t="shared" si="17"/>
        <v>531</v>
      </c>
      <c r="B538" s="101" t="s">
        <v>556</v>
      </c>
      <c r="C538" s="102" t="s">
        <v>114</v>
      </c>
      <c r="D538" s="102" t="s">
        <v>278</v>
      </c>
      <c r="E538" s="102" t="s">
        <v>94</v>
      </c>
      <c r="F538" s="103">
        <v>2000000</v>
      </c>
      <c r="G538" s="103">
        <v>1105865.01</v>
      </c>
      <c r="H538" s="98">
        <f t="shared" si="16"/>
        <v>0.55293250500000002</v>
      </c>
    </row>
    <row r="539" spans="1:8" ht="15" x14ac:dyDescent="0.2">
      <c r="A539" s="27">
        <f t="shared" si="17"/>
        <v>532</v>
      </c>
      <c r="B539" s="101" t="s">
        <v>443</v>
      </c>
      <c r="C539" s="102" t="s">
        <v>114</v>
      </c>
      <c r="D539" s="102" t="s">
        <v>278</v>
      </c>
      <c r="E539" s="102" t="s">
        <v>159</v>
      </c>
      <c r="F539" s="103">
        <v>2000000</v>
      </c>
      <c r="G539" s="103">
        <v>1105865.01</v>
      </c>
      <c r="H539" s="98">
        <f t="shared" si="16"/>
        <v>0.55293250500000002</v>
      </c>
    </row>
    <row r="540" spans="1:8" ht="38.25" x14ac:dyDescent="0.2">
      <c r="A540" s="27">
        <f t="shared" si="17"/>
        <v>533</v>
      </c>
      <c r="B540" s="101" t="s">
        <v>557</v>
      </c>
      <c r="C540" s="102" t="s">
        <v>114</v>
      </c>
      <c r="D540" s="102" t="s">
        <v>278</v>
      </c>
      <c r="E540" s="102" t="s">
        <v>418</v>
      </c>
      <c r="F540" s="103">
        <v>2000000</v>
      </c>
      <c r="G540" s="103">
        <v>1105865.01</v>
      </c>
      <c r="H540" s="98">
        <f t="shared" si="16"/>
        <v>0.55293250500000002</v>
      </c>
    </row>
    <row r="541" spans="1:8" ht="51" x14ac:dyDescent="0.2">
      <c r="A541" s="27">
        <f t="shared" si="17"/>
        <v>534</v>
      </c>
      <c r="B541" s="101" t="s">
        <v>558</v>
      </c>
      <c r="C541" s="102" t="s">
        <v>114</v>
      </c>
      <c r="D541" s="102" t="s">
        <v>279</v>
      </c>
      <c r="E541" s="102" t="s">
        <v>94</v>
      </c>
      <c r="F541" s="103">
        <v>250000</v>
      </c>
      <c r="G541" s="103">
        <v>0</v>
      </c>
      <c r="H541" s="98">
        <f t="shared" si="16"/>
        <v>0</v>
      </c>
    </row>
    <row r="542" spans="1:8" ht="25.5" x14ac:dyDescent="0.2">
      <c r="A542" s="27">
        <f t="shared" si="17"/>
        <v>535</v>
      </c>
      <c r="B542" s="101" t="s">
        <v>431</v>
      </c>
      <c r="C542" s="102" t="s">
        <v>114</v>
      </c>
      <c r="D542" s="102" t="s">
        <v>279</v>
      </c>
      <c r="E542" s="102" t="s">
        <v>158</v>
      </c>
      <c r="F542" s="103">
        <v>250000</v>
      </c>
      <c r="G542" s="103">
        <v>0</v>
      </c>
      <c r="H542" s="98">
        <f t="shared" si="16"/>
        <v>0</v>
      </c>
    </row>
    <row r="543" spans="1:8" ht="15" x14ac:dyDescent="0.2">
      <c r="A543" s="27">
        <f t="shared" si="17"/>
        <v>536</v>
      </c>
      <c r="B543" s="101" t="s">
        <v>432</v>
      </c>
      <c r="C543" s="102" t="s">
        <v>114</v>
      </c>
      <c r="D543" s="102" t="s">
        <v>279</v>
      </c>
      <c r="E543" s="102" t="s">
        <v>382</v>
      </c>
      <c r="F543" s="103">
        <v>250000</v>
      </c>
      <c r="G543" s="103">
        <v>0</v>
      </c>
      <c r="H543" s="98">
        <f t="shared" si="16"/>
        <v>0</v>
      </c>
    </row>
    <row r="544" spans="1:8" ht="102" x14ac:dyDescent="0.2">
      <c r="A544" s="27">
        <f t="shared" si="17"/>
        <v>537</v>
      </c>
      <c r="B544" s="101" t="s">
        <v>701</v>
      </c>
      <c r="C544" s="102" t="s">
        <v>114</v>
      </c>
      <c r="D544" s="102" t="s">
        <v>559</v>
      </c>
      <c r="E544" s="102" t="s">
        <v>94</v>
      </c>
      <c r="F544" s="103">
        <v>818000</v>
      </c>
      <c r="G544" s="103">
        <v>817992</v>
      </c>
      <c r="H544" s="98">
        <f t="shared" si="16"/>
        <v>0.9999902200488997</v>
      </c>
    </row>
    <row r="545" spans="1:8" ht="25.5" x14ac:dyDescent="0.2">
      <c r="A545" s="27">
        <f t="shared" si="17"/>
        <v>538</v>
      </c>
      <c r="B545" s="101" t="s">
        <v>431</v>
      </c>
      <c r="C545" s="102" t="s">
        <v>114</v>
      </c>
      <c r="D545" s="102" t="s">
        <v>559</v>
      </c>
      <c r="E545" s="102" t="s">
        <v>158</v>
      </c>
      <c r="F545" s="103">
        <v>818000</v>
      </c>
      <c r="G545" s="103">
        <v>817992</v>
      </c>
      <c r="H545" s="98">
        <f t="shared" si="16"/>
        <v>0.9999902200488997</v>
      </c>
    </row>
    <row r="546" spans="1:8" ht="15" x14ac:dyDescent="0.2">
      <c r="A546" s="27">
        <f t="shared" si="17"/>
        <v>539</v>
      </c>
      <c r="B546" s="101" t="s">
        <v>432</v>
      </c>
      <c r="C546" s="102" t="s">
        <v>114</v>
      </c>
      <c r="D546" s="102" t="s">
        <v>559</v>
      </c>
      <c r="E546" s="102" t="s">
        <v>382</v>
      </c>
      <c r="F546" s="103">
        <v>818000</v>
      </c>
      <c r="G546" s="103">
        <v>817992</v>
      </c>
      <c r="H546" s="98">
        <f t="shared" si="16"/>
        <v>0.9999902200488997</v>
      </c>
    </row>
    <row r="547" spans="1:8" ht="51" x14ac:dyDescent="0.2">
      <c r="A547" s="27">
        <f t="shared" si="17"/>
        <v>540</v>
      </c>
      <c r="B547" s="101" t="s">
        <v>702</v>
      </c>
      <c r="C547" s="102" t="s">
        <v>114</v>
      </c>
      <c r="D547" s="102" t="s">
        <v>280</v>
      </c>
      <c r="E547" s="102" t="s">
        <v>94</v>
      </c>
      <c r="F547" s="103">
        <v>7077300</v>
      </c>
      <c r="G547" s="103">
        <v>0</v>
      </c>
      <c r="H547" s="98">
        <f t="shared" si="16"/>
        <v>0</v>
      </c>
    </row>
    <row r="548" spans="1:8" ht="25.5" x14ac:dyDescent="0.2">
      <c r="A548" s="27">
        <f t="shared" si="17"/>
        <v>541</v>
      </c>
      <c r="B548" s="101" t="s">
        <v>431</v>
      </c>
      <c r="C548" s="102" t="s">
        <v>114</v>
      </c>
      <c r="D548" s="102" t="s">
        <v>280</v>
      </c>
      <c r="E548" s="102" t="s">
        <v>158</v>
      </c>
      <c r="F548" s="103">
        <v>7077300</v>
      </c>
      <c r="G548" s="103">
        <v>0</v>
      </c>
      <c r="H548" s="98">
        <f t="shared" si="16"/>
        <v>0</v>
      </c>
    </row>
    <row r="549" spans="1:8" ht="15" x14ac:dyDescent="0.2">
      <c r="A549" s="27">
        <f t="shared" si="17"/>
        <v>542</v>
      </c>
      <c r="B549" s="101" t="s">
        <v>432</v>
      </c>
      <c r="C549" s="102" t="s">
        <v>114</v>
      </c>
      <c r="D549" s="102" t="s">
        <v>280</v>
      </c>
      <c r="E549" s="102" t="s">
        <v>382</v>
      </c>
      <c r="F549" s="103">
        <v>7077300</v>
      </c>
      <c r="G549" s="103">
        <v>0</v>
      </c>
      <c r="H549" s="98">
        <f t="shared" si="16"/>
        <v>0</v>
      </c>
    </row>
    <row r="550" spans="1:8" ht="38.25" x14ac:dyDescent="0.2">
      <c r="A550" s="27">
        <f t="shared" si="17"/>
        <v>543</v>
      </c>
      <c r="B550" s="101" t="s">
        <v>560</v>
      </c>
      <c r="C550" s="102" t="s">
        <v>114</v>
      </c>
      <c r="D550" s="102" t="s">
        <v>324</v>
      </c>
      <c r="E550" s="102" t="s">
        <v>94</v>
      </c>
      <c r="F550" s="103">
        <v>2800000</v>
      </c>
      <c r="G550" s="103">
        <v>444145</v>
      </c>
      <c r="H550" s="98">
        <f t="shared" si="16"/>
        <v>0.1586232142857143</v>
      </c>
    </row>
    <row r="551" spans="1:8" ht="38.25" x14ac:dyDescent="0.2">
      <c r="A551" s="27">
        <f t="shared" si="17"/>
        <v>544</v>
      </c>
      <c r="B551" s="101" t="s">
        <v>561</v>
      </c>
      <c r="C551" s="102" t="s">
        <v>114</v>
      </c>
      <c r="D551" s="102" t="s">
        <v>281</v>
      </c>
      <c r="E551" s="102" t="s">
        <v>94</v>
      </c>
      <c r="F551" s="103">
        <v>1000000</v>
      </c>
      <c r="G551" s="103">
        <v>0</v>
      </c>
      <c r="H551" s="98">
        <f t="shared" si="16"/>
        <v>0</v>
      </c>
    </row>
    <row r="552" spans="1:8" ht="25.5" x14ac:dyDescent="0.2">
      <c r="A552" s="27">
        <f t="shared" si="17"/>
        <v>545</v>
      </c>
      <c r="B552" s="101" t="s">
        <v>431</v>
      </c>
      <c r="C552" s="102" t="s">
        <v>114</v>
      </c>
      <c r="D552" s="102" t="s">
        <v>281</v>
      </c>
      <c r="E552" s="102" t="s">
        <v>158</v>
      </c>
      <c r="F552" s="103">
        <v>1000000</v>
      </c>
      <c r="G552" s="103">
        <v>0</v>
      </c>
      <c r="H552" s="98">
        <f t="shared" si="16"/>
        <v>0</v>
      </c>
    </row>
    <row r="553" spans="1:8" ht="15" x14ac:dyDescent="0.2">
      <c r="A553" s="27">
        <f t="shared" si="17"/>
        <v>546</v>
      </c>
      <c r="B553" s="101" t="s">
        <v>432</v>
      </c>
      <c r="C553" s="102" t="s">
        <v>114</v>
      </c>
      <c r="D553" s="102" t="s">
        <v>281</v>
      </c>
      <c r="E553" s="102" t="s">
        <v>382</v>
      </c>
      <c r="F553" s="103">
        <v>1000000</v>
      </c>
      <c r="G553" s="103">
        <v>0</v>
      </c>
      <c r="H553" s="98">
        <f t="shared" si="16"/>
        <v>0</v>
      </c>
    </row>
    <row r="554" spans="1:8" ht="38.25" x14ac:dyDescent="0.2">
      <c r="A554" s="27">
        <f t="shared" si="17"/>
        <v>547</v>
      </c>
      <c r="B554" s="101" t="s">
        <v>562</v>
      </c>
      <c r="C554" s="102" t="s">
        <v>114</v>
      </c>
      <c r="D554" s="102" t="s">
        <v>272</v>
      </c>
      <c r="E554" s="102" t="s">
        <v>94</v>
      </c>
      <c r="F554" s="103">
        <v>1000000</v>
      </c>
      <c r="G554" s="103">
        <v>318307</v>
      </c>
      <c r="H554" s="98">
        <f t="shared" si="16"/>
        <v>0.31830700000000001</v>
      </c>
    </row>
    <row r="555" spans="1:8" ht="25.5" x14ac:dyDescent="0.2">
      <c r="A555" s="27">
        <f t="shared" si="17"/>
        <v>548</v>
      </c>
      <c r="B555" s="101" t="s">
        <v>431</v>
      </c>
      <c r="C555" s="102" t="s">
        <v>114</v>
      </c>
      <c r="D555" s="102" t="s">
        <v>272</v>
      </c>
      <c r="E555" s="102" t="s">
        <v>158</v>
      </c>
      <c r="F555" s="103">
        <v>1000000</v>
      </c>
      <c r="G555" s="103">
        <v>318307</v>
      </c>
      <c r="H555" s="98">
        <f t="shared" si="16"/>
        <v>0.31830700000000001</v>
      </c>
    </row>
    <row r="556" spans="1:8" ht="15" x14ac:dyDescent="0.2">
      <c r="A556" s="27">
        <f t="shared" si="17"/>
        <v>549</v>
      </c>
      <c r="B556" s="101" t="s">
        <v>432</v>
      </c>
      <c r="C556" s="102" t="s">
        <v>114</v>
      </c>
      <c r="D556" s="102" t="s">
        <v>272</v>
      </c>
      <c r="E556" s="102" t="s">
        <v>382</v>
      </c>
      <c r="F556" s="103">
        <v>1000000</v>
      </c>
      <c r="G556" s="103">
        <v>318307</v>
      </c>
      <c r="H556" s="98">
        <f t="shared" si="16"/>
        <v>0.31830700000000001</v>
      </c>
    </row>
    <row r="557" spans="1:8" ht="38.25" x14ac:dyDescent="0.2">
      <c r="A557" s="27">
        <f t="shared" si="17"/>
        <v>550</v>
      </c>
      <c r="B557" s="101" t="s">
        <v>563</v>
      </c>
      <c r="C557" s="102" t="s">
        <v>114</v>
      </c>
      <c r="D557" s="102" t="s">
        <v>282</v>
      </c>
      <c r="E557" s="102" t="s">
        <v>94</v>
      </c>
      <c r="F557" s="103">
        <v>800000</v>
      </c>
      <c r="G557" s="103">
        <v>125838</v>
      </c>
      <c r="H557" s="98">
        <f t="shared" si="16"/>
        <v>0.15729750000000001</v>
      </c>
    </row>
    <row r="558" spans="1:8" ht="25.5" x14ac:dyDescent="0.2">
      <c r="A558" s="27">
        <f t="shared" si="17"/>
        <v>551</v>
      </c>
      <c r="B558" s="101" t="s">
        <v>431</v>
      </c>
      <c r="C558" s="102" t="s">
        <v>114</v>
      </c>
      <c r="D558" s="102" t="s">
        <v>282</v>
      </c>
      <c r="E558" s="102" t="s">
        <v>158</v>
      </c>
      <c r="F558" s="103">
        <v>800000</v>
      </c>
      <c r="G558" s="103">
        <v>125838</v>
      </c>
      <c r="H558" s="98">
        <f t="shared" si="16"/>
        <v>0.15729750000000001</v>
      </c>
    </row>
    <row r="559" spans="1:8" ht="15" x14ac:dyDescent="0.2">
      <c r="A559" s="27">
        <f t="shared" si="17"/>
        <v>552</v>
      </c>
      <c r="B559" s="101" t="s">
        <v>432</v>
      </c>
      <c r="C559" s="102" t="s">
        <v>114</v>
      </c>
      <c r="D559" s="102" t="s">
        <v>282</v>
      </c>
      <c r="E559" s="102" t="s">
        <v>382</v>
      </c>
      <c r="F559" s="103">
        <v>800000</v>
      </c>
      <c r="G559" s="103">
        <v>125838</v>
      </c>
      <c r="H559" s="98">
        <f t="shared" si="16"/>
        <v>0.15729750000000001</v>
      </c>
    </row>
    <row r="560" spans="1:8" ht="51" x14ac:dyDescent="0.2">
      <c r="A560" s="27">
        <f t="shared" si="17"/>
        <v>553</v>
      </c>
      <c r="B560" s="101" t="s">
        <v>548</v>
      </c>
      <c r="C560" s="102" t="s">
        <v>114</v>
      </c>
      <c r="D560" s="102" t="s">
        <v>273</v>
      </c>
      <c r="E560" s="102" t="s">
        <v>94</v>
      </c>
      <c r="F560" s="103">
        <v>12460056.6</v>
      </c>
      <c r="G560" s="103">
        <v>4632700.83</v>
      </c>
      <c r="H560" s="98">
        <f t="shared" si="16"/>
        <v>0.37180415617052659</v>
      </c>
    </row>
    <row r="561" spans="1:8" ht="25.5" x14ac:dyDescent="0.2">
      <c r="A561" s="27">
        <f t="shared" si="17"/>
        <v>554</v>
      </c>
      <c r="B561" s="101" t="s">
        <v>564</v>
      </c>
      <c r="C561" s="102" t="s">
        <v>114</v>
      </c>
      <c r="D561" s="102" t="s">
        <v>327</v>
      </c>
      <c r="E561" s="102" t="s">
        <v>94</v>
      </c>
      <c r="F561" s="103">
        <v>11240442.6</v>
      </c>
      <c r="G561" s="103">
        <v>4071009.83</v>
      </c>
      <c r="H561" s="98">
        <f t="shared" si="16"/>
        <v>0.3621752251997622</v>
      </c>
    </row>
    <row r="562" spans="1:8" ht="25.5" x14ac:dyDescent="0.2">
      <c r="A562" s="27">
        <f t="shared" si="17"/>
        <v>555</v>
      </c>
      <c r="B562" s="101" t="s">
        <v>565</v>
      </c>
      <c r="C562" s="102" t="s">
        <v>114</v>
      </c>
      <c r="D562" s="102" t="s">
        <v>283</v>
      </c>
      <c r="E562" s="102" t="s">
        <v>94</v>
      </c>
      <c r="F562" s="103">
        <v>778265</v>
      </c>
      <c r="G562" s="103">
        <v>277846.78999999998</v>
      </c>
      <c r="H562" s="98">
        <f t="shared" si="16"/>
        <v>0.35700794716452622</v>
      </c>
    </row>
    <row r="563" spans="1:8" ht="15" x14ac:dyDescent="0.2">
      <c r="A563" s="27">
        <f t="shared" si="17"/>
        <v>556</v>
      </c>
      <c r="B563" s="101" t="s">
        <v>443</v>
      </c>
      <c r="C563" s="102" t="s">
        <v>114</v>
      </c>
      <c r="D563" s="102" t="s">
        <v>283</v>
      </c>
      <c r="E563" s="102" t="s">
        <v>159</v>
      </c>
      <c r="F563" s="103">
        <v>474500</v>
      </c>
      <c r="G563" s="103">
        <v>179641.79</v>
      </c>
      <c r="H563" s="98">
        <f t="shared" si="16"/>
        <v>0.37859175974710224</v>
      </c>
    </row>
    <row r="564" spans="1:8" ht="25.5" x14ac:dyDescent="0.2">
      <c r="A564" s="27">
        <f t="shared" si="17"/>
        <v>557</v>
      </c>
      <c r="B564" s="101" t="s">
        <v>445</v>
      </c>
      <c r="C564" s="102" t="s">
        <v>114</v>
      </c>
      <c r="D564" s="102" t="s">
        <v>283</v>
      </c>
      <c r="E564" s="102" t="s">
        <v>415</v>
      </c>
      <c r="F564" s="103">
        <v>58662</v>
      </c>
      <c r="G564" s="103">
        <v>15535.2</v>
      </c>
      <c r="H564" s="98">
        <f t="shared" si="16"/>
        <v>0.26482561112815795</v>
      </c>
    </row>
    <row r="565" spans="1:8" ht="38.25" x14ac:dyDescent="0.2">
      <c r="A565" s="27">
        <f t="shared" si="17"/>
        <v>558</v>
      </c>
      <c r="B565" s="101" t="s">
        <v>557</v>
      </c>
      <c r="C565" s="102" t="s">
        <v>114</v>
      </c>
      <c r="D565" s="102" t="s">
        <v>283</v>
      </c>
      <c r="E565" s="102" t="s">
        <v>418</v>
      </c>
      <c r="F565" s="103">
        <v>415838</v>
      </c>
      <c r="G565" s="103">
        <v>164106.59</v>
      </c>
      <c r="H565" s="98">
        <f t="shared" si="16"/>
        <v>0.39464067737917169</v>
      </c>
    </row>
    <row r="566" spans="1:8" ht="25.5" x14ac:dyDescent="0.2">
      <c r="A566" s="27">
        <f t="shared" si="17"/>
        <v>559</v>
      </c>
      <c r="B566" s="101" t="s">
        <v>431</v>
      </c>
      <c r="C566" s="102" t="s">
        <v>114</v>
      </c>
      <c r="D566" s="102" t="s">
        <v>283</v>
      </c>
      <c r="E566" s="102" t="s">
        <v>158</v>
      </c>
      <c r="F566" s="103">
        <v>303765</v>
      </c>
      <c r="G566" s="103">
        <v>98205</v>
      </c>
      <c r="H566" s="98">
        <f t="shared" si="16"/>
        <v>0.3232926769048442</v>
      </c>
    </row>
    <row r="567" spans="1:8" ht="15" x14ac:dyDescent="0.2">
      <c r="A567" s="27">
        <f t="shared" si="17"/>
        <v>560</v>
      </c>
      <c r="B567" s="101" t="s">
        <v>432</v>
      </c>
      <c r="C567" s="102" t="s">
        <v>114</v>
      </c>
      <c r="D567" s="102" t="s">
        <v>283</v>
      </c>
      <c r="E567" s="102" t="s">
        <v>382</v>
      </c>
      <c r="F567" s="103">
        <v>303765</v>
      </c>
      <c r="G567" s="103">
        <v>98205</v>
      </c>
      <c r="H567" s="98">
        <f t="shared" si="16"/>
        <v>0.3232926769048442</v>
      </c>
    </row>
    <row r="568" spans="1:8" ht="25.5" x14ac:dyDescent="0.2">
      <c r="A568" s="27">
        <f t="shared" si="17"/>
        <v>561</v>
      </c>
      <c r="B568" s="101" t="s">
        <v>830</v>
      </c>
      <c r="C568" s="102" t="s">
        <v>114</v>
      </c>
      <c r="D568" s="102" t="s">
        <v>831</v>
      </c>
      <c r="E568" s="102" t="s">
        <v>94</v>
      </c>
      <c r="F568" s="103">
        <v>127300</v>
      </c>
      <c r="G568" s="103">
        <v>0</v>
      </c>
      <c r="H568" s="98">
        <f t="shared" si="16"/>
        <v>0</v>
      </c>
    </row>
    <row r="569" spans="1:8" ht="25.5" x14ac:dyDescent="0.2">
      <c r="A569" s="27">
        <f t="shared" si="17"/>
        <v>562</v>
      </c>
      <c r="B569" s="101" t="s">
        <v>431</v>
      </c>
      <c r="C569" s="102" t="s">
        <v>114</v>
      </c>
      <c r="D569" s="102" t="s">
        <v>831</v>
      </c>
      <c r="E569" s="102" t="s">
        <v>158</v>
      </c>
      <c r="F569" s="103">
        <v>127300</v>
      </c>
      <c r="G569" s="103">
        <v>0</v>
      </c>
      <c r="H569" s="98">
        <f t="shared" si="16"/>
        <v>0</v>
      </c>
    </row>
    <row r="570" spans="1:8" ht="15" x14ac:dyDescent="0.2">
      <c r="A570" s="27">
        <f t="shared" si="17"/>
        <v>563</v>
      </c>
      <c r="B570" s="101" t="s">
        <v>432</v>
      </c>
      <c r="C570" s="102" t="s">
        <v>114</v>
      </c>
      <c r="D570" s="102" t="s">
        <v>831</v>
      </c>
      <c r="E570" s="102" t="s">
        <v>382</v>
      </c>
      <c r="F570" s="103">
        <v>127300</v>
      </c>
      <c r="G570" s="103">
        <v>0</v>
      </c>
      <c r="H570" s="98">
        <f t="shared" si="16"/>
        <v>0</v>
      </c>
    </row>
    <row r="571" spans="1:8" ht="25.5" x14ac:dyDescent="0.2">
      <c r="A571" s="27">
        <f t="shared" si="17"/>
        <v>564</v>
      </c>
      <c r="B571" s="101" t="s">
        <v>832</v>
      </c>
      <c r="C571" s="102" t="s">
        <v>114</v>
      </c>
      <c r="D571" s="102" t="s">
        <v>833</v>
      </c>
      <c r="E571" s="102" t="s">
        <v>94</v>
      </c>
      <c r="F571" s="103">
        <v>58700</v>
      </c>
      <c r="G571" s="103">
        <v>0</v>
      </c>
      <c r="H571" s="98">
        <f t="shared" si="16"/>
        <v>0</v>
      </c>
    </row>
    <row r="572" spans="1:8" ht="25.5" x14ac:dyDescent="0.2">
      <c r="A572" s="27">
        <f t="shared" si="17"/>
        <v>565</v>
      </c>
      <c r="B572" s="101" t="s">
        <v>431</v>
      </c>
      <c r="C572" s="102" t="s">
        <v>114</v>
      </c>
      <c r="D572" s="102" t="s">
        <v>833</v>
      </c>
      <c r="E572" s="102" t="s">
        <v>158</v>
      </c>
      <c r="F572" s="103">
        <v>58700</v>
      </c>
      <c r="G572" s="103">
        <v>0</v>
      </c>
      <c r="H572" s="98">
        <f t="shared" si="16"/>
        <v>0</v>
      </c>
    </row>
    <row r="573" spans="1:8" ht="15" x14ac:dyDescent="0.2">
      <c r="A573" s="27">
        <f t="shared" si="17"/>
        <v>566</v>
      </c>
      <c r="B573" s="101" t="s">
        <v>432</v>
      </c>
      <c r="C573" s="102" t="s">
        <v>114</v>
      </c>
      <c r="D573" s="102" t="s">
        <v>833</v>
      </c>
      <c r="E573" s="102" t="s">
        <v>382</v>
      </c>
      <c r="F573" s="103">
        <v>58700</v>
      </c>
      <c r="G573" s="103">
        <v>0</v>
      </c>
      <c r="H573" s="98">
        <f t="shared" si="16"/>
        <v>0</v>
      </c>
    </row>
    <row r="574" spans="1:8" ht="25.5" x14ac:dyDescent="0.2">
      <c r="A574" s="27">
        <f t="shared" si="17"/>
        <v>567</v>
      </c>
      <c r="B574" s="101" t="s">
        <v>834</v>
      </c>
      <c r="C574" s="102" t="s">
        <v>114</v>
      </c>
      <c r="D574" s="102" t="s">
        <v>835</v>
      </c>
      <c r="E574" s="102" t="s">
        <v>94</v>
      </c>
      <c r="F574" s="103">
        <v>100000</v>
      </c>
      <c r="G574" s="103">
        <v>0</v>
      </c>
      <c r="H574" s="98">
        <f t="shared" si="16"/>
        <v>0</v>
      </c>
    </row>
    <row r="575" spans="1:8" ht="25.5" x14ac:dyDescent="0.2">
      <c r="A575" s="27">
        <f t="shared" si="17"/>
        <v>568</v>
      </c>
      <c r="B575" s="101" t="s">
        <v>431</v>
      </c>
      <c r="C575" s="102" t="s">
        <v>114</v>
      </c>
      <c r="D575" s="102" t="s">
        <v>835</v>
      </c>
      <c r="E575" s="102" t="s">
        <v>158</v>
      </c>
      <c r="F575" s="103">
        <v>100000</v>
      </c>
      <c r="G575" s="103">
        <v>0</v>
      </c>
      <c r="H575" s="98">
        <f t="shared" si="16"/>
        <v>0</v>
      </c>
    </row>
    <row r="576" spans="1:8" ht="15" x14ac:dyDescent="0.2">
      <c r="A576" s="27">
        <f t="shared" si="17"/>
        <v>569</v>
      </c>
      <c r="B576" s="101" t="s">
        <v>432</v>
      </c>
      <c r="C576" s="102" t="s">
        <v>114</v>
      </c>
      <c r="D576" s="102" t="s">
        <v>835</v>
      </c>
      <c r="E576" s="102" t="s">
        <v>382</v>
      </c>
      <c r="F576" s="103">
        <v>100000</v>
      </c>
      <c r="G576" s="103">
        <v>0</v>
      </c>
      <c r="H576" s="98">
        <f t="shared" si="16"/>
        <v>0</v>
      </c>
    </row>
    <row r="577" spans="1:8" ht="15" x14ac:dyDescent="0.2">
      <c r="A577" s="27">
        <f t="shared" si="17"/>
        <v>570</v>
      </c>
      <c r="B577" s="101" t="s">
        <v>808</v>
      </c>
      <c r="C577" s="102" t="s">
        <v>114</v>
      </c>
      <c r="D577" s="102" t="s">
        <v>809</v>
      </c>
      <c r="E577" s="102" t="s">
        <v>94</v>
      </c>
      <c r="F577" s="103">
        <v>10176177.6</v>
      </c>
      <c r="G577" s="103">
        <v>3793163.04</v>
      </c>
      <c r="H577" s="98">
        <f t="shared" si="16"/>
        <v>0.37274929635662019</v>
      </c>
    </row>
    <row r="578" spans="1:8" ht="15" x14ac:dyDescent="0.2">
      <c r="A578" s="27">
        <f t="shared" si="17"/>
        <v>571</v>
      </c>
      <c r="B578" s="101" t="s">
        <v>443</v>
      </c>
      <c r="C578" s="102" t="s">
        <v>114</v>
      </c>
      <c r="D578" s="102" t="s">
        <v>809</v>
      </c>
      <c r="E578" s="102" t="s">
        <v>159</v>
      </c>
      <c r="F578" s="103">
        <v>6475340.8300000001</v>
      </c>
      <c r="G578" s="103">
        <v>2442174.23</v>
      </c>
      <c r="H578" s="98">
        <f t="shared" si="16"/>
        <v>0.37714991289500971</v>
      </c>
    </row>
    <row r="579" spans="1:8" ht="15" x14ac:dyDescent="0.2">
      <c r="A579" s="27">
        <f t="shared" si="17"/>
        <v>572</v>
      </c>
      <c r="B579" s="101" t="s">
        <v>444</v>
      </c>
      <c r="C579" s="102" t="s">
        <v>114</v>
      </c>
      <c r="D579" s="102" t="s">
        <v>809</v>
      </c>
      <c r="E579" s="102" t="s">
        <v>414</v>
      </c>
      <c r="F579" s="103">
        <v>4991356.24</v>
      </c>
      <c r="G579" s="103">
        <v>1883109.64</v>
      </c>
      <c r="H579" s="98">
        <f t="shared" si="16"/>
        <v>0.37727414142653937</v>
      </c>
    </row>
    <row r="580" spans="1:8" ht="38.25" x14ac:dyDescent="0.2">
      <c r="A580" s="27">
        <f t="shared" si="17"/>
        <v>573</v>
      </c>
      <c r="B580" s="101" t="s">
        <v>446</v>
      </c>
      <c r="C580" s="102" t="s">
        <v>114</v>
      </c>
      <c r="D580" s="102" t="s">
        <v>809</v>
      </c>
      <c r="E580" s="102" t="s">
        <v>416</v>
      </c>
      <c r="F580" s="103">
        <v>1483984.59</v>
      </c>
      <c r="G580" s="103">
        <v>559064.59</v>
      </c>
      <c r="H580" s="98">
        <f t="shared" si="16"/>
        <v>0.37673207239975448</v>
      </c>
    </row>
    <row r="581" spans="1:8" ht="25.5" x14ac:dyDescent="0.2">
      <c r="A581" s="27">
        <f t="shared" si="17"/>
        <v>574</v>
      </c>
      <c r="B581" s="101" t="s">
        <v>431</v>
      </c>
      <c r="C581" s="102" t="s">
        <v>114</v>
      </c>
      <c r="D581" s="102" t="s">
        <v>809</v>
      </c>
      <c r="E581" s="102" t="s">
        <v>158</v>
      </c>
      <c r="F581" s="103">
        <v>3696952.77</v>
      </c>
      <c r="G581" s="103">
        <v>1350988.81</v>
      </c>
      <c r="H581" s="98">
        <f t="shared" si="16"/>
        <v>0.36543307260049201</v>
      </c>
    </row>
    <row r="582" spans="1:8" ht="25.5" x14ac:dyDescent="0.2">
      <c r="A582" s="27">
        <f t="shared" si="17"/>
        <v>575</v>
      </c>
      <c r="B582" s="101" t="s">
        <v>484</v>
      </c>
      <c r="C582" s="102" t="s">
        <v>114</v>
      </c>
      <c r="D582" s="102" t="s">
        <v>809</v>
      </c>
      <c r="E582" s="102" t="s">
        <v>381</v>
      </c>
      <c r="F582" s="103">
        <v>1787969.25</v>
      </c>
      <c r="G582" s="103">
        <v>1040300</v>
      </c>
      <c r="H582" s="98">
        <f t="shared" si="16"/>
        <v>0.58183327258005135</v>
      </c>
    </row>
    <row r="583" spans="1:8" ht="15" x14ac:dyDescent="0.2">
      <c r="A583" s="27">
        <f t="shared" si="17"/>
        <v>576</v>
      </c>
      <c r="B583" s="101" t="s">
        <v>432</v>
      </c>
      <c r="C583" s="102" t="s">
        <v>114</v>
      </c>
      <c r="D583" s="102" t="s">
        <v>809</v>
      </c>
      <c r="E583" s="102" t="s">
        <v>382</v>
      </c>
      <c r="F583" s="103">
        <v>1607331.54</v>
      </c>
      <c r="G583" s="103">
        <v>228066</v>
      </c>
      <c r="H583" s="98">
        <f t="shared" si="16"/>
        <v>0.14189107494275885</v>
      </c>
    </row>
    <row r="584" spans="1:8" ht="15" x14ac:dyDescent="0.2">
      <c r="A584" s="27">
        <f t="shared" si="17"/>
        <v>577</v>
      </c>
      <c r="B584" s="101" t="s">
        <v>779</v>
      </c>
      <c r="C584" s="102" t="s">
        <v>114</v>
      </c>
      <c r="D584" s="102" t="s">
        <v>809</v>
      </c>
      <c r="E584" s="102" t="s">
        <v>780</v>
      </c>
      <c r="F584" s="103">
        <v>301651.98</v>
      </c>
      <c r="G584" s="103">
        <v>82622.81</v>
      </c>
      <c r="H584" s="98">
        <f t="shared" si="16"/>
        <v>0.27390110285369251</v>
      </c>
    </row>
    <row r="585" spans="1:8" ht="15" x14ac:dyDescent="0.2">
      <c r="A585" s="27">
        <f t="shared" si="17"/>
        <v>578</v>
      </c>
      <c r="B585" s="101" t="s">
        <v>436</v>
      </c>
      <c r="C585" s="102" t="s">
        <v>114</v>
      </c>
      <c r="D585" s="102" t="s">
        <v>809</v>
      </c>
      <c r="E585" s="102" t="s">
        <v>160</v>
      </c>
      <c r="F585" s="103">
        <v>3884</v>
      </c>
      <c r="G585" s="103">
        <v>0</v>
      </c>
      <c r="H585" s="98">
        <f t="shared" ref="H585:H648" si="18">G585/F585</f>
        <v>0</v>
      </c>
    </row>
    <row r="586" spans="1:8" ht="25.5" x14ac:dyDescent="0.2">
      <c r="A586" s="27">
        <f t="shared" ref="A586:A649" si="19">A585+1</f>
        <v>579</v>
      </c>
      <c r="B586" s="101" t="s">
        <v>447</v>
      </c>
      <c r="C586" s="102" t="s">
        <v>114</v>
      </c>
      <c r="D586" s="102" t="s">
        <v>809</v>
      </c>
      <c r="E586" s="102" t="s">
        <v>376</v>
      </c>
      <c r="F586" s="103">
        <v>3884</v>
      </c>
      <c r="G586" s="103">
        <v>0</v>
      </c>
      <c r="H586" s="98">
        <f t="shared" si="18"/>
        <v>0</v>
      </c>
    </row>
    <row r="587" spans="1:8" ht="15" x14ac:dyDescent="0.2">
      <c r="A587" s="27">
        <f t="shared" si="19"/>
        <v>580</v>
      </c>
      <c r="B587" s="101" t="s">
        <v>566</v>
      </c>
      <c r="C587" s="102" t="s">
        <v>114</v>
      </c>
      <c r="D587" s="102" t="s">
        <v>328</v>
      </c>
      <c r="E587" s="102" t="s">
        <v>94</v>
      </c>
      <c r="F587" s="103">
        <v>1219614</v>
      </c>
      <c r="G587" s="103">
        <v>561691</v>
      </c>
      <c r="H587" s="98">
        <f t="shared" si="18"/>
        <v>0.46054817343848137</v>
      </c>
    </row>
    <row r="588" spans="1:8" ht="38.25" x14ac:dyDescent="0.2">
      <c r="A588" s="27">
        <f t="shared" si="19"/>
        <v>581</v>
      </c>
      <c r="B588" s="101" t="s">
        <v>703</v>
      </c>
      <c r="C588" s="102" t="s">
        <v>114</v>
      </c>
      <c r="D588" s="102" t="s">
        <v>704</v>
      </c>
      <c r="E588" s="102" t="s">
        <v>94</v>
      </c>
      <c r="F588" s="103">
        <v>465555</v>
      </c>
      <c r="G588" s="103">
        <v>465555</v>
      </c>
      <c r="H588" s="98">
        <f t="shared" si="18"/>
        <v>1</v>
      </c>
    </row>
    <row r="589" spans="1:8" ht="25.5" x14ac:dyDescent="0.2">
      <c r="A589" s="27">
        <f t="shared" si="19"/>
        <v>582</v>
      </c>
      <c r="B589" s="101" t="s">
        <v>431</v>
      </c>
      <c r="C589" s="102" t="s">
        <v>114</v>
      </c>
      <c r="D589" s="102" t="s">
        <v>704</v>
      </c>
      <c r="E589" s="102" t="s">
        <v>158</v>
      </c>
      <c r="F589" s="103">
        <v>465555</v>
      </c>
      <c r="G589" s="103">
        <v>465555</v>
      </c>
      <c r="H589" s="98">
        <f t="shared" si="18"/>
        <v>1</v>
      </c>
    </row>
    <row r="590" spans="1:8" ht="15" x14ac:dyDescent="0.2">
      <c r="A590" s="27">
        <f t="shared" si="19"/>
        <v>583</v>
      </c>
      <c r="B590" s="101" t="s">
        <v>432</v>
      </c>
      <c r="C590" s="102" t="s">
        <v>114</v>
      </c>
      <c r="D590" s="102" t="s">
        <v>704</v>
      </c>
      <c r="E590" s="102" t="s">
        <v>382</v>
      </c>
      <c r="F590" s="103">
        <v>465555</v>
      </c>
      <c r="G590" s="103">
        <v>465555</v>
      </c>
      <c r="H590" s="98">
        <f t="shared" si="18"/>
        <v>1</v>
      </c>
    </row>
    <row r="591" spans="1:8" ht="38.25" x14ac:dyDescent="0.2">
      <c r="A591" s="27">
        <f t="shared" si="19"/>
        <v>584</v>
      </c>
      <c r="B591" s="101" t="s">
        <v>567</v>
      </c>
      <c r="C591" s="102" t="s">
        <v>114</v>
      </c>
      <c r="D591" s="102" t="s">
        <v>284</v>
      </c>
      <c r="E591" s="102" t="s">
        <v>94</v>
      </c>
      <c r="F591" s="103">
        <v>200386</v>
      </c>
      <c r="G591" s="103">
        <v>96136</v>
      </c>
      <c r="H591" s="98">
        <f t="shared" si="18"/>
        <v>0.4797540746359526</v>
      </c>
    </row>
    <row r="592" spans="1:8" ht="25.5" x14ac:dyDescent="0.2">
      <c r="A592" s="27">
        <f t="shared" si="19"/>
        <v>585</v>
      </c>
      <c r="B592" s="101" t="s">
        <v>431</v>
      </c>
      <c r="C592" s="102" t="s">
        <v>114</v>
      </c>
      <c r="D592" s="102" t="s">
        <v>284</v>
      </c>
      <c r="E592" s="102" t="s">
        <v>158</v>
      </c>
      <c r="F592" s="103">
        <v>200386</v>
      </c>
      <c r="G592" s="103">
        <v>96136</v>
      </c>
      <c r="H592" s="98">
        <f t="shared" si="18"/>
        <v>0.4797540746359526</v>
      </c>
    </row>
    <row r="593" spans="1:8" ht="15" x14ac:dyDescent="0.2">
      <c r="A593" s="27">
        <f t="shared" si="19"/>
        <v>586</v>
      </c>
      <c r="B593" s="101" t="s">
        <v>432</v>
      </c>
      <c r="C593" s="102" t="s">
        <v>114</v>
      </c>
      <c r="D593" s="102" t="s">
        <v>284</v>
      </c>
      <c r="E593" s="102" t="s">
        <v>382</v>
      </c>
      <c r="F593" s="103">
        <v>200386</v>
      </c>
      <c r="G593" s="103">
        <v>96136</v>
      </c>
      <c r="H593" s="98">
        <f t="shared" si="18"/>
        <v>0.4797540746359526</v>
      </c>
    </row>
    <row r="594" spans="1:8" ht="25.5" x14ac:dyDescent="0.2">
      <c r="A594" s="27">
        <f t="shared" si="19"/>
        <v>587</v>
      </c>
      <c r="B594" s="101" t="s">
        <v>568</v>
      </c>
      <c r="C594" s="102" t="s">
        <v>114</v>
      </c>
      <c r="D594" s="102" t="s">
        <v>285</v>
      </c>
      <c r="E594" s="102" t="s">
        <v>94</v>
      </c>
      <c r="F594" s="103">
        <v>28500</v>
      </c>
      <c r="G594" s="103">
        <v>0</v>
      </c>
      <c r="H594" s="98">
        <f t="shared" si="18"/>
        <v>0</v>
      </c>
    </row>
    <row r="595" spans="1:8" ht="25.5" x14ac:dyDescent="0.2">
      <c r="A595" s="27">
        <f t="shared" si="19"/>
        <v>588</v>
      </c>
      <c r="B595" s="101" t="s">
        <v>431</v>
      </c>
      <c r="C595" s="102" t="s">
        <v>114</v>
      </c>
      <c r="D595" s="102" t="s">
        <v>285</v>
      </c>
      <c r="E595" s="102" t="s">
        <v>158</v>
      </c>
      <c r="F595" s="103">
        <v>28500</v>
      </c>
      <c r="G595" s="103">
        <v>0</v>
      </c>
      <c r="H595" s="98">
        <f t="shared" si="18"/>
        <v>0</v>
      </c>
    </row>
    <row r="596" spans="1:8" ht="15" x14ac:dyDescent="0.2">
      <c r="A596" s="27">
        <f t="shared" si="19"/>
        <v>589</v>
      </c>
      <c r="B596" s="101" t="s">
        <v>432</v>
      </c>
      <c r="C596" s="102" t="s">
        <v>114</v>
      </c>
      <c r="D596" s="102" t="s">
        <v>285</v>
      </c>
      <c r="E596" s="102" t="s">
        <v>382</v>
      </c>
      <c r="F596" s="103">
        <v>28500</v>
      </c>
      <c r="G596" s="103">
        <v>0</v>
      </c>
      <c r="H596" s="98">
        <f t="shared" si="18"/>
        <v>0</v>
      </c>
    </row>
    <row r="597" spans="1:8" ht="25.5" x14ac:dyDescent="0.2">
      <c r="A597" s="27">
        <f t="shared" si="19"/>
        <v>590</v>
      </c>
      <c r="B597" s="101" t="s">
        <v>836</v>
      </c>
      <c r="C597" s="102" t="s">
        <v>114</v>
      </c>
      <c r="D597" s="102" t="s">
        <v>837</v>
      </c>
      <c r="E597" s="102" t="s">
        <v>94</v>
      </c>
      <c r="F597" s="103">
        <v>53400</v>
      </c>
      <c r="G597" s="103">
        <v>0</v>
      </c>
      <c r="H597" s="98">
        <f t="shared" si="18"/>
        <v>0</v>
      </c>
    </row>
    <row r="598" spans="1:8" ht="25.5" x14ac:dyDescent="0.2">
      <c r="A598" s="27">
        <f t="shared" si="19"/>
        <v>591</v>
      </c>
      <c r="B598" s="101" t="s">
        <v>431</v>
      </c>
      <c r="C598" s="102" t="s">
        <v>114</v>
      </c>
      <c r="D598" s="102" t="s">
        <v>837</v>
      </c>
      <c r="E598" s="102" t="s">
        <v>158</v>
      </c>
      <c r="F598" s="103">
        <v>53400</v>
      </c>
      <c r="G598" s="103">
        <v>0</v>
      </c>
      <c r="H598" s="98">
        <f t="shared" si="18"/>
        <v>0</v>
      </c>
    </row>
    <row r="599" spans="1:8" ht="15" x14ac:dyDescent="0.2">
      <c r="A599" s="27">
        <f t="shared" si="19"/>
        <v>592</v>
      </c>
      <c r="B599" s="101" t="s">
        <v>432</v>
      </c>
      <c r="C599" s="102" t="s">
        <v>114</v>
      </c>
      <c r="D599" s="102" t="s">
        <v>837</v>
      </c>
      <c r="E599" s="102" t="s">
        <v>382</v>
      </c>
      <c r="F599" s="103">
        <v>53400</v>
      </c>
      <c r="G599" s="103">
        <v>0</v>
      </c>
      <c r="H599" s="98">
        <f t="shared" si="18"/>
        <v>0</v>
      </c>
    </row>
    <row r="600" spans="1:8" ht="51" x14ac:dyDescent="0.2">
      <c r="A600" s="27">
        <f t="shared" si="19"/>
        <v>593</v>
      </c>
      <c r="B600" s="101" t="s">
        <v>838</v>
      </c>
      <c r="C600" s="102" t="s">
        <v>114</v>
      </c>
      <c r="D600" s="102" t="s">
        <v>839</v>
      </c>
      <c r="E600" s="102" t="s">
        <v>94</v>
      </c>
      <c r="F600" s="103">
        <v>75000</v>
      </c>
      <c r="G600" s="103">
        <v>0</v>
      </c>
      <c r="H600" s="98">
        <f t="shared" si="18"/>
        <v>0</v>
      </c>
    </row>
    <row r="601" spans="1:8" ht="25.5" x14ac:dyDescent="0.2">
      <c r="A601" s="27">
        <f t="shared" si="19"/>
        <v>594</v>
      </c>
      <c r="B601" s="101" t="s">
        <v>431</v>
      </c>
      <c r="C601" s="102" t="s">
        <v>114</v>
      </c>
      <c r="D601" s="102" t="s">
        <v>839</v>
      </c>
      <c r="E601" s="102" t="s">
        <v>158</v>
      </c>
      <c r="F601" s="103">
        <v>75000</v>
      </c>
      <c r="G601" s="103">
        <v>0</v>
      </c>
      <c r="H601" s="98">
        <f t="shared" si="18"/>
        <v>0</v>
      </c>
    </row>
    <row r="602" spans="1:8" ht="15" x14ac:dyDescent="0.2">
      <c r="A602" s="27">
        <f t="shared" si="19"/>
        <v>595</v>
      </c>
      <c r="B602" s="101" t="s">
        <v>432</v>
      </c>
      <c r="C602" s="102" t="s">
        <v>114</v>
      </c>
      <c r="D602" s="102" t="s">
        <v>839</v>
      </c>
      <c r="E602" s="102" t="s">
        <v>382</v>
      </c>
      <c r="F602" s="103">
        <v>75000</v>
      </c>
      <c r="G602" s="103">
        <v>0</v>
      </c>
      <c r="H602" s="98">
        <f t="shared" si="18"/>
        <v>0</v>
      </c>
    </row>
    <row r="603" spans="1:8" ht="51" x14ac:dyDescent="0.2">
      <c r="A603" s="27">
        <f t="shared" si="19"/>
        <v>596</v>
      </c>
      <c r="B603" s="101" t="s">
        <v>569</v>
      </c>
      <c r="C603" s="102" t="s">
        <v>114</v>
      </c>
      <c r="D603" s="102" t="s">
        <v>402</v>
      </c>
      <c r="E603" s="102" t="s">
        <v>94</v>
      </c>
      <c r="F603" s="103">
        <v>10000</v>
      </c>
      <c r="G603" s="103">
        <v>0</v>
      </c>
      <c r="H603" s="98">
        <f t="shared" si="18"/>
        <v>0</v>
      </c>
    </row>
    <row r="604" spans="1:8" ht="25.5" x14ac:dyDescent="0.2">
      <c r="A604" s="27">
        <f t="shared" si="19"/>
        <v>597</v>
      </c>
      <c r="B604" s="101" t="s">
        <v>431</v>
      </c>
      <c r="C604" s="102" t="s">
        <v>114</v>
      </c>
      <c r="D604" s="102" t="s">
        <v>402</v>
      </c>
      <c r="E604" s="102" t="s">
        <v>158</v>
      </c>
      <c r="F604" s="103">
        <v>10000</v>
      </c>
      <c r="G604" s="103">
        <v>0</v>
      </c>
      <c r="H604" s="98">
        <f t="shared" si="18"/>
        <v>0</v>
      </c>
    </row>
    <row r="605" spans="1:8" ht="15" x14ac:dyDescent="0.2">
      <c r="A605" s="27">
        <f t="shared" si="19"/>
        <v>598</v>
      </c>
      <c r="B605" s="101" t="s">
        <v>432</v>
      </c>
      <c r="C605" s="102" t="s">
        <v>114</v>
      </c>
      <c r="D605" s="102" t="s">
        <v>402</v>
      </c>
      <c r="E605" s="102" t="s">
        <v>382</v>
      </c>
      <c r="F605" s="103">
        <v>10000</v>
      </c>
      <c r="G605" s="103">
        <v>0</v>
      </c>
      <c r="H605" s="98">
        <f t="shared" si="18"/>
        <v>0</v>
      </c>
    </row>
    <row r="606" spans="1:8" ht="25.5" x14ac:dyDescent="0.2">
      <c r="A606" s="27">
        <f t="shared" si="19"/>
        <v>599</v>
      </c>
      <c r="B606" s="101" t="s">
        <v>570</v>
      </c>
      <c r="C606" s="102" t="s">
        <v>114</v>
      </c>
      <c r="D606" s="102" t="s">
        <v>571</v>
      </c>
      <c r="E606" s="102" t="s">
        <v>94</v>
      </c>
      <c r="F606" s="103">
        <v>386773</v>
      </c>
      <c r="G606" s="103">
        <v>0</v>
      </c>
      <c r="H606" s="98">
        <f t="shared" si="18"/>
        <v>0</v>
      </c>
    </row>
    <row r="607" spans="1:8" ht="25.5" x14ac:dyDescent="0.2">
      <c r="A607" s="27">
        <f t="shared" si="19"/>
        <v>600</v>
      </c>
      <c r="B607" s="101" t="s">
        <v>572</v>
      </c>
      <c r="C607" s="102" t="s">
        <v>114</v>
      </c>
      <c r="D607" s="102" t="s">
        <v>571</v>
      </c>
      <c r="E607" s="102" t="s">
        <v>167</v>
      </c>
      <c r="F607" s="103">
        <v>386773</v>
      </c>
      <c r="G607" s="103">
        <v>0</v>
      </c>
      <c r="H607" s="98">
        <f t="shared" si="18"/>
        <v>0</v>
      </c>
    </row>
    <row r="608" spans="1:8" ht="25.5" x14ac:dyDescent="0.2">
      <c r="A608" s="27">
        <f t="shared" si="19"/>
        <v>601</v>
      </c>
      <c r="B608" s="101" t="s">
        <v>755</v>
      </c>
      <c r="C608" s="102" t="s">
        <v>114</v>
      </c>
      <c r="D608" s="102" t="s">
        <v>571</v>
      </c>
      <c r="E608" s="102" t="s">
        <v>756</v>
      </c>
      <c r="F608" s="103">
        <v>386773</v>
      </c>
      <c r="G608" s="103">
        <v>0</v>
      </c>
      <c r="H608" s="98">
        <f t="shared" si="18"/>
        <v>0</v>
      </c>
    </row>
    <row r="609" spans="1:8" ht="15" x14ac:dyDescent="0.2">
      <c r="A609" s="27">
        <f t="shared" si="19"/>
        <v>602</v>
      </c>
      <c r="B609" s="101" t="s">
        <v>55</v>
      </c>
      <c r="C609" s="102" t="s">
        <v>115</v>
      </c>
      <c r="D609" s="102" t="s">
        <v>200</v>
      </c>
      <c r="E609" s="102" t="s">
        <v>94</v>
      </c>
      <c r="F609" s="103">
        <v>12044951</v>
      </c>
      <c r="G609" s="103">
        <v>4579821.79</v>
      </c>
      <c r="H609" s="98">
        <f t="shared" si="18"/>
        <v>0.38022751524684495</v>
      </c>
    </row>
    <row r="610" spans="1:8" ht="38.25" x14ac:dyDescent="0.2">
      <c r="A610" s="27">
        <f t="shared" si="19"/>
        <v>603</v>
      </c>
      <c r="B610" s="101" t="s">
        <v>529</v>
      </c>
      <c r="C610" s="102" t="s">
        <v>115</v>
      </c>
      <c r="D610" s="102" t="s">
        <v>253</v>
      </c>
      <c r="E610" s="102" t="s">
        <v>94</v>
      </c>
      <c r="F610" s="103">
        <v>12044951</v>
      </c>
      <c r="G610" s="103">
        <v>4579821.79</v>
      </c>
      <c r="H610" s="98">
        <f t="shared" si="18"/>
        <v>0.38022751524684495</v>
      </c>
    </row>
    <row r="611" spans="1:8" ht="38.25" x14ac:dyDescent="0.2">
      <c r="A611" s="27">
        <f t="shared" si="19"/>
        <v>604</v>
      </c>
      <c r="B611" s="101" t="s">
        <v>700</v>
      </c>
      <c r="C611" s="102" t="s">
        <v>115</v>
      </c>
      <c r="D611" s="102" t="s">
        <v>326</v>
      </c>
      <c r="E611" s="102" t="s">
        <v>94</v>
      </c>
      <c r="F611" s="103">
        <v>49100</v>
      </c>
      <c r="G611" s="103">
        <v>0</v>
      </c>
      <c r="H611" s="98">
        <f t="shared" si="18"/>
        <v>0</v>
      </c>
    </row>
    <row r="612" spans="1:8" ht="102" x14ac:dyDescent="0.2">
      <c r="A612" s="27">
        <f t="shared" si="19"/>
        <v>605</v>
      </c>
      <c r="B612" s="101" t="s">
        <v>701</v>
      </c>
      <c r="C612" s="102" t="s">
        <v>115</v>
      </c>
      <c r="D612" s="102" t="s">
        <v>559</v>
      </c>
      <c r="E612" s="102" t="s">
        <v>94</v>
      </c>
      <c r="F612" s="103">
        <v>49100</v>
      </c>
      <c r="G612" s="103">
        <v>0</v>
      </c>
      <c r="H612" s="98">
        <f t="shared" si="18"/>
        <v>0</v>
      </c>
    </row>
    <row r="613" spans="1:8" ht="25.5" x14ac:dyDescent="0.2">
      <c r="A613" s="27">
        <f t="shared" si="19"/>
        <v>606</v>
      </c>
      <c r="B613" s="101" t="s">
        <v>431</v>
      </c>
      <c r="C613" s="102" t="s">
        <v>115</v>
      </c>
      <c r="D613" s="102" t="s">
        <v>559</v>
      </c>
      <c r="E613" s="102" t="s">
        <v>158</v>
      </c>
      <c r="F613" s="103">
        <v>49100</v>
      </c>
      <c r="G613" s="103">
        <v>0</v>
      </c>
      <c r="H613" s="98">
        <f t="shared" si="18"/>
        <v>0</v>
      </c>
    </row>
    <row r="614" spans="1:8" ht="15" x14ac:dyDescent="0.2">
      <c r="A614" s="27">
        <f t="shared" si="19"/>
        <v>607</v>
      </c>
      <c r="B614" s="101" t="s">
        <v>432</v>
      </c>
      <c r="C614" s="102" t="s">
        <v>115</v>
      </c>
      <c r="D614" s="102" t="s">
        <v>559</v>
      </c>
      <c r="E614" s="102" t="s">
        <v>382</v>
      </c>
      <c r="F614" s="103">
        <v>49100</v>
      </c>
      <c r="G614" s="103">
        <v>0</v>
      </c>
      <c r="H614" s="98">
        <f t="shared" si="18"/>
        <v>0</v>
      </c>
    </row>
    <row r="615" spans="1:8" ht="51" x14ac:dyDescent="0.2">
      <c r="A615" s="27">
        <f t="shared" si="19"/>
        <v>608</v>
      </c>
      <c r="B615" s="101" t="s">
        <v>573</v>
      </c>
      <c r="C615" s="102" t="s">
        <v>115</v>
      </c>
      <c r="D615" s="102" t="s">
        <v>329</v>
      </c>
      <c r="E615" s="102" t="s">
        <v>94</v>
      </c>
      <c r="F615" s="103">
        <v>11995851</v>
      </c>
      <c r="G615" s="103">
        <v>4579821.79</v>
      </c>
      <c r="H615" s="98">
        <f t="shared" si="18"/>
        <v>0.38178381758826446</v>
      </c>
    </row>
    <row r="616" spans="1:8" ht="51" x14ac:dyDescent="0.2">
      <c r="A616" s="27">
        <f t="shared" si="19"/>
        <v>609</v>
      </c>
      <c r="B616" s="101" t="s">
        <v>574</v>
      </c>
      <c r="C616" s="102" t="s">
        <v>115</v>
      </c>
      <c r="D616" s="102" t="s">
        <v>286</v>
      </c>
      <c r="E616" s="102" t="s">
        <v>94</v>
      </c>
      <c r="F616" s="103">
        <v>11095851</v>
      </c>
      <c r="G616" s="103">
        <v>4313178.79</v>
      </c>
      <c r="H616" s="98">
        <f t="shared" si="18"/>
        <v>0.38871996298436234</v>
      </c>
    </row>
    <row r="617" spans="1:8" ht="15" x14ac:dyDescent="0.2">
      <c r="A617" s="27">
        <f t="shared" si="19"/>
        <v>610</v>
      </c>
      <c r="B617" s="101" t="s">
        <v>443</v>
      </c>
      <c r="C617" s="102" t="s">
        <v>115</v>
      </c>
      <c r="D617" s="102" t="s">
        <v>286</v>
      </c>
      <c r="E617" s="102" t="s">
        <v>159</v>
      </c>
      <c r="F617" s="103">
        <v>8769200</v>
      </c>
      <c r="G617" s="103">
        <v>3761380.64</v>
      </c>
      <c r="H617" s="98">
        <f t="shared" si="18"/>
        <v>0.42893087624868859</v>
      </c>
    </row>
    <row r="618" spans="1:8" ht="15" x14ac:dyDescent="0.2">
      <c r="A618" s="27">
        <f t="shared" si="19"/>
        <v>611</v>
      </c>
      <c r="B618" s="101" t="s">
        <v>444</v>
      </c>
      <c r="C618" s="102" t="s">
        <v>115</v>
      </c>
      <c r="D618" s="102" t="s">
        <v>286</v>
      </c>
      <c r="E618" s="102" t="s">
        <v>414</v>
      </c>
      <c r="F618" s="103">
        <v>6620000</v>
      </c>
      <c r="G618" s="103">
        <v>3021504.64</v>
      </c>
      <c r="H618" s="98">
        <f t="shared" si="18"/>
        <v>0.45642064048338371</v>
      </c>
    </row>
    <row r="619" spans="1:8" ht="38.25" x14ac:dyDescent="0.2">
      <c r="A619" s="27">
        <f t="shared" si="19"/>
        <v>612</v>
      </c>
      <c r="B619" s="101" t="s">
        <v>446</v>
      </c>
      <c r="C619" s="102" t="s">
        <v>115</v>
      </c>
      <c r="D619" s="102" t="s">
        <v>286</v>
      </c>
      <c r="E619" s="102" t="s">
        <v>416</v>
      </c>
      <c r="F619" s="103">
        <v>2149200</v>
      </c>
      <c r="G619" s="103">
        <v>739876</v>
      </c>
      <c r="H619" s="98">
        <f t="shared" si="18"/>
        <v>0.3442564675227992</v>
      </c>
    </row>
    <row r="620" spans="1:8" ht="25.5" x14ac:dyDescent="0.2">
      <c r="A620" s="27">
        <f t="shared" si="19"/>
        <v>613</v>
      </c>
      <c r="B620" s="101" t="s">
        <v>431</v>
      </c>
      <c r="C620" s="102" t="s">
        <v>115</v>
      </c>
      <c r="D620" s="102" t="s">
        <v>286</v>
      </c>
      <c r="E620" s="102" t="s">
        <v>158</v>
      </c>
      <c r="F620" s="103">
        <v>2148651</v>
      </c>
      <c r="G620" s="103">
        <v>512764.15</v>
      </c>
      <c r="H620" s="98">
        <f t="shared" si="18"/>
        <v>0.23864468915612636</v>
      </c>
    </row>
    <row r="621" spans="1:8" ht="15" x14ac:dyDescent="0.2">
      <c r="A621" s="27">
        <f t="shared" si="19"/>
        <v>614</v>
      </c>
      <c r="B621" s="101" t="s">
        <v>432</v>
      </c>
      <c r="C621" s="102" t="s">
        <v>115</v>
      </c>
      <c r="D621" s="102" t="s">
        <v>286</v>
      </c>
      <c r="E621" s="102" t="s">
        <v>382</v>
      </c>
      <c r="F621" s="103">
        <v>1938377</v>
      </c>
      <c r="G621" s="103">
        <v>391792.66</v>
      </c>
      <c r="H621" s="98">
        <f t="shared" si="18"/>
        <v>0.2021240759666463</v>
      </c>
    </row>
    <row r="622" spans="1:8" ht="15" x14ac:dyDescent="0.2">
      <c r="A622" s="27">
        <f t="shared" si="19"/>
        <v>615</v>
      </c>
      <c r="B622" s="101" t="s">
        <v>779</v>
      </c>
      <c r="C622" s="102" t="s">
        <v>115</v>
      </c>
      <c r="D622" s="102" t="s">
        <v>286</v>
      </c>
      <c r="E622" s="102" t="s">
        <v>780</v>
      </c>
      <c r="F622" s="103">
        <v>210274</v>
      </c>
      <c r="G622" s="103">
        <v>120971.49</v>
      </c>
      <c r="H622" s="98">
        <f t="shared" si="18"/>
        <v>0.57530407943920792</v>
      </c>
    </row>
    <row r="623" spans="1:8" ht="15" x14ac:dyDescent="0.2">
      <c r="A623" s="27">
        <f t="shared" si="19"/>
        <v>616</v>
      </c>
      <c r="B623" s="101" t="s">
        <v>810</v>
      </c>
      <c r="C623" s="102" t="s">
        <v>115</v>
      </c>
      <c r="D623" s="102" t="s">
        <v>286</v>
      </c>
      <c r="E623" s="102" t="s">
        <v>811</v>
      </c>
      <c r="F623" s="103">
        <v>24000</v>
      </c>
      <c r="G623" s="103">
        <v>10000</v>
      </c>
      <c r="H623" s="98">
        <f t="shared" si="18"/>
        <v>0.41666666666666669</v>
      </c>
    </row>
    <row r="624" spans="1:8" ht="15" x14ac:dyDescent="0.2">
      <c r="A624" s="27">
        <f t="shared" si="19"/>
        <v>617</v>
      </c>
      <c r="B624" s="101" t="s">
        <v>451</v>
      </c>
      <c r="C624" s="102" t="s">
        <v>115</v>
      </c>
      <c r="D624" s="102" t="s">
        <v>286</v>
      </c>
      <c r="E624" s="102" t="s">
        <v>198</v>
      </c>
      <c r="F624" s="103">
        <v>150000</v>
      </c>
      <c r="G624" s="103">
        <v>28000</v>
      </c>
      <c r="H624" s="98">
        <f t="shared" si="18"/>
        <v>0.18666666666666668</v>
      </c>
    </row>
    <row r="625" spans="1:8" ht="15" x14ac:dyDescent="0.2">
      <c r="A625" s="27">
        <f t="shared" si="19"/>
        <v>618</v>
      </c>
      <c r="B625" s="101" t="s">
        <v>436</v>
      </c>
      <c r="C625" s="102" t="s">
        <v>115</v>
      </c>
      <c r="D625" s="102" t="s">
        <v>286</v>
      </c>
      <c r="E625" s="102" t="s">
        <v>160</v>
      </c>
      <c r="F625" s="103">
        <v>4000</v>
      </c>
      <c r="G625" s="103">
        <v>1034</v>
      </c>
      <c r="H625" s="98">
        <f t="shared" si="18"/>
        <v>0.25850000000000001</v>
      </c>
    </row>
    <row r="626" spans="1:8" ht="25.5" x14ac:dyDescent="0.2">
      <c r="A626" s="27">
        <f t="shared" si="19"/>
        <v>619</v>
      </c>
      <c r="B626" s="101" t="s">
        <v>447</v>
      </c>
      <c r="C626" s="102" t="s">
        <v>115</v>
      </c>
      <c r="D626" s="102" t="s">
        <v>286</v>
      </c>
      <c r="E626" s="102" t="s">
        <v>376</v>
      </c>
      <c r="F626" s="103">
        <v>2000</v>
      </c>
      <c r="G626" s="103">
        <v>0</v>
      </c>
      <c r="H626" s="98">
        <f t="shared" si="18"/>
        <v>0</v>
      </c>
    </row>
    <row r="627" spans="1:8" ht="15" x14ac:dyDescent="0.2">
      <c r="A627" s="27">
        <f t="shared" si="19"/>
        <v>620</v>
      </c>
      <c r="B627" s="101" t="s">
        <v>551</v>
      </c>
      <c r="C627" s="102" t="s">
        <v>115</v>
      </c>
      <c r="D627" s="102" t="s">
        <v>286</v>
      </c>
      <c r="E627" s="102" t="s">
        <v>379</v>
      </c>
      <c r="F627" s="103">
        <v>2000</v>
      </c>
      <c r="G627" s="103">
        <v>1034</v>
      </c>
      <c r="H627" s="98">
        <f t="shared" si="18"/>
        <v>0.51700000000000002</v>
      </c>
    </row>
    <row r="628" spans="1:8" ht="51" x14ac:dyDescent="0.2">
      <c r="A628" s="27">
        <f t="shared" si="19"/>
        <v>621</v>
      </c>
      <c r="B628" s="101" t="s">
        <v>575</v>
      </c>
      <c r="C628" s="102" t="s">
        <v>115</v>
      </c>
      <c r="D628" s="102" t="s">
        <v>287</v>
      </c>
      <c r="E628" s="102" t="s">
        <v>94</v>
      </c>
      <c r="F628" s="103">
        <v>900000</v>
      </c>
      <c r="G628" s="103">
        <v>266643</v>
      </c>
      <c r="H628" s="98">
        <f t="shared" si="18"/>
        <v>0.29626999999999998</v>
      </c>
    </row>
    <row r="629" spans="1:8" ht="25.5" x14ac:dyDescent="0.2">
      <c r="A629" s="27">
        <f t="shared" si="19"/>
        <v>622</v>
      </c>
      <c r="B629" s="101" t="s">
        <v>431</v>
      </c>
      <c r="C629" s="102" t="s">
        <v>115</v>
      </c>
      <c r="D629" s="102" t="s">
        <v>287</v>
      </c>
      <c r="E629" s="102" t="s">
        <v>158</v>
      </c>
      <c r="F629" s="103">
        <v>900000</v>
      </c>
      <c r="G629" s="103">
        <v>266643</v>
      </c>
      <c r="H629" s="98">
        <f t="shared" si="18"/>
        <v>0.29626999999999998</v>
      </c>
    </row>
    <row r="630" spans="1:8" ht="15" x14ac:dyDescent="0.2">
      <c r="A630" s="27">
        <f t="shared" si="19"/>
        <v>623</v>
      </c>
      <c r="B630" s="101" t="s">
        <v>432</v>
      </c>
      <c r="C630" s="102" t="s">
        <v>115</v>
      </c>
      <c r="D630" s="102" t="s">
        <v>287</v>
      </c>
      <c r="E630" s="102" t="s">
        <v>382</v>
      </c>
      <c r="F630" s="103">
        <v>900000</v>
      </c>
      <c r="G630" s="103">
        <v>266643</v>
      </c>
      <c r="H630" s="98">
        <f t="shared" si="18"/>
        <v>0.29626999999999998</v>
      </c>
    </row>
    <row r="631" spans="1:8" ht="15" x14ac:dyDescent="0.2">
      <c r="A631" s="27">
        <f t="shared" si="19"/>
        <v>624</v>
      </c>
      <c r="B631" s="101" t="s">
        <v>56</v>
      </c>
      <c r="C631" s="102" t="s">
        <v>116</v>
      </c>
      <c r="D631" s="102" t="s">
        <v>200</v>
      </c>
      <c r="E631" s="102" t="s">
        <v>94</v>
      </c>
      <c r="F631" s="103">
        <v>30538378.52</v>
      </c>
      <c r="G631" s="103">
        <v>11545979.310000001</v>
      </c>
      <c r="H631" s="98">
        <f t="shared" si="18"/>
        <v>0.37808095483649801</v>
      </c>
    </row>
    <row r="632" spans="1:8" ht="15" x14ac:dyDescent="0.2">
      <c r="A632" s="27">
        <f t="shared" si="19"/>
        <v>625</v>
      </c>
      <c r="B632" s="101" t="s">
        <v>57</v>
      </c>
      <c r="C632" s="102" t="s">
        <v>117</v>
      </c>
      <c r="D632" s="102" t="s">
        <v>200</v>
      </c>
      <c r="E632" s="102" t="s">
        <v>94</v>
      </c>
      <c r="F632" s="103">
        <v>27760138.52</v>
      </c>
      <c r="G632" s="103">
        <v>10264114.33</v>
      </c>
      <c r="H632" s="98">
        <f t="shared" si="18"/>
        <v>0.36974290753647149</v>
      </c>
    </row>
    <row r="633" spans="1:8" ht="51" x14ac:dyDescent="0.2">
      <c r="A633" s="27">
        <f t="shared" si="19"/>
        <v>626</v>
      </c>
      <c r="B633" s="101" t="s">
        <v>548</v>
      </c>
      <c r="C633" s="102" t="s">
        <v>117</v>
      </c>
      <c r="D633" s="102" t="s">
        <v>273</v>
      </c>
      <c r="E633" s="102" t="s">
        <v>94</v>
      </c>
      <c r="F633" s="103">
        <v>27656702.52</v>
      </c>
      <c r="G633" s="103">
        <v>10160678.33</v>
      </c>
      <c r="H633" s="98">
        <f t="shared" si="18"/>
        <v>0.36738574754717362</v>
      </c>
    </row>
    <row r="634" spans="1:8" ht="15" x14ac:dyDescent="0.2">
      <c r="A634" s="27">
        <f t="shared" si="19"/>
        <v>627</v>
      </c>
      <c r="B634" s="101" t="s">
        <v>576</v>
      </c>
      <c r="C634" s="102" t="s">
        <v>117</v>
      </c>
      <c r="D634" s="102" t="s">
        <v>330</v>
      </c>
      <c r="E634" s="102" t="s">
        <v>94</v>
      </c>
      <c r="F634" s="103">
        <v>27656702.52</v>
      </c>
      <c r="G634" s="103">
        <v>10160678.33</v>
      </c>
      <c r="H634" s="98">
        <f t="shared" si="18"/>
        <v>0.36738574754717362</v>
      </c>
    </row>
    <row r="635" spans="1:8" ht="63.75" x14ac:dyDescent="0.2">
      <c r="A635" s="27">
        <f t="shared" si="19"/>
        <v>628</v>
      </c>
      <c r="B635" s="101" t="s">
        <v>577</v>
      </c>
      <c r="C635" s="102" t="s">
        <v>117</v>
      </c>
      <c r="D635" s="102" t="s">
        <v>812</v>
      </c>
      <c r="E635" s="102" t="s">
        <v>94</v>
      </c>
      <c r="F635" s="103">
        <v>5617436.96</v>
      </c>
      <c r="G635" s="103">
        <v>1545400</v>
      </c>
      <c r="H635" s="98">
        <f t="shared" si="18"/>
        <v>0.27510767116824042</v>
      </c>
    </row>
    <row r="636" spans="1:8" ht="15" x14ac:dyDescent="0.2">
      <c r="A636" s="27">
        <f t="shared" si="19"/>
        <v>629</v>
      </c>
      <c r="B636" s="101" t="s">
        <v>751</v>
      </c>
      <c r="C636" s="102" t="s">
        <v>117</v>
      </c>
      <c r="D636" s="102" t="s">
        <v>812</v>
      </c>
      <c r="E636" s="102" t="s">
        <v>752</v>
      </c>
      <c r="F636" s="103">
        <v>1843000</v>
      </c>
      <c r="G636" s="103">
        <v>1373000</v>
      </c>
      <c r="H636" s="98">
        <f t="shared" si="18"/>
        <v>0.74498100922409116</v>
      </c>
    </row>
    <row r="637" spans="1:8" ht="38.25" x14ac:dyDescent="0.2">
      <c r="A637" s="27">
        <f t="shared" si="19"/>
        <v>630</v>
      </c>
      <c r="B637" s="101" t="s">
        <v>753</v>
      </c>
      <c r="C637" s="102" t="s">
        <v>117</v>
      </c>
      <c r="D637" s="102" t="s">
        <v>812</v>
      </c>
      <c r="E637" s="102" t="s">
        <v>754</v>
      </c>
      <c r="F637" s="103">
        <v>1843000</v>
      </c>
      <c r="G637" s="103">
        <v>1373000</v>
      </c>
      <c r="H637" s="98">
        <f t="shared" si="18"/>
        <v>0.74498100922409116</v>
      </c>
    </row>
    <row r="638" spans="1:8" ht="15" x14ac:dyDescent="0.2">
      <c r="A638" s="27">
        <f t="shared" si="19"/>
        <v>631</v>
      </c>
      <c r="B638" s="101" t="s">
        <v>469</v>
      </c>
      <c r="C638" s="102" t="s">
        <v>117</v>
      </c>
      <c r="D638" s="102" t="s">
        <v>812</v>
      </c>
      <c r="E638" s="102" t="s">
        <v>164</v>
      </c>
      <c r="F638" s="103">
        <v>3774436.96</v>
      </c>
      <c r="G638" s="103">
        <v>172400</v>
      </c>
      <c r="H638" s="98">
        <f t="shared" si="18"/>
        <v>4.5675686685730209E-2</v>
      </c>
    </row>
    <row r="639" spans="1:8" ht="15" x14ac:dyDescent="0.2">
      <c r="A639" s="27">
        <f t="shared" si="19"/>
        <v>632</v>
      </c>
      <c r="B639" s="101" t="s">
        <v>578</v>
      </c>
      <c r="C639" s="102" t="s">
        <v>117</v>
      </c>
      <c r="D639" s="102" t="s">
        <v>288</v>
      </c>
      <c r="E639" s="102" t="s">
        <v>94</v>
      </c>
      <c r="F639" s="103">
        <v>10911908.810000001</v>
      </c>
      <c r="G639" s="103">
        <v>5121364.1100000003</v>
      </c>
      <c r="H639" s="98">
        <f t="shared" si="18"/>
        <v>0.46933714340671806</v>
      </c>
    </row>
    <row r="640" spans="1:8" ht="15" x14ac:dyDescent="0.2">
      <c r="A640" s="27">
        <f t="shared" si="19"/>
        <v>633</v>
      </c>
      <c r="B640" s="101" t="s">
        <v>443</v>
      </c>
      <c r="C640" s="102" t="s">
        <v>117</v>
      </c>
      <c r="D640" s="102" t="s">
        <v>288</v>
      </c>
      <c r="E640" s="102" t="s">
        <v>159</v>
      </c>
      <c r="F640" s="103">
        <v>9044423.0500000007</v>
      </c>
      <c r="G640" s="103">
        <v>4246873.8</v>
      </c>
      <c r="H640" s="98">
        <f t="shared" si="18"/>
        <v>0.46955718198077867</v>
      </c>
    </row>
    <row r="641" spans="1:8" ht="15" x14ac:dyDescent="0.2">
      <c r="A641" s="27">
        <f t="shared" si="19"/>
        <v>634</v>
      </c>
      <c r="B641" s="101" t="s">
        <v>444</v>
      </c>
      <c r="C641" s="102" t="s">
        <v>117</v>
      </c>
      <c r="D641" s="102" t="s">
        <v>288</v>
      </c>
      <c r="E641" s="102" t="s">
        <v>414</v>
      </c>
      <c r="F641" s="103">
        <v>6953520</v>
      </c>
      <c r="G641" s="103">
        <v>3269595.4</v>
      </c>
      <c r="H641" s="98">
        <f t="shared" si="18"/>
        <v>0.47020723317111335</v>
      </c>
    </row>
    <row r="642" spans="1:8" ht="38.25" x14ac:dyDescent="0.2">
      <c r="A642" s="27">
        <f t="shared" si="19"/>
        <v>635</v>
      </c>
      <c r="B642" s="101" t="s">
        <v>446</v>
      </c>
      <c r="C642" s="102" t="s">
        <v>117</v>
      </c>
      <c r="D642" s="102" t="s">
        <v>288</v>
      </c>
      <c r="E642" s="102" t="s">
        <v>416</v>
      </c>
      <c r="F642" s="103">
        <v>2090903.05</v>
      </c>
      <c r="G642" s="103">
        <v>977278.4</v>
      </c>
      <c r="H642" s="98">
        <f t="shared" si="18"/>
        <v>0.46739536775748641</v>
      </c>
    </row>
    <row r="643" spans="1:8" ht="25.5" x14ac:dyDescent="0.2">
      <c r="A643" s="27">
        <f t="shared" si="19"/>
        <v>636</v>
      </c>
      <c r="B643" s="101" t="s">
        <v>431</v>
      </c>
      <c r="C643" s="102" t="s">
        <v>117</v>
      </c>
      <c r="D643" s="102" t="s">
        <v>288</v>
      </c>
      <c r="E643" s="102" t="s">
        <v>158</v>
      </c>
      <c r="F643" s="103">
        <v>1437485.76</v>
      </c>
      <c r="G643" s="103">
        <v>587345.31000000006</v>
      </c>
      <c r="H643" s="98">
        <f t="shared" si="18"/>
        <v>0.4085920892878967</v>
      </c>
    </row>
    <row r="644" spans="1:8" ht="15" x14ac:dyDescent="0.2">
      <c r="A644" s="27">
        <f t="shared" si="19"/>
        <v>637</v>
      </c>
      <c r="B644" s="101" t="s">
        <v>432</v>
      </c>
      <c r="C644" s="102" t="s">
        <v>117</v>
      </c>
      <c r="D644" s="102" t="s">
        <v>288</v>
      </c>
      <c r="E644" s="102" t="s">
        <v>382</v>
      </c>
      <c r="F644" s="103">
        <v>534617.81000000006</v>
      </c>
      <c r="G644" s="103">
        <v>158121.69</v>
      </c>
      <c r="H644" s="98">
        <f t="shared" si="18"/>
        <v>0.29576584812990048</v>
      </c>
    </row>
    <row r="645" spans="1:8" ht="15" x14ac:dyDescent="0.2">
      <c r="A645" s="27">
        <f t="shared" si="19"/>
        <v>638</v>
      </c>
      <c r="B645" s="101" t="s">
        <v>779</v>
      </c>
      <c r="C645" s="102" t="s">
        <v>117</v>
      </c>
      <c r="D645" s="102" t="s">
        <v>288</v>
      </c>
      <c r="E645" s="102" t="s">
        <v>780</v>
      </c>
      <c r="F645" s="103">
        <v>902867.95</v>
      </c>
      <c r="G645" s="103">
        <v>429223.62</v>
      </c>
      <c r="H645" s="98">
        <f t="shared" si="18"/>
        <v>0.47540021771733065</v>
      </c>
    </row>
    <row r="646" spans="1:8" ht="15" x14ac:dyDescent="0.2">
      <c r="A646" s="27">
        <f t="shared" si="19"/>
        <v>639</v>
      </c>
      <c r="B646" s="101" t="s">
        <v>436</v>
      </c>
      <c r="C646" s="102" t="s">
        <v>117</v>
      </c>
      <c r="D646" s="102" t="s">
        <v>288</v>
      </c>
      <c r="E646" s="102" t="s">
        <v>160</v>
      </c>
      <c r="F646" s="103">
        <v>430000</v>
      </c>
      <c r="G646" s="103">
        <v>287145</v>
      </c>
      <c r="H646" s="98">
        <f t="shared" si="18"/>
        <v>0.66777906976744184</v>
      </c>
    </row>
    <row r="647" spans="1:8" ht="25.5" x14ac:dyDescent="0.2">
      <c r="A647" s="27">
        <f t="shared" si="19"/>
        <v>640</v>
      </c>
      <c r="B647" s="101" t="s">
        <v>447</v>
      </c>
      <c r="C647" s="102" t="s">
        <v>117</v>
      </c>
      <c r="D647" s="102" t="s">
        <v>288</v>
      </c>
      <c r="E647" s="102" t="s">
        <v>376</v>
      </c>
      <c r="F647" s="103">
        <v>430000</v>
      </c>
      <c r="G647" s="103">
        <v>287145</v>
      </c>
      <c r="H647" s="98">
        <f t="shared" si="18"/>
        <v>0.66777906976744184</v>
      </c>
    </row>
    <row r="648" spans="1:8" ht="38.25" x14ac:dyDescent="0.2">
      <c r="A648" s="27">
        <f t="shared" si="19"/>
        <v>641</v>
      </c>
      <c r="B648" s="101" t="s">
        <v>579</v>
      </c>
      <c r="C648" s="102" t="s">
        <v>117</v>
      </c>
      <c r="D648" s="102" t="s">
        <v>289</v>
      </c>
      <c r="E648" s="102" t="s">
        <v>94</v>
      </c>
      <c r="F648" s="103">
        <v>2073999.65</v>
      </c>
      <c r="G648" s="103">
        <v>1048213.23</v>
      </c>
      <c r="H648" s="98">
        <f t="shared" si="18"/>
        <v>0.50540665713227095</v>
      </c>
    </row>
    <row r="649" spans="1:8" ht="15" x14ac:dyDescent="0.2">
      <c r="A649" s="27">
        <f t="shared" si="19"/>
        <v>642</v>
      </c>
      <c r="B649" s="101" t="s">
        <v>443</v>
      </c>
      <c r="C649" s="102" t="s">
        <v>117</v>
      </c>
      <c r="D649" s="102" t="s">
        <v>289</v>
      </c>
      <c r="E649" s="102" t="s">
        <v>159</v>
      </c>
      <c r="F649" s="103">
        <v>1968125</v>
      </c>
      <c r="G649" s="103">
        <v>980764.98</v>
      </c>
      <c r="H649" s="98">
        <f t="shared" ref="H649:H712" si="20">G649/F649</f>
        <v>0.49832453731343285</v>
      </c>
    </row>
    <row r="650" spans="1:8" ht="15" x14ac:dyDescent="0.2">
      <c r="A650" s="27">
        <f t="shared" ref="A650:A713" si="21">A649+1</f>
        <v>643</v>
      </c>
      <c r="B650" s="101" t="s">
        <v>444</v>
      </c>
      <c r="C650" s="102" t="s">
        <v>117</v>
      </c>
      <c r="D650" s="102" t="s">
        <v>289</v>
      </c>
      <c r="E650" s="102" t="s">
        <v>414</v>
      </c>
      <c r="F650" s="103">
        <v>1515096</v>
      </c>
      <c r="G650" s="103">
        <v>755006.07</v>
      </c>
      <c r="H650" s="98">
        <f t="shared" si="20"/>
        <v>0.49832226472777957</v>
      </c>
    </row>
    <row r="651" spans="1:8" ht="38.25" x14ac:dyDescent="0.2">
      <c r="A651" s="27">
        <f t="shared" si="21"/>
        <v>644</v>
      </c>
      <c r="B651" s="101" t="s">
        <v>446</v>
      </c>
      <c r="C651" s="102" t="s">
        <v>117</v>
      </c>
      <c r="D651" s="102" t="s">
        <v>289</v>
      </c>
      <c r="E651" s="102" t="s">
        <v>416</v>
      </c>
      <c r="F651" s="103">
        <v>453029</v>
      </c>
      <c r="G651" s="103">
        <v>225758.91</v>
      </c>
      <c r="H651" s="98">
        <f t="shared" si="20"/>
        <v>0.49833213767772044</v>
      </c>
    </row>
    <row r="652" spans="1:8" ht="25.5" x14ac:dyDescent="0.2">
      <c r="A652" s="27">
        <f t="shared" si="21"/>
        <v>645</v>
      </c>
      <c r="B652" s="101" t="s">
        <v>431</v>
      </c>
      <c r="C652" s="102" t="s">
        <v>117</v>
      </c>
      <c r="D652" s="102" t="s">
        <v>289</v>
      </c>
      <c r="E652" s="102" t="s">
        <v>158</v>
      </c>
      <c r="F652" s="103">
        <v>105874.65</v>
      </c>
      <c r="G652" s="103">
        <v>67448.25</v>
      </c>
      <c r="H652" s="98">
        <f t="shared" si="20"/>
        <v>0.63705759594010469</v>
      </c>
    </row>
    <row r="653" spans="1:8" ht="15" x14ac:dyDescent="0.2">
      <c r="A653" s="27">
        <f t="shared" si="21"/>
        <v>646</v>
      </c>
      <c r="B653" s="101" t="s">
        <v>432</v>
      </c>
      <c r="C653" s="102" t="s">
        <v>117</v>
      </c>
      <c r="D653" s="102" t="s">
        <v>289</v>
      </c>
      <c r="E653" s="102" t="s">
        <v>382</v>
      </c>
      <c r="F653" s="103">
        <v>61000</v>
      </c>
      <c r="G653" s="103">
        <v>42904.3</v>
      </c>
      <c r="H653" s="98">
        <f t="shared" si="20"/>
        <v>0.70334918032786886</v>
      </c>
    </row>
    <row r="654" spans="1:8" ht="15" x14ac:dyDescent="0.2">
      <c r="A654" s="27">
        <f t="shared" si="21"/>
        <v>647</v>
      </c>
      <c r="B654" s="101" t="s">
        <v>779</v>
      </c>
      <c r="C654" s="102" t="s">
        <v>117</v>
      </c>
      <c r="D654" s="102" t="s">
        <v>289</v>
      </c>
      <c r="E654" s="102" t="s">
        <v>780</v>
      </c>
      <c r="F654" s="103">
        <v>44874.65</v>
      </c>
      <c r="G654" s="103">
        <v>24543.95</v>
      </c>
      <c r="H654" s="98">
        <f t="shared" si="20"/>
        <v>0.5469446558357558</v>
      </c>
    </row>
    <row r="655" spans="1:8" ht="25.5" x14ac:dyDescent="0.2">
      <c r="A655" s="27">
        <f t="shared" si="21"/>
        <v>648</v>
      </c>
      <c r="B655" s="101" t="s">
        <v>580</v>
      </c>
      <c r="C655" s="102" t="s">
        <v>117</v>
      </c>
      <c r="D655" s="102" t="s">
        <v>290</v>
      </c>
      <c r="E655" s="102" t="s">
        <v>94</v>
      </c>
      <c r="F655" s="103">
        <v>4169760.1</v>
      </c>
      <c r="G655" s="103">
        <v>188103</v>
      </c>
      <c r="H655" s="98">
        <f t="shared" si="20"/>
        <v>4.5111228341409855E-2</v>
      </c>
    </row>
    <row r="656" spans="1:8" ht="25.5" x14ac:dyDescent="0.2">
      <c r="A656" s="27">
        <f t="shared" si="21"/>
        <v>649</v>
      </c>
      <c r="B656" s="101" t="s">
        <v>431</v>
      </c>
      <c r="C656" s="102" t="s">
        <v>117</v>
      </c>
      <c r="D656" s="102" t="s">
        <v>290</v>
      </c>
      <c r="E656" s="102" t="s">
        <v>158</v>
      </c>
      <c r="F656" s="103">
        <v>4169760.1</v>
      </c>
      <c r="G656" s="103">
        <v>188103</v>
      </c>
      <c r="H656" s="98">
        <f t="shared" si="20"/>
        <v>4.5111228341409855E-2</v>
      </c>
    </row>
    <row r="657" spans="1:8" ht="25.5" x14ac:dyDescent="0.2">
      <c r="A657" s="27">
        <f t="shared" si="21"/>
        <v>650</v>
      </c>
      <c r="B657" s="101" t="s">
        <v>484</v>
      </c>
      <c r="C657" s="102" t="s">
        <v>117</v>
      </c>
      <c r="D657" s="102" t="s">
        <v>290</v>
      </c>
      <c r="E657" s="102" t="s">
        <v>381</v>
      </c>
      <c r="F657" s="103">
        <v>3853686.1</v>
      </c>
      <c r="G657" s="103">
        <v>30000</v>
      </c>
      <c r="H657" s="98">
        <f t="shared" si="20"/>
        <v>7.7847544458797512E-3</v>
      </c>
    </row>
    <row r="658" spans="1:8" ht="15" x14ac:dyDescent="0.2">
      <c r="A658" s="27">
        <f t="shared" si="21"/>
        <v>651</v>
      </c>
      <c r="B658" s="101" t="s">
        <v>432</v>
      </c>
      <c r="C658" s="102" t="s">
        <v>117</v>
      </c>
      <c r="D658" s="102" t="s">
        <v>290</v>
      </c>
      <c r="E658" s="102" t="s">
        <v>382</v>
      </c>
      <c r="F658" s="103">
        <v>316074</v>
      </c>
      <c r="G658" s="103">
        <v>158103</v>
      </c>
      <c r="H658" s="98">
        <f t="shared" si="20"/>
        <v>0.50020881186051369</v>
      </c>
    </row>
    <row r="659" spans="1:8" ht="25.5" x14ac:dyDescent="0.2">
      <c r="A659" s="27">
        <f t="shared" si="21"/>
        <v>652</v>
      </c>
      <c r="B659" s="101" t="s">
        <v>581</v>
      </c>
      <c r="C659" s="102" t="s">
        <v>117</v>
      </c>
      <c r="D659" s="102" t="s">
        <v>291</v>
      </c>
      <c r="E659" s="102" t="s">
        <v>94</v>
      </c>
      <c r="F659" s="103">
        <v>40000</v>
      </c>
      <c r="G659" s="103">
        <v>20000</v>
      </c>
      <c r="H659" s="98">
        <f t="shared" si="20"/>
        <v>0.5</v>
      </c>
    </row>
    <row r="660" spans="1:8" ht="25.5" x14ac:dyDescent="0.2">
      <c r="A660" s="27">
        <f t="shared" si="21"/>
        <v>653</v>
      </c>
      <c r="B660" s="101" t="s">
        <v>431</v>
      </c>
      <c r="C660" s="102" t="s">
        <v>117</v>
      </c>
      <c r="D660" s="102" t="s">
        <v>291</v>
      </c>
      <c r="E660" s="102" t="s">
        <v>158</v>
      </c>
      <c r="F660" s="103">
        <v>40000</v>
      </c>
      <c r="G660" s="103">
        <v>20000</v>
      </c>
      <c r="H660" s="98">
        <f t="shared" si="20"/>
        <v>0.5</v>
      </c>
    </row>
    <row r="661" spans="1:8" ht="15" x14ac:dyDescent="0.2">
      <c r="A661" s="27">
        <f t="shared" si="21"/>
        <v>654</v>
      </c>
      <c r="B661" s="101" t="s">
        <v>432</v>
      </c>
      <c r="C661" s="102" t="s">
        <v>117</v>
      </c>
      <c r="D661" s="102" t="s">
        <v>291</v>
      </c>
      <c r="E661" s="102" t="s">
        <v>382</v>
      </c>
      <c r="F661" s="103">
        <v>40000</v>
      </c>
      <c r="G661" s="103">
        <v>20000</v>
      </c>
      <c r="H661" s="98">
        <f t="shared" si="20"/>
        <v>0.5</v>
      </c>
    </row>
    <row r="662" spans="1:8" ht="15" x14ac:dyDescent="0.2">
      <c r="A662" s="27">
        <f t="shared" si="21"/>
        <v>655</v>
      </c>
      <c r="B662" s="101" t="s">
        <v>582</v>
      </c>
      <c r="C662" s="102" t="s">
        <v>117</v>
      </c>
      <c r="D662" s="102" t="s">
        <v>292</v>
      </c>
      <c r="E662" s="102" t="s">
        <v>94</v>
      </c>
      <c r="F662" s="103">
        <v>391077</v>
      </c>
      <c r="G662" s="103">
        <v>196337.99</v>
      </c>
      <c r="H662" s="98">
        <f t="shared" si="20"/>
        <v>0.50204432886618233</v>
      </c>
    </row>
    <row r="663" spans="1:8" ht="25.5" x14ac:dyDescent="0.2">
      <c r="A663" s="27">
        <f t="shared" si="21"/>
        <v>656</v>
      </c>
      <c r="B663" s="101" t="s">
        <v>431</v>
      </c>
      <c r="C663" s="102" t="s">
        <v>117</v>
      </c>
      <c r="D663" s="102" t="s">
        <v>292</v>
      </c>
      <c r="E663" s="102" t="s">
        <v>158</v>
      </c>
      <c r="F663" s="103">
        <v>391077</v>
      </c>
      <c r="G663" s="103">
        <v>196337.99</v>
      </c>
      <c r="H663" s="98">
        <f t="shared" si="20"/>
        <v>0.50204432886618233</v>
      </c>
    </row>
    <row r="664" spans="1:8" ht="15" x14ac:dyDescent="0.2">
      <c r="A664" s="27">
        <f t="shared" si="21"/>
        <v>657</v>
      </c>
      <c r="B664" s="101" t="s">
        <v>432</v>
      </c>
      <c r="C664" s="102" t="s">
        <v>117</v>
      </c>
      <c r="D664" s="102" t="s">
        <v>292</v>
      </c>
      <c r="E664" s="102" t="s">
        <v>382</v>
      </c>
      <c r="F664" s="103">
        <v>391077</v>
      </c>
      <c r="G664" s="103">
        <v>196337.99</v>
      </c>
      <c r="H664" s="98">
        <f t="shared" si="20"/>
        <v>0.50204432886618233</v>
      </c>
    </row>
    <row r="665" spans="1:8" ht="89.25" x14ac:dyDescent="0.2">
      <c r="A665" s="27">
        <f t="shared" si="21"/>
        <v>658</v>
      </c>
      <c r="B665" s="101" t="s">
        <v>657</v>
      </c>
      <c r="C665" s="102" t="s">
        <v>117</v>
      </c>
      <c r="D665" s="102" t="s">
        <v>658</v>
      </c>
      <c r="E665" s="102" t="s">
        <v>94</v>
      </c>
      <c r="F665" s="103">
        <v>70000</v>
      </c>
      <c r="G665" s="103">
        <v>0</v>
      </c>
      <c r="H665" s="98">
        <f t="shared" si="20"/>
        <v>0</v>
      </c>
    </row>
    <row r="666" spans="1:8" ht="25.5" x14ac:dyDescent="0.2">
      <c r="A666" s="27">
        <f t="shared" si="21"/>
        <v>659</v>
      </c>
      <c r="B666" s="101" t="s">
        <v>431</v>
      </c>
      <c r="C666" s="102" t="s">
        <v>117</v>
      </c>
      <c r="D666" s="102" t="s">
        <v>658</v>
      </c>
      <c r="E666" s="102" t="s">
        <v>158</v>
      </c>
      <c r="F666" s="103">
        <v>70000</v>
      </c>
      <c r="G666" s="103">
        <v>0</v>
      </c>
      <c r="H666" s="98">
        <f t="shared" si="20"/>
        <v>0</v>
      </c>
    </row>
    <row r="667" spans="1:8" ht="15" x14ac:dyDescent="0.2">
      <c r="A667" s="27">
        <f t="shared" si="21"/>
        <v>660</v>
      </c>
      <c r="B667" s="101" t="s">
        <v>432</v>
      </c>
      <c r="C667" s="102" t="s">
        <v>117</v>
      </c>
      <c r="D667" s="102" t="s">
        <v>658</v>
      </c>
      <c r="E667" s="102" t="s">
        <v>382</v>
      </c>
      <c r="F667" s="103">
        <v>70000</v>
      </c>
      <c r="G667" s="103">
        <v>0</v>
      </c>
      <c r="H667" s="98">
        <f t="shared" si="20"/>
        <v>0</v>
      </c>
    </row>
    <row r="668" spans="1:8" ht="76.5" x14ac:dyDescent="0.2">
      <c r="A668" s="27">
        <f t="shared" si="21"/>
        <v>661</v>
      </c>
      <c r="B668" s="101" t="s">
        <v>840</v>
      </c>
      <c r="C668" s="102" t="s">
        <v>117</v>
      </c>
      <c r="D668" s="102" t="s">
        <v>841</v>
      </c>
      <c r="E668" s="102" t="s">
        <v>94</v>
      </c>
      <c r="F668" s="103">
        <v>4082520</v>
      </c>
      <c r="G668" s="103">
        <v>2041260</v>
      </c>
      <c r="H668" s="98">
        <f t="shared" si="20"/>
        <v>0.5</v>
      </c>
    </row>
    <row r="669" spans="1:8" ht="15" x14ac:dyDescent="0.2">
      <c r="A669" s="27">
        <f t="shared" si="21"/>
        <v>662</v>
      </c>
      <c r="B669" s="101" t="s">
        <v>469</v>
      </c>
      <c r="C669" s="102" t="s">
        <v>117</v>
      </c>
      <c r="D669" s="102" t="s">
        <v>841</v>
      </c>
      <c r="E669" s="102" t="s">
        <v>164</v>
      </c>
      <c r="F669" s="103">
        <v>4082520</v>
      </c>
      <c r="G669" s="103">
        <v>2041260</v>
      </c>
      <c r="H669" s="98">
        <f t="shared" si="20"/>
        <v>0.5</v>
      </c>
    </row>
    <row r="670" spans="1:8" ht="38.25" x14ac:dyDescent="0.2">
      <c r="A670" s="27">
        <f t="shared" si="21"/>
        <v>663</v>
      </c>
      <c r="B670" s="101" t="s">
        <v>842</v>
      </c>
      <c r="C670" s="102" t="s">
        <v>117</v>
      </c>
      <c r="D670" s="102" t="s">
        <v>843</v>
      </c>
      <c r="E670" s="102" t="s">
        <v>94</v>
      </c>
      <c r="F670" s="103">
        <v>300000</v>
      </c>
      <c r="G670" s="103">
        <v>0</v>
      </c>
      <c r="H670" s="98">
        <f t="shared" si="20"/>
        <v>0</v>
      </c>
    </row>
    <row r="671" spans="1:8" ht="25.5" x14ac:dyDescent="0.2">
      <c r="A671" s="27">
        <f t="shared" si="21"/>
        <v>664</v>
      </c>
      <c r="B671" s="101" t="s">
        <v>431</v>
      </c>
      <c r="C671" s="102" t="s">
        <v>117</v>
      </c>
      <c r="D671" s="102" t="s">
        <v>843</v>
      </c>
      <c r="E671" s="102" t="s">
        <v>158</v>
      </c>
      <c r="F671" s="103">
        <v>300000</v>
      </c>
      <c r="G671" s="103">
        <v>0</v>
      </c>
      <c r="H671" s="98">
        <f t="shared" si="20"/>
        <v>0</v>
      </c>
    </row>
    <row r="672" spans="1:8" ht="15" x14ac:dyDescent="0.2">
      <c r="A672" s="27">
        <f t="shared" si="21"/>
        <v>665</v>
      </c>
      <c r="B672" s="101" t="s">
        <v>432</v>
      </c>
      <c r="C672" s="102" t="s">
        <v>117</v>
      </c>
      <c r="D672" s="102" t="s">
        <v>843</v>
      </c>
      <c r="E672" s="102" t="s">
        <v>382</v>
      </c>
      <c r="F672" s="103">
        <v>300000</v>
      </c>
      <c r="G672" s="103">
        <v>0</v>
      </c>
      <c r="H672" s="98">
        <f t="shared" si="20"/>
        <v>0</v>
      </c>
    </row>
    <row r="673" spans="1:8" ht="15" x14ac:dyDescent="0.2">
      <c r="A673" s="27">
        <f t="shared" si="21"/>
        <v>666</v>
      </c>
      <c r="B673" s="101" t="s">
        <v>199</v>
      </c>
      <c r="C673" s="102" t="s">
        <v>117</v>
      </c>
      <c r="D673" s="102" t="s">
        <v>201</v>
      </c>
      <c r="E673" s="102" t="s">
        <v>94</v>
      </c>
      <c r="F673" s="103">
        <v>103436</v>
      </c>
      <c r="G673" s="103">
        <v>103436</v>
      </c>
      <c r="H673" s="98">
        <f t="shared" si="20"/>
        <v>1</v>
      </c>
    </row>
    <row r="674" spans="1:8" ht="15" x14ac:dyDescent="0.2">
      <c r="A674" s="27">
        <f t="shared" si="21"/>
        <v>667</v>
      </c>
      <c r="B674" s="101" t="s">
        <v>844</v>
      </c>
      <c r="C674" s="102" t="s">
        <v>117</v>
      </c>
      <c r="D674" s="102" t="s">
        <v>845</v>
      </c>
      <c r="E674" s="102" t="s">
        <v>94</v>
      </c>
      <c r="F674" s="103">
        <v>103436</v>
      </c>
      <c r="G674" s="103">
        <v>103436</v>
      </c>
      <c r="H674" s="98">
        <f t="shared" si="20"/>
        <v>1</v>
      </c>
    </row>
    <row r="675" spans="1:8" ht="15" x14ac:dyDescent="0.2">
      <c r="A675" s="27">
        <f t="shared" si="21"/>
        <v>668</v>
      </c>
      <c r="B675" s="101" t="s">
        <v>469</v>
      </c>
      <c r="C675" s="102" t="s">
        <v>117</v>
      </c>
      <c r="D675" s="102" t="s">
        <v>845</v>
      </c>
      <c r="E675" s="102" t="s">
        <v>164</v>
      </c>
      <c r="F675" s="103">
        <v>103436</v>
      </c>
      <c r="G675" s="103">
        <v>103436</v>
      </c>
      <c r="H675" s="98">
        <f t="shared" si="20"/>
        <v>1</v>
      </c>
    </row>
    <row r="676" spans="1:8" ht="15" x14ac:dyDescent="0.2">
      <c r="A676" s="27">
        <f t="shared" si="21"/>
        <v>669</v>
      </c>
      <c r="B676" s="101" t="s">
        <v>58</v>
      </c>
      <c r="C676" s="102" t="s">
        <v>118</v>
      </c>
      <c r="D676" s="102" t="s">
        <v>200</v>
      </c>
      <c r="E676" s="102" t="s">
        <v>94</v>
      </c>
      <c r="F676" s="103">
        <v>2778240</v>
      </c>
      <c r="G676" s="103">
        <v>1281864.98</v>
      </c>
      <c r="H676" s="98">
        <f t="shared" si="20"/>
        <v>0.46139461673577514</v>
      </c>
    </row>
    <row r="677" spans="1:8" ht="51" x14ac:dyDescent="0.2">
      <c r="A677" s="27">
        <f t="shared" si="21"/>
        <v>670</v>
      </c>
      <c r="B677" s="101" t="s">
        <v>548</v>
      </c>
      <c r="C677" s="102" t="s">
        <v>118</v>
      </c>
      <c r="D677" s="102" t="s">
        <v>273</v>
      </c>
      <c r="E677" s="102" t="s">
        <v>94</v>
      </c>
      <c r="F677" s="103">
        <v>2778240</v>
      </c>
      <c r="G677" s="103">
        <v>1281864.98</v>
      </c>
      <c r="H677" s="98">
        <f t="shared" si="20"/>
        <v>0.46139461673577514</v>
      </c>
    </row>
    <row r="678" spans="1:8" ht="15" x14ac:dyDescent="0.2">
      <c r="A678" s="27">
        <f t="shared" si="21"/>
        <v>671</v>
      </c>
      <c r="B678" s="101" t="s">
        <v>583</v>
      </c>
      <c r="C678" s="102" t="s">
        <v>118</v>
      </c>
      <c r="D678" s="102" t="s">
        <v>331</v>
      </c>
      <c r="E678" s="102" t="s">
        <v>94</v>
      </c>
      <c r="F678" s="103">
        <v>2778240</v>
      </c>
      <c r="G678" s="103">
        <v>1281864.98</v>
      </c>
      <c r="H678" s="98">
        <f t="shared" si="20"/>
        <v>0.46139461673577514</v>
      </c>
    </row>
    <row r="679" spans="1:8" ht="38.25" x14ac:dyDescent="0.2">
      <c r="A679" s="27">
        <f t="shared" si="21"/>
        <v>672</v>
      </c>
      <c r="B679" s="101" t="s">
        <v>584</v>
      </c>
      <c r="C679" s="102" t="s">
        <v>118</v>
      </c>
      <c r="D679" s="102" t="s">
        <v>293</v>
      </c>
      <c r="E679" s="102" t="s">
        <v>94</v>
      </c>
      <c r="F679" s="103">
        <v>2778240</v>
      </c>
      <c r="G679" s="103">
        <v>1281864.98</v>
      </c>
      <c r="H679" s="98">
        <f t="shared" si="20"/>
        <v>0.46139461673577514</v>
      </c>
    </row>
    <row r="680" spans="1:8" ht="15" x14ac:dyDescent="0.2">
      <c r="A680" s="27">
        <f t="shared" si="21"/>
        <v>673</v>
      </c>
      <c r="B680" s="101" t="s">
        <v>443</v>
      </c>
      <c r="C680" s="102" t="s">
        <v>118</v>
      </c>
      <c r="D680" s="102" t="s">
        <v>293</v>
      </c>
      <c r="E680" s="102" t="s">
        <v>159</v>
      </c>
      <c r="F680" s="103">
        <v>2559996</v>
      </c>
      <c r="G680" s="103">
        <v>1202557.95</v>
      </c>
      <c r="H680" s="98">
        <f t="shared" si="20"/>
        <v>0.46974993320302061</v>
      </c>
    </row>
    <row r="681" spans="1:8" ht="15" x14ac:dyDescent="0.2">
      <c r="A681" s="27">
        <f t="shared" si="21"/>
        <v>674</v>
      </c>
      <c r="B681" s="101" t="s">
        <v>444</v>
      </c>
      <c r="C681" s="102" t="s">
        <v>118</v>
      </c>
      <c r="D681" s="102" t="s">
        <v>293</v>
      </c>
      <c r="E681" s="102" t="s">
        <v>414</v>
      </c>
      <c r="F681" s="103">
        <v>1972929</v>
      </c>
      <c r="G681" s="103">
        <v>942253.62</v>
      </c>
      <c r="H681" s="98">
        <f t="shared" si="20"/>
        <v>0.47759124631448979</v>
      </c>
    </row>
    <row r="682" spans="1:8" ht="38.25" x14ac:dyDescent="0.2">
      <c r="A682" s="27">
        <f t="shared" si="21"/>
        <v>675</v>
      </c>
      <c r="B682" s="101" t="s">
        <v>446</v>
      </c>
      <c r="C682" s="102" t="s">
        <v>118</v>
      </c>
      <c r="D682" s="102" t="s">
        <v>293</v>
      </c>
      <c r="E682" s="102" t="s">
        <v>416</v>
      </c>
      <c r="F682" s="103">
        <v>587067</v>
      </c>
      <c r="G682" s="103">
        <v>260304.33</v>
      </c>
      <c r="H682" s="98">
        <f t="shared" si="20"/>
        <v>0.44339799375539757</v>
      </c>
    </row>
    <row r="683" spans="1:8" ht="25.5" x14ac:dyDescent="0.2">
      <c r="A683" s="27">
        <f t="shared" si="21"/>
        <v>676</v>
      </c>
      <c r="B683" s="101" t="s">
        <v>431</v>
      </c>
      <c r="C683" s="102" t="s">
        <v>118</v>
      </c>
      <c r="D683" s="102" t="s">
        <v>293</v>
      </c>
      <c r="E683" s="102" t="s">
        <v>158</v>
      </c>
      <c r="F683" s="103">
        <v>218244</v>
      </c>
      <c r="G683" s="103">
        <v>79307.03</v>
      </c>
      <c r="H683" s="98">
        <f t="shared" si="20"/>
        <v>0.36338698887483734</v>
      </c>
    </row>
    <row r="684" spans="1:8" ht="15" x14ac:dyDescent="0.2">
      <c r="A684" s="27">
        <f t="shared" si="21"/>
        <v>677</v>
      </c>
      <c r="B684" s="101" t="s">
        <v>432</v>
      </c>
      <c r="C684" s="102" t="s">
        <v>118</v>
      </c>
      <c r="D684" s="102" t="s">
        <v>293</v>
      </c>
      <c r="E684" s="102" t="s">
        <v>382</v>
      </c>
      <c r="F684" s="103">
        <v>196554</v>
      </c>
      <c r="G684" s="103">
        <v>68586.98</v>
      </c>
      <c r="H684" s="98">
        <f t="shared" si="20"/>
        <v>0.34894726131241283</v>
      </c>
    </row>
    <row r="685" spans="1:8" ht="15" x14ac:dyDescent="0.2">
      <c r="A685" s="27">
        <f t="shared" si="21"/>
        <v>678</v>
      </c>
      <c r="B685" s="101" t="s">
        <v>779</v>
      </c>
      <c r="C685" s="102" t="s">
        <v>118</v>
      </c>
      <c r="D685" s="102" t="s">
        <v>293</v>
      </c>
      <c r="E685" s="102" t="s">
        <v>780</v>
      </c>
      <c r="F685" s="103">
        <v>21690</v>
      </c>
      <c r="G685" s="103">
        <v>10720.05</v>
      </c>
      <c r="H685" s="98">
        <f t="shared" si="20"/>
        <v>0.49423928077455043</v>
      </c>
    </row>
    <row r="686" spans="1:8" ht="15" x14ac:dyDescent="0.2">
      <c r="A686" s="27">
        <f t="shared" si="21"/>
        <v>679</v>
      </c>
      <c r="B686" s="101" t="s">
        <v>59</v>
      </c>
      <c r="C686" s="102" t="s">
        <v>119</v>
      </c>
      <c r="D686" s="102" t="s">
        <v>200</v>
      </c>
      <c r="E686" s="102" t="s">
        <v>94</v>
      </c>
      <c r="F686" s="103">
        <v>110230805</v>
      </c>
      <c r="G686" s="103">
        <v>72606179.930000007</v>
      </c>
      <c r="H686" s="98">
        <f t="shared" si="20"/>
        <v>0.65867413315179912</v>
      </c>
    </row>
    <row r="687" spans="1:8" ht="15" x14ac:dyDescent="0.2">
      <c r="A687" s="27">
        <f t="shared" si="21"/>
        <v>680</v>
      </c>
      <c r="B687" s="101" t="s">
        <v>60</v>
      </c>
      <c r="C687" s="102" t="s">
        <v>120</v>
      </c>
      <c r="D687" s="102" t="s">
        <v>200</v>
      </c>
      <c r="E687" s="102" t="s">
        <v>94</v>
      </c>
      <c r="F687" s="103">
        <v>5259805</v>
      </c>
      <c r="G687" s="103">
        <v>2475570.9300000002</v>
      </c>
      <c r="H687" s="98">
        <f t="shared" si="20"/>
        <v>0.47065830957611549</v>
      </c>
    </row>
    <row r="688" spans="1:8" ht="15" x14ac:dyDescent="0.2">
      <c r="A688" s="27">
        <f t="shared" si="21"/>
        <v>681</v>
      </c>
      <c r="B688" s="101" t="s">
        <v>199</v>
      </c>
      <c r="C688" s="102" t="s">
        <v>120</v>
      </c>
      <c r="D688" s="102" t="s">
        <v>201</v>
      </c>
      <c r="E688" s="102" t="s">
        <v>94</v>
      </c>
      <c r="F688" s="103">
        <v>5259805</v>
      </c>
      <c r="G688" s="103">
        <v>2475570.9300000002</v>
      </c>
      <c r="H688" s="98">
        <f t="shared" si="20"/>
        <v>0.47065830957611549</v>
      </c>
    </row>
    <row r="689" spans="1:8" ht="15" x14ac:dyDescent="0.2">
      <c r="A689" s="27">
        <f t="shared" si="21"/>
        <v>682</v>
      </c>
      <c r="B689" s="101" t="s">
        <v>585</v>
      </c>
      <c r="C689" s="102" t="s">
        <v>120</v>
      </c>
      <c r="D689" s="102" t="s">
        <v>294</v>
      </c>
      <c r="E689" s="102" t="s">
        <v>94</v>
      </c>
      <c r="F689" s="103">
        <v>5259805</v>
      </c>
      <c r="G689" s="103">
        <v>2475570.9300000002</v>
      </c>
      <c r="H689" s="98">
        <f t="shared" si="20"/>
        <v>0.47065830957611549</v>
      </c>
    </row>
    <row r="690" spans="1:8" ht="25.5" x14ac:dyDescent="0.2">
      <c r="A690" s="27">
        <f t="shared" si="21"/>
        <v>683</v>
      </c>
      <c r="B690" s="101" t="s">
        <v>586</v>
      </c>
      <c r="C690" s="102" t="s">
        <v>120</v>
      </c>
      <c r="D690" s="102" t="s">
        <v>294</v>
      </c>
      <c r="E690" s="102" t="s">
        <v>165</v>
      </c>
      <c r="F690" s="103">
        <v>5259805</v>
      </c>
      <c r="G690" s="103">
        <v>2475570.9300000002</v>
      </c>
      <c r="H690" s="98">
        <f t="shared" si="20"/>
        <v>0.47065830957611549</v>
      </c>
    </row>
    <row r="691" spans="1:8" ht="15" x14ac:dyDescent="0.2">
      <c r="A691" s="27">
        <f t="shared" si="21"/>
        <v>684</v>
      </c>
      <c r="B691" s="101" t="s">
        <v>587</v>
      </c>
      <c r="C691" s="102" t="s">
        <v>120</v>
      </c>
      <c r="D691" s="102" t="s">
        <v>294</v>
      </c>
      <c r="E691" s="102" t="s">
        <v>383</v>
      </c>
      <c r="F691" s="103">
        <v>5259805</v>
      </c>
      <c r="G691" s="103">
        <v>2475570.9300000002</v>
      </c>
      <c r="H691" s="98">
        <f t="shared" si="20"/>
        <v>0.47065830957611549</v>
      </c>
    </row>
    <row r="692" spans="1:8" ht="15" x14ac:dyDescent="0.2">
      <c r="A692" s="27">
        <f t="shared" si="21"/>
        <v>685</v>
      </c>
      <c r="B692" s="101" t="s">
        <v>61</v>
      </c>
      <c r="C692" s="102" t="s">
        <v>121</v>
      </c>
      <c r="D692" s="102" t="s">
        <v>200</v>
      </c>
      <c r="E692" s="102" t="s">
        <v>94</v>
      </c>
      <c r="F692" s="103">
        <v>97544082</v>
      </c>
      <c r="G692" s="103">
        <v>67424149.379999995</v>
      </c>
      <c r="H692" s="98">
        <f t="shared" si="20"/>
        <v>0.69121722197354829</v>
      </c>
    </row>
    <row r="693" spans="1:8" ht="51" x14ac:dyDescent="0.2">
      <c r="A693" s="27">
        <f t="shared" si="21"/>
        <v>686</v>
      </c>
      <c r="B693" s="101" t="s">
        <v>678</v>
      </c>
      <c r="C693" s="102" t="s">
        <v>121</v>
      </c>
      <c r="D693" s="102" t="s">
        <v>237</v>
      </c>
      <c r="E693" s="102" t="s">
        <v>94</v>
      </c>
      <c r="F693" s="103">
        <v>2709300</v>
      </c>
      <c r="G693" s="103">
        <v>2709300</v>
      </c>
      <c r="H693" s="98">
        <f t="shared" si="20"/>
        <v>1</v>
      </c>
    </row>
    <row r="694" spans="1:8" ht="38.25" x14ac:dyDescent="0.2">
      <c r="A694" s="27">
        <f t="shared" si="21"/>
        <v>687</v>
      </c>
      <c r="B694" s="101" t="s">
        <v>688</v>
      </c>
      <c r="C694" s="102" t="s">
        <v>121</v>
      </c>
      <c r="D694" s="102" t="s">
        <v>321</v>
      </c>
      <c r="E694" s="102" t="s">
        <v>94</v>
      </c>
      <c r="F694" s="103">
        <v>2709300</v>
      </c>
      <c r="G694" s="103">
        <v>2709300</v>
      </c>
      <c r="H694" s="98">
        <f t="shared" si="20"/>
        <v>1</v>
      </c>
    </row>
    <row r="695" spans="1:8" ht="25.5" x14ac:dyDescent="0.2">
      <c r="A695" s="27">
        <f t="shared" si="21"/>
        <v>688</v>
      </c>
      <c r="B695" s="101" t="s">
        <v>705</v>
      </c>
      <c r="C695" s="102" t="s">
        <v>121</v>
      </c>
      <c r="D695" s="102" t="s">
        <v>706</v>
      </c>
      <c r="E695" s="102" t="s">
        <v>94</v>
      </c>
      <c r="F695" s="103">
        <v>1633000</v>
      </c>
      <c r="G695" s="103">
        <v>1633000</v>
      </c>
      <c r="H695" s="98">
        <f t="shared" si="20"/>
        <v>1</v>
      </c>
    </row>
    <row r="696" spans="1:8" ht="25.5" x14ac:dyDescent="0.2">
      <c r="A696" s="27">
        <f t="shared" si="21"/>
        <v>689</v>
      </c>
      <c r="B696" s="101" t="s">
        <v>588</v>
      </c>
      <c r="C696" s="102" t="s">
        <v>121</v>
      </c>
      <c r="D696" s="102" t="s">
        <v>706</v>
      </c>
      <c r="E696" s="102" t="s">
        <v>166</v>
      </c>
      <c r="F696" s="103">
        <v>1633000</v>
      </c>
      <c r="G696" s="103">
        <v>1633000</v>
      </c>
      <c r="H696" s="98">
        <f t="shared" si="20"/>
        <v>1</v>
      </c>
    </row>
    <row r="697" spans="1:8" ht="15" x14ac:dyDescent="0.2">
      <c r="A697" s="27">
        <f t="shared" si="21"/>
        <v>690</v>
      </c>
      <c r="B697" s="101" t="s">
        <v>589</v>
      </c>
      <c r="C697" s="102" t="s">
        <v>121</v>
      </c>
      <c r="D697" s="102" t="s">
        <v>706</v>
      </c>
      <c r="E697" s="102" t="s">
        <v>384</v>
      </c>
      <c r="F697" s="103">
        <v>1633000</v>
      </c>
      <c r="G697" s="103">
        <v>1633000</v>
      </c>
      <c r="H697" s="98">
        <f t="shared" si="20"/>
        <v>1</v>
      </c>
    </row>
    <row r="698" spans="1:8" ht="38.25" x14ac:dyDescent="0.2">
      <c r="A698" s="27">
        <f t="shared" si="21"/>
        <v>691</v>
      </c>
      <c r="B698" s="101" t="s">
        <v>707</v>
      </c>
      <c r="C698" s="102" t="s">
        <v>121</v>
      </c>
      <c r="D698" s="102" t="s">
        <v>708</v>
      </c>
      <c r="E698" s="102" t="s">
        <v>94</v>
      </c>
      <c r="F698" s="103">
        <v>756300</v>
      </c>
      <c r="G698" s="103">
        <v>756300</v>
      </c>
      <c r="H698" s="98">
        <f t="shared" si="20"/>
        <v>1</v>
      </c>
    </row>
    <row r="699" spans="1:8" ht="25.5" x14ac:dyDescent="0.2">
      <c r="A699" s="27">
        <f t="shared" si="21"/>
        <v>692</v>
      </c>
      <c r="B699" s="101" t="s">
        <v>588</v>
      </c>
      <c r="C699" s="102" t="s">
        <v>121</v>
      </c>
      <c r="D699" s="102" t="s">
        <v>708</v>
      </c>
      <c r="E699" s="102" t="s">
        <v>166</v>
      </c>
      <c r="F699" s="103">
        <v>756300</v>
      </c>
      <c r="G699" s="103">
        <v>756300</v>
      </c>
      <c r="H699" s="98">
        <f t="shared" si="20"/>
        <v>1</v>
      </c>
    </row>
    <row r="700" spans="1:8" ht="15" x14ac:dyDescent="0.2">
      <c r="A700" s="27">
        <f t="shared" si="21"/>
        <v>693</v>
      </c>
      <c r="B700" s="101" t="s">
        <v>589</v>
      </c>
      <c r="C700" s="102" t="s">
        <v>121</v>
      </c>
      <c r="D700" s="102" t="s">
        <v>708</v>
      </c>
      <c r="E700" s="102" t="s">
        <v>384</v>
      </c>
      <c r="F700" s="103">
        <v>756300</v>
      </c>
      <c r="G700" s="103">
        <v>756300</v>
      </c>
      <c r="H700" s="98">
        <f t="shared" si="20"/>
        <v>1</v>
      </c>
    </row>
    <row r="701" spans="1:8" ht="25.5" x14ac:dyDescent="0.2">
      <c r="A701" s="27">
        <f t="shared" si="21"/>
        <v>694</v>
      </c>
      <c r="B701" s="101" t="s">
        <v>705</v>
      </c>
      <c r="C701" s="102" t="s">
        <v>121</v>
      </c>
      <c r="D701" s="102" t="s">
        <v>709</v>
      </c>
      <c r="E701" s="102" t="s">
        <v>94</v>
      </c>
      <c r="F701" s="103">
        <v>320000</v>
      </c>
      <c r="G701" s="103">
        <v>320000</v>
      </c>
      <c r="H701" s="98">
        <f t="shared" si="20"/>
        <v>1</v>
      </c>
    </row>
    <row r="702" spans="1:8" ht="25.5" x14ac:dyDescent="0.2">
      <c r="A702" s="27">
        <f t="shared" si="21"/>
        <v>695</v>
      </c>
      <c r="B702" s="101" t="s">
        <v>588</v>
      </c>
      <c r="C702" s="102" t="s">
        <v>121</v>
      </c>
      <c r="D702" s="102" t="s">
        <v>709</v>
      </c>
      <c r="E702" s="102" t="s">
        <v>166</v>
      </c>
      <c r="F702" s="103">
        <v>320000</v>
      </c>
      <c r="G702" s="103">
        <v>320000</v>
      </c>
      <c r="H702" s="98">
        <f t="shared" si="20"/>
        <v>1</v>
      </c>
    </row>
    <row r="703" spans="1:8" ht="15" x14ac:dyDescent="0.2">
      <c r="A703" s="27">
        <f t="shared" si="21"/>
        <v>696</v>
      </c>
      <c r="B703" s="101" t="s">
        <v>589</v>
      </c>
      <c r="C703" s="102" t="s">
        <v>121</v>
      </c>
      <c r="D703" s="102" t="s">
        <v>709</v>
      </c>
      <c r="E703" s="102" t="s">
        <v>384</v>
      </c>
      <c r="F703" s="103">
        <v>320000</v>
      </c>
      <c r="G703" s="103">
        <v>320000</v>
      </c>
      <c r="H703" s="98">
        <f t="shared" si="20"/>
        <v>1</v>
      </c>
    </row>
    <row r="704" spans="1:8" ht="51" x14ac:dyDescent="0.2">
      <c r="A704" s="27">
        <f t="shared" si="21"/>
        <v>697</v>
      </c>
      <c r="B704" s="101" t="s">
        <v>548</v>
      </c>
      <c r="C704" s="102" t="s">
        <v>121</v>
      </c>
      <c r="D704" s="102" t="s">
        <v>273</v>
      </c>
      <c r="E704" s="102" t="s">
        <v>94</v>
      </c>
      <c r="F704" s="103">
        <v>3154320</v>
      </c>
      <c r="G704" s="103">
        <v>3154320</v>
      </c>
      <c r="H704" s="98">
        <f t="shared" si="20"/>
        <v>1</v>
      </c>
    </row>
    <row r="705" spans="1:8" ht="25.5" x14ac:dyDescent="0.2">
      <c r="A705" s="27">
        <f t="shared" si="21"/>
        <v>698</v>
      </c>
      <c r="B705" s="101" t="s">
        <v>590</v>
      </c>
      <c r="C705" s="102" t="s">
        <v>121</v>
      </c>
      <c r="D705" s="102" t="s">
        <v>332</v>
      </c>
      <c r="E705" s="102" t="s">
        <v>94</v>
      </c>
      <c r="F705" s="103">
        <v>3154320</v>
      </c>
      <c r="G705" s="103">
        <v>3154320</v>
      </c>
      <c r="H705" s="98">
        <f t="shared" si="20"/>
        <v>1</v>
      </c>
    </row>
    <row r="706" spans="1:8" ht="38.25" x14ac:dyDescent="0.2">
      <c r="A706" s="27">
        <f t="shared" si="21"/>
        <v>699</v>
      </c>
      <c r="B706" s="101" t="s">
        <v>647</v>
      </c>
      <c r="C706" s="102" t="s">
        <v>121</v>
      </c>
      <c r="D706" s="102" t="s">
        <v>648</v>
      </c>
      <c r="E706" s="102" t="s">
        <v>94</v>
      </c>
      <c r="F706" s="103">
        <v>3154320</v>
      </c>
      <c r="G706" s="103">
        <v>3154320</v>
      </c>
      <c r="H706" s="98">
        <f t="shared" si="20"/>
        <v>1</v>
      </c>
    </row>
    <row r="707" spans="1:8" ht="25.5" x14ac:dyDescent="0.2">
      <c r="A707" s="27">
        <f t="shared" si="21"/>
        <v>700</v>
      </c>
      <c r="B707" s="101" t="s">
        <v>588</v>
      </c>
      <c r="C707" s="102" t="s">
        <v>121</v>
      </c>
      <c r="D707" s="102" t="s">
        <v>648</v>
      </c>
      <c r="E707" s="102" t="s">
        <v>166</v>
      </c>
      <c r="F707" s="103">
        <v>3154320</v>
      </c>
      <c r="G707" s="103">
        <v>3154320</v>
      </c>
      <c r="H707" s="98">
        <f t="shared" si="20"/>
        <v>1</v>
      </c>
    </row>
    <row r="708" spans="1:8" ht="15" x14ac:dyDescent="0.2">
      <c r="A708" s="27">
        <f t="shared" si="21"/>
        <v>701</v>
      </c>
      <c r="B708" s="101" t="s">
        <v>589</v>
      </c>
      <c r="C708" s="102" t="s">
        <v>121</v>
      </c>
      <c r="D708" s="102" t="s">
        <v>648</v>
      </c>
      <c r="E708" s="102" t="s">
        <v>384</v>
      </c>
      <c r="F708" s="103">
        <v>3154320</v>
      </c>
      <c r="G708" s="103">
        <v>3154320</v>
      </c>
      <c r="H708" s="98">
        <f t="shared" si="20"/>
        <v>1</v>
      </c>
    </row>
    <row r="709" spans="1:8" ht="51" x14ac:dyDescent="0.2">
      <c r="A709" s="27">
        <f t="shared" si="21"/>
        <v>702</v>
      </c>
      <c r="B709" s="101" t="s">
        <v>711</v>
      </c>
      <c r="C709" s="102" t="s">
        <v>121</v>
      </c>
      <c r="D709" s="102" t="s">
        <v>295</v>
      </c>
      <c r="E709" s="102" t="s">
        <v>94</v>
      </c>
      <c r="F709" s="103">
        <v>91308779</v>
      </c>
      <c r="G709" s="103">
        <v>61405338.380000003</v>
      </c>
      <c r="H709" s="98">
        <f t="shared" si="20"/>
        <v>0.67250202064360098</v>
      </c>
    </row>
    <row r="710" spans="1:8" ht="25.5" x14ac:dyDescent="0.2">
      <c r="A710" s="27">
        <f t="shared" si="21"/>
        <v>703</v>
      </c>
      <c r="B710" s="101" t="s">
        <v>592</v>
      </c>
      <c r="C710" s="102" t="s">
        <v>121</v>
      </c>
      <c r="D710" s="102" t="s">
        <v>296</v>
      </c>
      <c r="E710" s="102" t="s">
        <v>94</v>
      </c>
      <c r="F710" s="103">
        <v>100000</v>
      </c>
      <c r="G710" s="103">
        <v>35897</v>
      </c>
      <c r="H710" s="98">
        <f t="shared" si="20"/>
        <v>0.35897000000000001</v>
      </c>
    </row>
    <row r="711" spans="1:8" ht="15" x14ac:dyDescent="0.2">
      <c r="A711" s="27">
        <f t="shared" si="21"/>
        <v>704</v>
      </c>
      <c r="B711" s="101" t="s">
        <v>593</v>
      </c>
      <c r="C711" s="102" t="s">
        <v>121</v>
      </c>
      <c r="D711" s="102" t="s">
        <v>296</v>
      </c>
      <c r="E711" s="102" t="s">
        <v>162</v>
      </c>
      <c r="F711" s="103">
        <v>100000</v>
      </c>
      <c r="G711" s="103">
        <v>35897</v>
      </c>
      <c r="H711" s="98">
        <f t="shared" si="20"/>
        <v>0.35897000000000001</v>
      </c>
    </row>
    <row r="712" spans="1:8" ht="25.5" x14ac:dyDescent="0.2">
      <c r="A712" s="27">
        <f t="shared" si="21"/>
        <v>705</v>
      </c>
      <c r="B712" s="101" t="s">
        <v>594</v>
      </c>
      <c r="C712" s="102" t="s">
        <v>121</v>
      </c>
      <c r="D712" s="102" t="s">
        <v>297</v>
      </c>
      <c r="E712" s="102" t="s">
        <v>94</v>
      </c>
      <c r="F712" s="103">
        <v>180000</v>
      </c>
      <c r="G712" s="103">
        <v>170800</v>
      </c>
      <c r="H712" s="98">
        <f t="shared" si="20"/>
        <v>0.94888888888888889</v>
      </c>
    </row>
    <row r="713" spans="1:8" ht="25.5" x14ac:dyDescent="0.2">
      <c r="A713" s="27">
        <f t="shared" si="21"/>
        <v>706</v>
      </c>
      <c r="B713" s="101" t="s">
        <v>572</v>
      </c>
      <c r="C713" s="102" t="s">
        <v>121</v>
      </c>
      <c r="D713" s="102" t="s">
        <v>297</v>
      </c>
      <c r="E713" s="102" t="s">
        <v>167</v>
      </c>
      <c r="F713" s="103">
        <v>180000</v>
      </c>
      <c r="G713" s="103">
        <v>170800</v>
      </c>
      <c r="H713" s="98">
        <f t="shared" ref="H713:H776" si="22">G713/F713</f>
        <v>0.94888888888888889</v>
      </c>
    </row>
    <row r="714" spans="1:8" ht="25.5" x14ac:dyDescent="0.2">
      <c r="A714" s="27">
        <f t="shared" ref="A714:A777" si="23">A713+1</f>
        <v>707</v>
      </c>
      <c r="B714" s="101" t="s">
        <v>595</v>
      </c>
      <c r="C714" s="102" t="s">
        <v>121</v>
      </c>
      <c r="D714" s="102" t="s">
        <v>297</v>
      </c>
      <c r="E714" s="102" t="s">
        <v>385</v>
      </c>
      <c r="F714" s="103">
        <v>180000</v>
      </c>
      <c r="G714" s="103">
        <v>170800</v>
      </c>
      <c r="H714" s="98">
        <f t="shared" si="22"/>
        <v>0.94888888888888889</v>
      </c>
    </row>
    <row r="715" spans="1:8" ht="89.25" x14ac:dyDescent="0.2">
      <c r="A715" s="27">
        <f t="shared" si="23"/>
        <v>708</v>
      </c>
      <c r="B715" s="101" t="s">
        <v>712</v>
      </c>
      <c r="C715" s="102" t="s">
        <v>121</v>
      </c>
      <c r="D715" s="102" t="s">
        <v>298</v>
      </c>
      <c r="E715" s="102" t="s">
        <v>94</v>
      </c>
      <c r="F715" s="103">
        <v>110000</v>
      </c>
      <c r="G715" s="103">
        <v>3900</v>
      </c>
      <c r="H715" s="98">
        <f t="shared" si="22"/>
        <v>3.5454545454545454E-2</v>
      </c>
    </row>
    <row r="716" spans="1:8" ht="25.5" x14ac:dyDescent="0.2">
      <c r="A716" s="27">
        <f t="shared" si="23"/>
        <v>709</v>
      </c>
      <c r="B716" s="101" t="s">
        <v>431</v>
      </c>
      <c r="C716" s="102" t="s">
        <v>121</v>
      </c>
      <c r="D716" s="102" t="s">
        <v>298</v>
      </c>
      <c r="E716" s="102" t="s">
        <v>158</v>
      </c>
      <c r="F716" s="103">
        <v>110000</v>
      </c>
      <c r="G716" s="103">
        <v>3900</v>
      </c>
      <c r="H716" s="98">
        <f t="shared" si="22"/>
        <v>3.5454545454545454E-2</v>
      </c>
    </row>
    <row r="717" spans="1:8" ht="15" x14ac:dyDescent="0.2">
      <c r="A717" s="27">
        <f t="shared" si="23"/>
        <v>710</v>
      </c>
      <c r="B717" s="101" t="s">
        <v>432</v>
      </c>
      <c r="C717" s="102" t="s">
        <v>121</v>
      </c>
      <c r="D717" s="102" t="s">
        <v>298</v>
      </c>
      <c r="E717" s="102" t="s">
        <v>382</v>
      </c>
      <c r="F717" s="103">
        <v>110000</v>
      </c>
      <c r="G717" s="103">
        <v>3900</v>
      </c>
      <c r="H717" s="98">
        <f t="shared" si="22"/>
        <v>3.5454545454545454E-2</v>
      </c>
    </row>
    <row r="718" spans="1:8" ht="25.5" x14ac:dyDescent="0.2">
      <c r="A718" s="27">
        <f t="shared" si="23"/>
        <v>711</v>
      </c>
      <c r="B718" s="101" t="s">
        <v>596</v>
      </c>
      <c r="C718" s="102" t="s">
        <v>121</v>
      </c>
      <c r="D718" s="102" t="s">
        <v>299</v>
      </c>
      <c r="E718" s="102" t="s">
        <v>94</v>
      </c>
      <c r="F718" s="103">
        <v>10000</v>
      </c>
      <c r="G718" s="103">
        <v>0</v>
      </c>
      <c r="H718" s="98">
        <f t="shared" si="22"/>
        <v>0</v>
      </c>
    </row>
    <row r="719" spans="1:8" ht="25.5" x14ac:dyDescent="0.2">
      <c r="A719" s="27">
        <f t="shared" si="23"/>
        <v>712</v>
      </c>
      <c r="B719" s="101" t="s">
        <v>431</v>
      </c>
      <c r="C719" s="102" t="s">
        <v>121</v>
      </c>
      <c r="D719" s="102" t="s">
        <v>299</v>
      </c>
      <c r="E719" s="102" t="s">
        <v>158</v>
      </c>
      <c r="F719" s="103">
        <v>10000</v>
      </c>
      <c r="G719" s="103">
        <v>0</v>
      </c>
      <c r="H719" s="98">
        <f t="shared" si="22"/>
        <v>0</v>
      </c>
    </row>
    <row r="720" spans="1:8" ht="15" x14ac:dyDescent="0.2">
      <c r="A720" s="27">
        <f t="shared" si="23"/>
        <v>713</v>
      </c>
      <c r="B720" s="101" t="s">
        <v>432</v>
      </c>
      <c r="C720" s="102" t="s">
        <v>121</v>
      </c>
      <c r="D720" s="102" t="s">
        <v>299</v>
      </c>
      <c r="E720" s="102" t="s">
        <v>382</v>
      </c>
      <c r="F720" s="103">
        <v>10000</v>
      </c>
      <c r="G720" s="103">
        <v>0</v>
      </c>
      <c r="H720" s="98">
        <f t="shared" si="22"/>
        <v>0</v>
      </c>
    </row>
    <row r="721" spans="1:8" ht="51" x14ac:dyDescent="0.2">
      <c r="A721" s="27">
        <f t="shared" si="23"/>
        <v>714</v>
      </c>
      <c r="B721" s="101" t="s">
        <v>757</v>
      </c>
      <c r="C721" s="102" t="s">
        <v>121</v>
      </c>
      <c r="D721" s="102" t="s">
        <v>758</v>
      </c>
      <c r="E721" s="102" t="s">
        <v>94</v>
      </c>
      <c r="F721" s="103">
        <v>58000</v>
      </c>
      <c r="G721" s="103">
        <v>21072.7</v>
      </c>
      <c r="H721" s="98">
        <f t="shared" si="22"/>
        <v>0.36332241379310348</v>
      </c>
    </row>
    <row r="722" spans="1:8" ht="25.5" x14ac:dyDescent="0.2">
      <c r="A722" s="27">
        <f t="shared" si="23"/>
        <v>715</v>
      </c>
      <c r="B722" s="101" t="s">
        <v>431</v>
      </c>
      <c r="C722" s="102" t="s">
        <v>121</v>
      </c>
      <c r="D722" s="102" t="s">
        <v>758</v>
      </c>
      <c r="E722" s="102" t="s">
        <v>158</v>
      </c>
      <c r="F722" s="103">
        <v>58000</v>
      </c>
      <c r="G722" s="103">
        <v>21072.7</v>
      </c>
      <c r="H722" s="98">
        <f t="shared" si="22"/>
        <v>0.36332241379310348</v>
      </c>
    </row>
    <row r="723" spans="1:8" ht="15" x14ac:dyDescent="0.2">
      <c r="A723" s="27">
        <f t="shared" si="23"/>
        <v>716</v>
      </c>
      <c r="B723" s="101" t="s">
        <v>432</v>
      </c>
      <c r="C723" s="102" t="s">
        <v>121</v>
      </c>
      <c r="D723" s="102" t="s">
        <v>758</v>
      </c>
      <c r="E723" s="102" t="s">
        <v>382</v>
      </c>
      <c r="F723" s="103">
        <v>58000</v>
      </c>
      <c r="G723" s="103">
        <v>21072.7</v>
      </c>
      <c r="H723" s="98">
        <f t="shared" si="22"/>
        <v>0.36332241379310348</v>
      </c>
    </row>
    <row r="724" spans="1:8" ht="63.75" x14ac:dyDescent="0.2">
      <c r="A724" s="27">
        <f t="shared" si="23"/>
        <v>717</v>
      </c>
      <c r="B724" s="101" t="s">
        <v>713</v>
      </c>
      <c r="C724" s="102" t="s">
        <v>121</v>
      </c>
      <c r="D724" s="102" t="s">
        <v>300</v>
      </c>
      <c r="E724" s="102" t="s">
        <v>94</v>
      </c>
      <c r="F724" s="103">
        <v>8096979</v>
      </c>
      <c r="G724" s="103">
        <v>5856436.2999999998</v>
      </c>
      <c r="H724" s="98">
        <f t="shared" si="22"/>
        <v>0.72328658626877995</v>
      </c>
    </row>
    <row r="725" spans="1:8" ht="25.5" x14ac:dyDescent="0.2">
      <c r="A725" s="27">
        <f t="shared" si="23"/>
        <v>718</v>
      </c>
      <c r="B725" s="101" t="s">
        <v>431</v>
      </c>
      <c r="C725" s="102" t="s">
        <v>121</v>
      </c>
      <c r="D725" s="102" t="s">
        <v>300</v>
      </c>
      <c r="E725" s="102" t="s">
        <v>158</v>
      </c>
      <c r="F725" s="103">
        <v>57544</v>
      </c>
      <c r="G725" s="103">
        <v>57544</v>
      </c>
      <c r="H725" s="98">
        <f t="shared" si="22"/>
        <v>1</v>
      </c>
    </row>
    <row r="726" spans="1:8" ht="15" x14ac:dyDescent="0.2">
      <c r="A726" s="27">
        <f t="shared" si="23"/>
        <v>719</v>
      </c>
      <c r="B726" s="101" t="s">
        <v>432</v>
      </c>
      <c r="C726" s="102" t="s">
        <v>121</v>
      </c>
      <c r="D726" s="102" t="s">
        <v>300</v>
      </c>
      <c r="E726" s="102" t="s">
        <v>382</v>
      </c>
      <c r="F726" s="103">
        <v>57544</v>
      </c>
      <c r="G726" s="103">
        <v>57544</v>
      </c>
      <c r="H726" s="98">
        <f t="shared" si="22"/>
        <v>1</v>
      </c>
    </row>
    <row r="727" spans="1:8" ht="25.5" x14ac:dyDescent="0.2">
      <c r="A727" s="27">
        <f t="shared" si="23"/>
        <v>720</v>
      </c>
      <c r="B727" s="101" t="s">
        <v>588</v>
      </c>
      <c r="C727" s="102" t="s">
        <v>121</v>
      </c>
      <c r="D727" s="102" t="s">
        <v>300</v>
      </c>
      <c r="E727" s="102" t="s">
        <v>166</v>
      </c>
      <c r="F727" s="103">
        <v>8039435</v>
      </c>
      <c r="G727" s="103">
        <v>5798892.2999999998</v>
      </c>
      <c r="H727" s="98">
        <f t="shared" si="22"/>
        <v>0.72130594998280351</v>
      </c>
    </row>
    <row r="728" spans="1:8" ht="25.5" x14ac:dyDescent="0.2">
      <c r="A728" s="27">
        <f t="shared" si="23"/>
        <v>721</v>
      </c>
      <c r="B728" s="101" t="s">
        <v>659</v>
      </c>
      <c r="C728" s="102" t="s">
        <v>121</v>
      </c>
      <c r="D728" s="102" t="s">
        <v>300</v>
      </c>
      <c r="E728" s="102" t="s">
        <v>660</v>
      </c>
      <c r="F728" s="103">
        <v>8039435</v>
      </c>
      <c r="G728" s="103">
        <v>5798892.2999999998</v>
      </c>
      <c r="H728" s="98">
        <f t="shared" si="22"/>
        <v>0.72130594998280351</v>
      </c>
    </row>
    <row r="729" spans="1:8" ht="63.75" x14ac:dyDescent="0.2">
      <c r="A729" s="27">
        <f t="shared" si="23"/>
        <v>722</v>
      </c>
      <c r="B729" s="101" t="s">
        <v>714</v>
      </c>
      <c r="C729" s="102" t="s">
        <v>121</v>
      </c>
      <c r="D729" s="102" t="s">
        <v>301</v>
      </c>
      <c r="E729" s="102" t="s">
        <v>94</v>
      </c>
      <c r="F729" s="103">
        <v>74829800</v>
      </c>
      <c r="G729" s="103">
        <v>50181902.399999999</v>
      </c>
      <c r="H729" s="98">
        <f t="shared" si="22"/>
        <v>0.67061387842811282</v>
      </c>
    </row>
    <row r="730" spans="1:8" ht="25.5" x14ac:dyDescent="0.2">
      <c r="A730" s="27">
        <f t="shared" si="23"/>
        <v>723</v>
      </c>
      <c r="B730" s="101" t="s">
        <v>431</v>
      </c>
      <c r="C730" s="102" t="s">
        <v>121</v>
      </c>
      <c r="D730" s="102" t="s">
        <v>301</v>
      </c>
      <c r="E730" s="102" t="s">
        <v>158</v>
      </c>
      <c r="F730" s="103">
        <v>900000</v>
      </c>
      <c r="G730" s="103">
        <v>503409.86</v>
      </c>
      <c r="H730" s="98">
        <f t="shared" si="22"/>
        <v>0.55934428888888887</v>
      </c>
    </row>
    <row r="731" spans="1:8" ht="15" x14ac:dyDescent="0.2">
      <c r="A731" s="27">
        <f t="shared" si="23"/>
        <v>724</v>
      </c>
      <c r="B731" s="101" t="s">
        <v>432</v>
      </c>
      <c r="C731" s="102" t="s">
        <v>121</v>
      </c>
      <c r="D731" s="102" t="s">
        <v>301</v>
      </c>
      <c r="E731" s="102" t="s">
        <v>382</v>
      </c>
      <c r="F731" s="103">
        <v>900000</v>
      </c>
      <c r="G731" s="103">
        <v>503409.86</v>
      </c>
      <c r="H731" s="98">
        <f t="shared" si="22"/>
        <v>0.55934428888888887</v>
      </c>
    </row>
    <row r="732" spans="1:8" ht="25.5" x14ac:dyDescent="0.2">
      <c r="A732" s="27">
        <f t="shared" si="23"/>
        <v>725</v>
      </c>
      <c r="B732" s="101" t="s">
        <v>588</v>
      </c>
      <c r="C732" s="102" t="s">
        <v>121</v>
      </c>
      <c r="D732" s="102" t="s">
        <v>301</v>
      </c>
      <c r="E732" s="102" t="s">
        <v>166</v>
      </c>
      <c r="F732" s="103">
        <v>73929800</v>
      </c>
      <c r="G732" s="103">
        <v>49678492.539999999</v>
      </c>
      <c r="H732" s="98">
        <f t="shared" si="22"/>
        <v>0.67196844222492147</v>
      </c>
    </row>
    <row r="733" spans="1:8" ht="25.5" x14ac:dyDescent="0.2">
      <c r="A733" s="27">
        <f t="shared" si="23"/>
        <v>726</v>
      </c>
      <c r="B733" s="101" t="s">
        <v>659</v>
      </c>
      <c r="C733" s="102" t="s">
        <v>121</v>
      </c>
      <c r="D733" s="102" t="s">
        <v>301</v>
      </c>
      <c r="E733" s="102" t="s">
        <v>660</v>
      </c>
      <c r="F733" s="103">
        <v>73929800</v>
      </c>
      <c r="G733" s="103">
        <v>49678492.539999999</v>
      </c>
      <c r="H733" s="98">
        <f t="shared" si="22"/>
        <v>0.67196844222492147</v>
      </c>
    </row>
    <row r="734" spans="1:8" ht="63.75" x14ac:dyDescent="0.2">
      <c r="A734" s="27">
        <f t="shared" si="23"/>
        <v>727</v>
      </c>
      <c r="B734" s="101" t="s">
        <v>715</v>
      </c>
      <c r="C734" s="102" t="s">
        <v>121</v>
      </c>
      <c r="D734" s="102" t="s">
        <v>302</v>
      </c>
      <c r="E734" s="102" t="s">
        <v>94</v>
      </c>
      <c r="F734" s="103">
        <v>7920400</v>
      </c>
      <c r="G734" s="103">
        <v>5131729.9800000004</v>
      </c>
      <c r="H734" s="98">
        <f t="shared" si="22"/>
        <v>0.64791298166759259</v>
      </c>
    </row>
    <row r="735" spans="1:8" ht="25.5" x14ac:dyDescent="0.2">
      <c r="A735" s="27">
        <f t="shared" si="23"/>
        <v>728</v>
      </c>
      <c r="B735" s="101" t="s">
        <v>431</v>
      </c>
      <c r="C735" s="102" t="s">
        <v>121</v>
      </c>
      <c r="D735" s="102" t="s">
        <v>302</v>
      </c>
      <c r="E735" s="102" t="s">
        <v>158</v>
      </c>
      <c r="F735" s="103">
        <v>108000</v>
      </c>
      <c r="G735" s="103">
        <v>58409.17</v>
      </c>
      <c r="H735" s="98">
        <f t="shared" si="22"/>
        <v>0.54082564814814815</v>
      </c>
    </row>
    <row r="736" spans="1:8" ht="15" x14ac:dyDescent="0.2">
      <c r="A736" s="27">
        <f t="shared" si="23"/>
        <v>729</v>
      </c>
      <c r="B736" s="101" t="s">
        <v>432</v>
      </c>
      <c r="C736" s="102" t="s">
        <v>121</v>
      </c>
      <c r="D736" s="102" t="s">
        <v>302</v>
      </c>
      <c r="E736" s="102" t="s">
        <v>382</v>
      </c>
      <c r="F736" s="103">
        <v>108000</v>
      </c>
      <c r="G736" s="103">
        <v>58409.17</v>
      </c>
      <c r="H736" s="98">
        <f t="shared" si="22"/>
        <v>0.54082564814814815</v>
      </c>
    </row>
    <row r="737" spans="1:8" ht="25.5" x14ac:dyDescent="0.2">
      <c r="A737" s="27">
        <f t="shared" si="23"/>
        <v>730</v>
      </c>
      <c r="B737" s="101" t="s">
        <v>588</v>
      </c>
      <c r="C737" s="102" t="s">
        <v>121</v>
      </c>
      <c r="D737" s="102" t="s">
        <v>302</v>
      </c>
      <c r="E737" s="102" t="s">
        <v>166</v>
      </c>
      <c r="F737" s="103">
        <v>7812400</v>
      </c>
      <c r="G737" s="103">
        <v>5073320.8099999996</v>
      </c>
      <c r="H737" s="98">
        <f t="shared" si="22"/>
        <v>0.64939337591521162</v>
      </c>
    </row>
    <row r="738" spans="1:8" ht="25.5" x14ac:dyDescent="0.2">
      <c r="A738" s="27">
        <f t="shared" si="23"/>
        <v>731</v>
      </c>
      <c r="B738" s="101" t="s">
        <v>659</v>
      </c>
      <c r="C738" s="102" t="s">
        <v>121</v>
      </c>
      <c r="D738" s="102" t="s">
        <v>302</v>
      </c>
      <c r="E738" s="102" t="s">
        <v>660</v>
      </c>
      <c r="F738" s="103">
        <v>7812400</v>
      </c>
      <c r="G738" s="103">
        <v>5073320.8099999996</v>
      </c>
      <c r="H738" s="98">
        <f t="shared" si="22"/>
        <v>0.64939337591521162</v>
      </c>
    </row>
    <row r="739" spans="1:8" ht="76.5" x14ac:dyDescent="0.2">
      <c r="A739" s="27">
        <f t="shared" si="23"/>
        <v>732</v>
      </c>
      <c r="B739" s="101" t="s">
        <v>716</v>
      </c>
      <c r="C739" s="102" t="s">
        <v>121</v>
      </c>
      <c r="D739" s="102" t="s">
        <v>417</v>
      </c>
      <c r="E739" s="102" t="s">
        <v>94</v>
      </c>
      <c r="F739" s="103">
        <v>3600</v>
      </c>
      <c r="G739" s="103">
        <v>3600</v>
      </c>
      <c r="H739" s="98">
        <f t="shared" si="22"/>
        <v>1</v>
      </c>
    </row>
    <row r="740" spans="1:8" ht="25.5" x14ac:dyDescent="0.2">
      <c r="A740" s="27">
        <f t="shared" si="23"/>
        <v>733</v>
      </c>
      <c r="B740" s="101" t="s">
        <v>588</v>
      </c>
      <c r="C740" s="102" t="s">
        <v>121</v>
      </c>
      <c r="D740" s="102" t="s">
        <v>417</v>
      </c>
      <c r="E740" s="102" t="s">
        <v>166</v>
      </c>
      <c r="F740" s="103">
        <v>3600</v>
      </c>
      <c r="G740" s="103">
        <v>3600</v>
      </c>
      <c r="H740" s="98">
        <f t="shared" si="22"/>
        <v>1</v>
      </c>
    </row>
    <row r="741" spans="1:8" ht="25.5" x14ac:dyDescent="0.2">
      <c r="A741" s="27">
        <f t="shared" si="23"/>
        <v>734</v>
      </c>
      <c r="B741" s="101" t="s">
        <v>659</v>
      </c>
      <c r="C741" s="102" t="s">
        <v>121</v>
      </c>
      <c r="D741" s="102" t="s">
        <v>417</v>
      </c>
      <c r="E741" s="102" t="s">
        <v>660</v>
      </c>
      <c r="F741" s="103">
        <v>3600</v>
      </c>
      <c r="G741" s="103">
        <v>3600</v>
      </c>
      <c r="H741" s="98">
        <f t="shared" si="22"/>
        <v>1</v>
      </c>
    </row>
    <row r="742" spans="1:8" ht="15" x14ac:dyDescent="0.2">
      <c r="A742" s="27">
        <f t="shared" si="23"/>
        <v>735</v>
      </c>
      <c r="B742" s="101" t="s">
        <v>199</v>
      </c>
      <c r="C742" s="102" t="s">
        <v>121</v>
      </c>
      <c r="D742" s="102" t="s">
        <v>201</v>
      </c>
      <c r="E742" s="102" t="s">
        <v>94</v>
      </c>
      <c r="F742" s="103">
        <v>371683</v>
      </c>
      <c r="G742" s="103">
        <v>155191</v>
      </c>
      <c r="H742" s="98">
        <f t="shared" si="22"/>
        <v>0.41753591097790321</v>
      </c>
    </row>
    <row r="743" spans="1:8" ht="25.5" x14ac:dyDescent="0.2">
      <c r="A743" s="27">
        <f t="shared" si="23"/>
        <v>736</v>
      </c>
      <c r="B743" s="101" t="s">
        <v>597</v>
      </c>
      <c r="C743" s="102" t="s">
        <v>121</v>
      </c>
      <c r="D743" s="102" t="s">
        <v>303</v>
      </c>
      <c r="E743" s="102" t="s">
        <v>94</v>
      </c>
      <c r="F743" s="103">
        <v>371683</v>
      </c>
      <c r="G743" s="103">
        <v>155191</v>
      </c>
      <c r="H743" s="98">
        <f t="shared" si="22"/>
        <v>0.41753591097790321</v>
      </c>
    </row>
    <row r="744" spans="1:8" ht="25.5" x14ac:dyDescent="0.2">
      <c r="A744" s="27">
        <f t="shared" si="23"/>
        <v>737</v>
      </c>
      <c r="B744" s="101" t="s">
        <v>598</v>
      </c>
      <c r="C744" s="102" t="s">
        <v>121</v>
      </c>
      <c r="D744" s="102" t="s">
        <v>303</v>
      </c>
      <c r="E744" s="102" t="s">
        <v>168</v>
      </c>
      <c r="F744" s="103">
        <v>371683</v>
      </c>
      <c r="G744" s="103">
        <v>155191</v>
      </c>
      <c r="H744" s="98">
        <f t="shared" si="22"/>
        <v>0.41753591097790321</v>
      </c>
    </row>
    <row r="745" spans="1:8" ht="15" x14ac:dyDescent="0.2">
      <c r="A745" s="27">
        <f t="shared" si="23"/>
        <v>738</v>
      </c>
      <c r="B745" s="101" t="s">
        <v>759</v>
      </c>
      <c r="C745" s="102" t="s">
        <v>760</v>
      </c>
      <c r="D745" s="102" t="s">
        <v>200</v>
      </c>
      <c r="E745" s="102" t="s">
        <v>94</v>
      </c>
      <c r="F745" s="103">
        <v>536797</v>
      </c>
      <c r="G745" s="103">
        <v>116159.5</v>
      </c>
      <c r="H745" s="98">
        <f t="shared" si="22"/>
        <v>0.21639372053122502</v>
      </c>
    </row>
    <row r="746" spans="1:8" ht="38.25" x14ac:dyDescent="0.2">
      <c r="A746" s="27">
        <f t="shared" si="23"/>
        <v>739</v>
      </c>
      <c r="B746" s="101" t="s">
        <v>529</v>
      </c>
      <c r="C746" s="102" t="s">
        <v>760</v>
      </c>
      <c r="D746" s="102" t="s">
        <v>253</v>
      </c>
      <c r="E746" s="102" t="s">
        <v>94</v>
      </c>
      <c r="F746" s="103">
        <v>164197</v>
      </c>
      <c r="G746" s="103">
        <v>116159.5</v>
      </c>
      <c r="H746" s="98">
        <f t="shared" si="22"/>
        <v>0.70743984360250189</v>
      </c>
    </row>
    <row r="747" spans="1:8" ht="38.25" x14ac:dyDescent="0.2">
      <c r="A747" s="27">
        <f t="shared" si="23"/>
        <v>740</v>
      </c>
      <c r="B747" s="101" t="s">
        <v>539</v>
      </c>
      <c r="C747" s="102" t="s">
        <v>760</v>
      </c>
      <c r="D747" s="102" t="s">
        <v>323</v>
      </c>
      <c r="E747" s="102" t="s">
        <v>94</v>
      </c>
      <c r="F747" s="103">
        <v>164197</v>
      </c>
      <c r="G747" s="103">
        <v>116159.5</v>
      </c>
      <c r="H747" s="98">
        <f t="shared" si="22"/>
        <v>0.70743984360250189</v>
      </c>
    </row>
    <row r="748" spans="1:8" ht="38.25" x14ac:dyDescent="0.2">
      <c r="A748" s="27">
        <f t="shared" si="23"/>
        <v>741</v>
      </c>
      <c r="B748" s="101" t="s">
        <v>698</v>
      </c>
      <c r="C748" s="102" t="s">
        <v>760</v>
      </c>
      <c r="D748" s="102" t="s">
        <v>271</v>
      </c>
      <c r="E748" s="102" t="s">
        <v>94</v>
      </c>
      <c r="F748" s="103">
        <v>164197</v>
      </c>
      <c r="G748" s="103">
        <v>116159.5</v>
      </c>
      <c r="H748" s="98">
        <f t="shared" si="22"/>
        <v>0.70743984360250189</v>
      </c>
    </row>
    <row r="749" spans="1:8" ht="25.5" x14ac:dyDescent="0.2">
      <c r="A749" s="27">
        <f t="shared" si="23"/>
        <v>742</v>
      </c>
      <c r="B749" s="101" t="s">
        <v>588</v>
      </c>
      <c r="C749" s="102" t="s">
        <v>760</v>
      </c>
      <c r="D749" s="102" t="s">
        <v>271</v>
      </c>
      <c r="E749" s="102" t="s">
        <v>166</v>
      </c>
      <c r="F749" s="103">
        <v>164197</v>
      </c>
      <c r="G749" s="103">
        <v>116159.5</v>
      </c>
      <c r="H749" s="98">
        <f t="shared" si="22"/>
        <v>0.70743984360250189</v>
      </c>
    </row>
    <row r="750" spans="1:8" ht="25.5" x14ac:dyDescent="0.2">
      <c r="A750" s="27">
        <f t="shared" si="23"/>
        <v>743</v>
      </c>
      <c r="B750" s="101" t="s">
        <v>659</v>
      </c>
      <c r="C750" s="102" t="s">
        <v>760</v>
      </c>
      <c r="D750" s="102" t="s">
        <v>271</v>
      </c>
      <c r="E750" s="102" t="s">
        <v>660</v>
      </c>
      <c r="F750" s="103">
        <v>164197</v>
      </c>
      <c r="G750" s="103">
        <v>116159.5</v>
      </c>
      <c r="H750" s="98">
        <f t="shared" si="22"/>
        <v>0.70743984360250189</v>
      </c>
    </row>
    <row r="751" spans="1:8" ht="51" x14ac:dyDescent="0.2">
      <c r="A751" s="27">
        <f t="shared" si="23"/>
        <v>744</v>
      </c>
      <c r="B751" s="101" t="s">
        <v>548</v>
      </c>
      <c r="C751" s="102" t="s">
        <v>760</v>
      </c>
      <c r="D751" s="102" t="s">
        <v>273</v>
      </c>
      <c r="E751" s="102" t="s">
        <v>94</v>
      </c>
      <c r="F751" s="103">
        <v>372600</v>
      </c>
      <c r="G751" s="103">
        <v>0</v>
      </c>
      <c r="H751" s="98">
        <f t="shared" si="22"/>
        <v>0</v>
      </c>
    </row>
    <row r="752" spans="1:8" ht="38.25" x14ac:dyDescent="0.2">
      <c r="A752" s="27">
        <f t="shared" si="23"/>
        <v>745</v>
      </c>
      <c r="B752" s="101" t="s">
        <v>710</v>
      </c>
      <c r="C752" s="102" t="s">
        <v>760</v>
      </c>
      <c r="D752" s="102" t="s">
        <v>333</v>
      </c>
      <c r="E752" s="102" t="s">
        <v>94</v>
      </c>
      <c r="F752" s="103">
        <v>372600</v>
      </c>
      <c r="G752" s="103">
        <v>0</v>
      </c>
      <c r="H752" s="98">
        <f t="shared" si="22"/>
        <v>0</v>
      </c>
    </row>
    <row r="753" spans="1:8" ht="25.5" x14ac:dyDescent="0.2">
      <c r="A753" s="27">
        <f t="shared" si="23"/>
        <v>746</v>
      </c>
      <c r="B753" s="101" t="s">
        <v>591</v>
      </c>
      <c r="C753" s="102" t="s">
        <v>760</v>
      </c>
      <c r="D753" s="102" t="s">
        <v>403</v>
      </c>
      <c r="E753" s="102" t="s">
        <v>94</v>
      </c>
      <c r="F753" s="103">
        <v>270500</v>
      </c>
      <c r="G753" s="103">
        <v>0</v>
      </c>
      <c r="H753" s="98">
        <f t="shared" si="22"/>
        <v>0</v>
      </c>
    </row>
    <row r="754" spans="1:8" ht="25.5" x14ac:dyDescent="0.2">
      <c r="A754" s="27">
        <f t="shared" si="23"/>
        <v>747</v>
      </c>
      <c r="B754" s="101" t="s">
        <v>588</v>
      </c>
      <c r="C754" s="102" t="s">
        <v>760</v>
      </c>
      <c r="D754" s="102" t="s">
        <v>403</v>
      </c>
      <c r="E754" s="102" t="s">
        <v>166</v>
      </c>
      <c r="F754" s="103">
        <v>270500</v>
      </c>
      <c r="G754" s="103">
        <v>0</v>
      </c>
      <c r="H754" s="98">
        <f t="shared" si="22"/>
        <v>0</v>
      </c>
    </row>
    <row r="755" spans="1:8" ht="15" x14ac:dyDescent="0.2">
      <c r="A755" s="27">
        <f t="shared" si="23"/>
        <v>748</v>
      </c>
      <c r="B755" s="101" t="s">
        <v>589</v>
      </c>
      <c r="C755" s="102" t="s">
        <v>760</v>
      </c>
      <c r="D755" s="102" t="s">
        <v>403</v>
      </c>
      <c r="E755" s="102" t="s">
        <v>384</v>
      </c>
      <c r="F755" s="103">
        <v>270500</v>
      </c>
      <c r="G755" s="103">
        <v>0</v>
      </c>
      <c r="H755" s="98">
        <f t="shared" si="22"/>
        <v>0</v>
      </c>
    </row>
    <row r="756" spans="1:8" ht="38.25" x14ac:dyDescent="0.2">
      <c r="A756" s="27">
        <f t="shared" si="23"/>
        <v>749</v>
      </c>
      <c r="B756" s="101" t="s">
        <v>846</v>
      </c>
      <c r="C756" s="102" t="s">
        <v>760</v>
      </c>
      <c r="D756" s="102" t="s">
        <v>847</v>
      </c>
      <c r="E756" s="102" t="s">
        <v>94</v>
      </c>
      <c r="F756" s="103">
        <v>102100</v>
      </c>
      <c r="G756" s="103">
        <v>0</v>
      </c>
      <c r="H756" s="98">
        <f t="shared" si="22"/>
        <v>0</v>
      </c>
    </row>
    <row r="757" spans="1:8" ht="25.5" x14ac:dyDescent="0.2">
      <c r="A757" s="27">
        <f t="shared" si="23"/>
        <v>750</v>
      </c>
      <c r="B757" s="101" t="s">
        <v>588</v>
      </c>
      <c r="C757" s="102" t="s">
        <v>760</v>
      </c>
      <c r="D757" s="102" t="s">
        <v>847</v>
      </c>
      <c r="E757" s="102" t="s">
        <v>166</v>
      </c>
      <c r="F757" s="103">
        <v>102100</v>
      </c>
      <c r="G757" s="103">
        <v>0</v>
      </c>
      <c r="H757" s="98">
        <f t="shared" si="22"/>
        <v>0</v>
      </c>
    </row>
    <row r="758" spans="1:8" ht="15" x14ac:dyDescent="0.2">
      <c r="A758" s="27">
        <f t="shared" si="23"/>
        <v>751</v>
      </c>
      <c r="B758" s="101" t="s">
        <v>589</v>
      </c>
      <c r="C758" s="102" t="s">
        <v>760</v>
      </c>
      <c r="D758" s="102" t="s">
        <v>847</v>
      </c>
      <c r="E758" s="102" t="s">
        <v>384</v>
      </c>
      <c r="F758" s="103">
        <v>102100</v>
      </c>
      <c r="G758" s="103">
        <v>0</v>
      </c>
      <c r="H758" s="98">
        <f t="shared" si="22"/>
        <v>0</v>
      </c>
    </row>
    <row r="759" spans="1:8" ht="15" x14ac:dyDescent="0.2">
      <c r="A759" s="27">
        <f t="shared" si="23"/>
        <v>752</v>
      </c>
      <c r="B759" s="101" t="s">
        <v>62</v>
      </c>
      <c r="C759" s="102" t="s">
        <v>122</v>
      </c>
      <c r="D759" s="102" t="s">
        <v>200</v>
      </c>
      <c r="E759" s="102" t="s">
        <v>94</v>
      </c>
      <c r="F759" s="103">
        <v>6890121</v>
      </c>
      <c r="G759" s="103">
        <v>2590300.12</v>
      </c>
      <c r="H759" s="98">
        <f t="shared" si="22"/>
        <v>0.37594406832623117</v>
      </c>
    </row>
    <row r="760" spans="1:8" ht="51" x14ac:dyDescent="0.2">
      <c r="A760" s="27">
        <f t="shared" si="23"/>
        <v>753</v>
      </c>
      <c r="B760" s="101" t="s">
        <v>711</v>
      </c>
      <c r="C760" s="102" t="s">
        <v>122</v>
      </c>
      <c r="D760" s="102" t="s">
        <v>295</v>
      </c>
      <c r="E760" s="102" t="s">
        <v>94</v>
      </c>
      <c r="F760" s="103">
        <v>6890121</v>
      </c>
      <c r="G760" s="103">
        <v>2590300.12</v>
      </c>
      <c r="H760" s="98">
        <f t="shared" si="22"/>
        <v>0.37594406832623117</v>
      </c>
    </row>
    <row r="761" spans="1:8" ht="63.75" x14ac:dyDescent="0.2">
      <c r="A761" s="27">
        <f t="shared" si="23"/>
        <v>754</v>
      </c>
      <c r="B761" s="101" t="s">
        <v>713</v>
      </c>
      <c r="C761" s="102" t="s">
        <v>122</v>
      </c>
      <c r="D761" s="102" t="s">
        <v>300</v>
      </c>
      <c r="E761" s="102" t="s">
        <v>94</v>
      </c>
      <c r="F761" s="103">
        <v>570121</v>
      </c>
      <c r="G761" s="103">
        <v>267164.11</v>
      </c>
      <c r="H761" s="98">
        <f t="shared" si="22"/>
        <v>0.46860948816128506</v>
      </c>
    </row>
    <row r="762" spans="1:8" ht="15" x14ac:dyDescent="0.2">
      <c r="A762" s="27">
        <f t="shared" si="23"/>
        <v>755</v>
      </c>
      <c r="B762" s="101" t="s">
        <v>443</v>
      </c>
      <c r="C762" s="102" t="s">
        <v>122</v>
      </c>
      <c r="D762" s="102" t="s">
        <v>300</v>
      </c>
      <c r="E762" s="102" t="s">
        <v>159</v>
      </c>
      <c r="F762" s="103">
        <v>570121</v>
      </c>
      <c r="G762" s="103">
        <v>267164.11</v>
      </c>
      <c r="H762" s="98">
        <f t="shared" si="22"/>
        <v>0.46860948816128506</v>
      </c>
    </row>
    <row r="763" spans="1:8" ht="15" x14ac:dyDescent="0.2">
      <c r="A763" s="27">
        <f t="shared" si="23"/>
        <v>756</v>
      </c>
      <c r="B763" s="101" t="s">
        <v>444</v>
      </c>
      <c r="C763" s="102" t="s">
        <v>122</v>
      </c>
      <c r="D763" s="102" t="s">
        <v>300</v>
      </c>
      <c r="E763" s="102" t="s">
        <v>414</v>
      </c>
      <c r="F763" s="103">
        <v>437881</v>
      </c>
      <c r="G763" s="103">
        <v>205195.16</v>
      </c>
      <c r="H763" s="98">
        <f t="shared" si="22"/>
        <v>0.46860941671367334</v>
      </c>
    </row>
    <row r="764" spans="1:8" ht="38.25" x14ac:dyDescent="0.2">
      <c r="A764" s="27">
        <f t="shared" si="23"/>
        <v>757</v>
      </c>
      <c r="B764" s="101" t="s">
        <v>446</v>
      </c>
      <c r="C764" s="102" t="s">
        <v>122</v>
      </c>
      <c r="D764" s="102" t="s">
        <v>300</v>
      </c>
      <c r="E764" s="102" t="s">
        <v>416</v>
      </c>
      <c r="F764" s="103">
        <v>132240</v>
      </c>
      <c r="G764" s="103">
        <v>61968.95</v>
      </c>
      <c r="H764" s="98">
        <f t="shared" si="22"/>
        <v>0.4686097247428917</v>
      </c>
    </row>
    <row r="765" spans="1:8" ht="63.75" x14ac:dyDescent="0.2">
      <c r="A765" s="27">
        <f t="shared" si="23"/>
        <v>758</v>
      </c>
      <c r="B765" s="101" t="s">
        <v>714</v>
      </c>
      <c r="C765" s="102" t="s">
        <v>122</v>
      </c>
      <c r="D765" s="102" t="s">
        <v>301</v>
      </c>
      <c r="E765" s="102" t="s">
        <v>94</v>
      </c>
      <c r="F765" s="103">
        <v>6320000</v>
      </c>
      <c r="G765" s="103">
        <v>2323136.0099999998</v>
      </c>
      <c r="H765" s="98">
        <f t="shared" si="22"/>
        <v>0.3675848117088607</v>
      </c>
    </row>
    <row r="766" spans="1:8" ht="15" x14ac:dyDescent="0.2">
      <c r="A766" s="27">
        <f t="shared" si="23"/>
        <v>759</v>
      </c>
      <c r="B766" s="101" t="s">
        <v>443</v>
      </c>
      <c r="C766" s="102" t="s">
        <v>122</v>
      </c>
      <c r="D766" s="102" t="s">
        <v>301</v>
      </c>
      <c r="E766" s="102" t="s">
        <v>159</v>
      </c>
      <c r="F766" s="103">
        <v>5656020</v>
      </c>
      <c r="G766" s="103">
        <v>2088870.44</v>
      </c>
      <c r="H766" s="98">
        <f t="shared" si="22"/>
        <v>0.36931807879038614</v>
      </c>
    </row>
    <row r="767" spans="1:8" ht="15" x14ac:dyDescent="0.2">
      <c r="A767" s="27">
        <f t="shared" si="23"/>
        <v>760</v>
      </c>
      <c r="B767" s="101" t="s">
        <v>444</v>
      </c>
      <c r="C767" s="102" t="s">
        <v>122</v>
      </c>
      <c r="D767" s="102" t="s">
        <v>301</v>
      </c>
      <c r="E767" s="102" t="s">
        <v>414</v>
      </c>
      <c r="F767" s="103">
        <v>4344100</v>
      </c>
      <c r="G767" s="103">
        <v>1749608.85</v>
      </c>
      <c r="H767" s="98">
        <f t="shared" si="22"/>
        <v>0.40275519670357496</v>
      </c>
    </row>
    <row r="768" spans="1:8" ht="38.25" x14ac:dyDescent="0.2">
      <c r="A768" s="27">
        <f t="shared" si="23"/>
        <v>761</v>
      </c>
      <c r="B768" s="101" t="s">
        <v>446</v>
      </c>
      <c r="C768" s="102" t="s">
        <v>122</v>
      </c>
      <c r="D768" s="102" t="s">
        <v>301</v>
      </c>
      <c r="E768" s="102" t="s">
        <v>416</v>
      </c>
      <c r="F768" s="103">
        <v>1311920</v>
      </c>
      <c r="G768" s="103">
        <v>339261.59</v>
      </c>
      <c r="H768" s="98">
        <f t="shared" si="22"/>
        <v>0.25859929721324471</v>
      </c>
    </row>
    <row r="769" spans="1:8" ht="25.5" x14ac:dyDescent="0.2">
      <c r="A769" s="27">
        <f t="shared" si="23"/>
        <v>762</v>
      </c>
      <c r="B769" s="101" t="s">
        <v>431</v>
      </c>
      <c r="C769" s="102" t="s">
        <v>122</v>
      </c>
      <c r="D769" s="102" t="s">
        <v>301</v>
      </c>
      <c r="E769" s="102" t="s">
        <v>158</v>
      </c>
      <c r="F769" s="103">
        <v>523980</v>
      </c>
      <c r="G769" s="103">
        <v>170963.57</v>
      </c>
      <c r="H769" s="98">
        <f t="shared" si="22"/>
        <v>0.32627880835146383</v>
      </c>
    </row>
    <row r="770" spans="1:8" ht="15" x14ac:dyDescent="0.2">
      <c r="A770" s="27">
        <f t="shared" si="23"/>
        <v>763</v>
      </c>
      <c r="B770" s="101" t="s">
        <v>432</v>
      </c>
      <c r="C770" s="102" t="s">
        <v>122</v>
      </c>
      <c r="D770" s="102" t="s">
        <v>301</v>
      </c>
      <c r="E770" s="102" t="s">
        <v>382</v>
      </c>
      <c r="F770" s="103">
        <v>508980</v>
      </c>
      <c r="G770" s="103">
        <v>161627.13</v>
      </c>
      <c r="H770" s="98">
        <f t="shared" si="22"/>
        <v>0.3175510432629966</v>
      </c>
    </row>
    <row r="771" spans="1:8" ht="15" x14ac:dyDescent="0.2">
      <c r="A771" s="27">
        <f t="shared" si="23"/>
        <v>764</v>
      </c>
      <c r="B771" s="101" t="s">
        <v>779</v>
      </c>
      <c r="C771" s="102" t="s">
        <v>122</v>
      </c>
      <c r="D771" s="102" t="s">
        <v>301</v>
      </c>
      <c r="E771" s="102" t="s">
        <v>780</v>
      </c>
      <c r="F771" s="103">
        <v>15000</v>
      </c>
      <c r="G771" s="103">
        <v>9336.44</v>
      </c>
      <c r="H771" s="98">
        <f t="shared" si="22"/>
        <v>0.62242933333333339</v>
      </c>
    </row>
    <row r="772" spans="1:8" ht="15" x14ac:dyDescent="0.2">
      <c r="A772" s="27">
        <f t="shared" si="23"/>
        <v>765</v>
      </c>
      <c r="B772" s="101" t="s">
        <v>436</v>
      </c>
      <c r="C772" s="102" t="s">
        <v>122</v>
      </c>
      <c r="D772" s="102" t="s">
        <v>301</v>
      </c>
      <c r="E772" s="102" t="s">
        <v>160</v>
      </c>
      <c r="F772" s="103">
        <v>140000</v>
      </c>
      <c r="G772" s="103">
        <v>63302</v>
      </c>
      <c r="H772" s="98">
        <f t="shared" si="22"/>
        <v>0.45215714285714287</v>
      </c>
    </row>
    <row r="773" spans="1:8" ht="25.5" x14ac:dyDescent="0.2">
      <c r="A773" s="27">
        <f t="shared" si="23"/>
        <v>766</v>
      </c>
      <c r="B773" s="101" t="s">
        <v>447</v>
      </c>
      <c r="C773" s="102" t="s">
        <v>122</v>
      </c>
      <c r="D773" s="102" t="s">
        <v>301</v>
      </c>
      <c r="E773" s="102" t="s">
        <v>376</v>
      </c>
      <c r="F773" s="103">
        <v>140000</v>
      </c>
      <c r="G773" s="103">
        <v>63302</v>
      </c>
      <c r="H773" s="98">
        <f t="shared" si="22"/>
        <v>0.45215714285714287</v>
      </c>
    </row>
    <row r="774" spans="1:8" ht="15" x14ac:dyDescent="0.2">
      <c r="A774" s="27">
        <f t="shared" si="23"/>
        <v>767</v>
      </c>
      <c r="B774" s="101" t="s">
        <v>63</v>
      </c>
      <c r="C774" s="102" t="s">
        <v>123</v>
      </c>
      <c r="D774" s="102" t="s">
        <v>200</v>
      </c>
      <c r="E774" s="102" t="s">
        <v>94</v>
      </c>
      <c r="F774" s="103">
        <v>30155031.030000001</v>
      </c>
      <c r="G774" s="103">
        <v>13095853.76</v>
      </c>
      <c r="H774" s="98">
        <f t="shared" si="22"/>
        <v>0.43428420773208531</v>
      </c>
    </row>
    <row r="775" spans="1:8" ht="15" x14ac:dyDescent="0.2">
      <c r="A775" s="27">
        <f t="shared" si="23"/>
        <v>768</v>
      </c>
      <c r="B775" s="101" t="s">
        <v>41</v>
      </c>
      <c r="C775" s="102" t="s">
        <v>42</v>
      </c>
      <c r="D775" s="102" t="s">
        <v>200</v>
      </c>
      <c r="E775" s="102" t="s">
        <v>94</v>
      </c>
      <c r="F775" s="103">
        <v>20643359.850000001</v>
      </c>
      <c r="G775" s="103">
        <v>9686987.4199999999</v>
      </c>
      <c r="H775" s="98">
        <f t="shared" si="22"/>
        <v>0.46925439901199023</v>
      </c>
    </row>
    <row r="776" spans="1:8" ht="51" x14ac:dyDescent="0.2">
      <c r="A776" s="27">
        <f t="shared" si="23"/>
        <v>769</v>
      </c>
      <c r="B776" s="101" t="s">
        <v>548</v>
      </c>
      <c r="C776" s="102" t="s">
        <v>42</v>
      </c>
      <c r="D776" s="102" t="s">
        <v>273</v>
      </c>
      <c r="E776" s="102" t="s">
        <v>94</v>
      </c>
      <c r="F776" s="103">
        <v>20643359.850000001</v>
      </c>
      <c r="G776" s="103">
        <v>9686987.4199999999</v>
      </c>
      <c r="H776" s="98">
        <f t="shared" si="22"/>
        <v>0.46925439901199023</v>
      </c>
    </row>
    <row r="777" spans="1:8" ht="25.5" x14ac:dyDescent="0.2">
      <c r="A777" s="27">
        <f t="shared" si="23"/>
        <v>770</v>
      </c>
      <c r="B777" s="101" t="s">
        <v>599</v>
      </c>
      <c r="C777" s="102" t="s">
        <v>42</v>
      </c>
      <c r="D777" s="102" t="s">
        <v>334</v>
      </c>
      <c r="E777" s="102" t="s">
        <v>94</v>
      </c>
      <c r="F777" s="103">
        <v>20643359.850000001</v>
      </c>
      <c r="G777" s="103">
        <v>9686987.4199999999</v>
      </c>
      <c r="H777" s="98">
        <f t="shared" ref="H777:H838" si="24">G777/F777</f>
        <v>0.46925439901199023</v>
      </c>
    </row>
    <row r="778" spans="1:8" ht="25.5" x14ac:dyDescent="0.2">
      <c r="A778" s="27">
        <f t="shared" ref="A778:A838" si="25">A777+1</f>
        <v>771</v>
      </c>
      <c r="B778" s="101" t="s">
        <v>600</v>
      </c>
      <c r="C778" s="102" t="s">
        <v>42</v>
      </c>
      <c r="D778" s="102" t="s">
        <v>304</v>
      </c>
      <c r="E778" s="102" t="s">
        <v>94</v>
      </c>
      <c r="F778" s="103">
        <v>17721304.07</v>
      </c>
      <c r="G778" s="103">
        <v>8800987.3499999996</v>
      </c>
      <c r="H778" s="98">
        <f t="shared" si="24"/>
        <v>0.49663316622950987</v>
      </c>
    </row>
    <row r="779" spans="1:8" ht="15" x14ac:dyDescent="0.2">
      <c r="A779" s="27">
        <f t="shared" si="25"/>
        <v>772</v>
      </c>
      <c r="B779" s="101" t="s">
        <v>443</v>
      </c>
      <c r="C779" s="102" t="s">
        <v>42</v>
      </c>
      <c r="D779" s="102" t="s">
        <v>304</v>
      </c>
      <c r="E779" s="102" t="s">
        <v>159</v>
      </c>
      <c r="F779" s="103">
        <v>15392748.800000001</v>
      </c>
      <c r="G779" s="103">
        <v>7699835.3499999996</v>
      </c>
      <c r="H779" s="98">
        <f t="shared" si="24"/>
        <v>0.50022484288186386</v>
      </c>
    </row>
    <row r="780" spans="1:8" ht="15" x14ac:dyDescent="0.2">
      <c r="A780" s="27">
        <f t="shared" si="25"/>
        <v>773</v>
      </c>
      <c r="B780" s="101" t="s">
        <v>444</v>
      </c>
      <c r="C780" s="102" t="s">
        <v>42</v>
      </c>
      <c r="D780" s="102" t="s">
        <v>304</v>
      </c>
      <c r="E780" s="102" t="s">
        <v>414</v>
      </c>
      <c r="F780" s="103">
        <v>11829864.85</v>
      </c>
      <c r="G780" s="103">
        <v>5965019.0899999999</v>
      </c>
      <c r="H780" s="98">
        <f t="shared" si="24"/>
        <v>0.50423391692424957</v>
      </c>
    </row>
    <row r="781" spans="1:8" ht="25.5" x14ac:dyDescent="0.2">
      <c r="A781" s="27">
        <f t="shared" si="25"/>
        <v>774</v>
      </c>
      <c r="B781" s="101" t="s">
        <v>445</v>
      </c>
      <c r="C781" s="102" t="s">
        <v>42</v>
      </c>
      <c r="D781" s="102" t="s">
        <v>304</v>
      </c>
      <c r="E781" s="102" t="s">
        <v>415</v>
      </c>
      <c r="F781" s="103">
        <v>2000</v>
      </c>
      <c r="G781" s="103">
        <v>0</v>
      </c>
      <c r="H781" s="98">
        <f t="shared" si="24"/>
        <v>0</v>
      </c>
    </row>
    <row r="782" spans="1:8" ht="38.25" x14ac:dyDescent="0.2">
      <c r="A782" s="27">
        <f t="shared" si="25"/>
        <v>775</v>
      </c>
      <c r="B782" s="101" t="s">
        <v>446</v>
      </c>
      <c r="C782" s="102" t="s">
        <v>42</v>
      </c>
      <c r="D782" s="102" t="s">
        <v>304</v>
      </c>
      <c r="E782" s="102" t="s">
        <v>416</v>
      </c>
      <c r="F782" s="103">
        <v>3560883.95</v>
      </c>
      <c r="G782" s="103">
        <v>1734816.26</v>
      </c>
      <c r="H782" s="98">
        <f t="shared" si="24"/>
        <v>0.4871869694040436</v>
      </c>
    </row>
    <row r="783" spans="1:8" ht="25.5" x14ac:dyDescent="0.2">
      <c r="A783" s="27">
        <f t="shared" si="25"/>
        <v>776</v>
      </c>
      <c r="B783" s="101" t="s">
        <v>431</v>
      </c>
      <c r="C783" s="102" t="s">
        <v>42</v>
      </c>
      <c r="D783" s="102" t="s">
        <v>304</v>
      </c>
      <c r="E783" s="102" t="s">
        <v>158</v>
      </c>
      <c r="F783" s="103">
        <v>1977013.27</v>
      </c>
      <c r="G783" s="103">
        <v>917083</v>
      </c>
      <c r="H783" s="98">
        <f t="shared" si="24"/>
        <v>0.46387296125736172</v>
      </c>
    </row>
    <row r="784" spans="1:8" ht="15" x14ac:dyDescent="0.2">
      <c r="A784" s="27">
        <f t="shared" si="25"/>
        <v>777</v>
      </c>
      <c r="B784" s="101" t="s">
        <v>432</v>
      </c>
      <c r="C784" s="102" t="s">
        <v>42</v>
      </c>
      <c r="D784" s="102" t="s">
        <v>304</v>
      </c>
      <c r="E784" s="102" t="s">
        <v>382</v>
      </c>
      <c r="F784" s="103">
        <v>663845.27</v>
      </c>
      <c r="G784" s="103">
        <v>260864.53</v>
      </c>
      <c r="H784" s="98">
        <f t="shared" si="24"/>
        <v>0.39295983836715442</v>
      </c>
    </row>
    <row r="785" spans="1:8" ht="15" x14ac:dyDescent="0.2">
      <c r="A785" s="27">
        <f t="shared" si="25"/>
        <v>778</v>
      </c>
      <c r="B785" s="101" t="s">
        <v>779</v>
      </c>
      <c r="C785" s="102" t="s">
        <v>42</v>
      </c>
      <c r="D785" s="102" t="s">
        <v>304</v>
      </c>
      <c r="E785" s="102" t="s">
        <v>780</v>
      </c>
      <c r="F785" s="103">
        <v>1313168</v>
      </c>
      <c r="G785" s="103">
        <v>656218.47</v>
      </c>
      <c r="H785" s="98">
        <f t="shared" si="24"/>
        <v>0.4997216426230307</v>
      </c>
    </row>
    <row r="786" spans="1:8" ht="15" x14ac:dyDescent="0.2">
      <c r="A786" s="27">
        <f t="shared" si="25"/>
        <v>779</v>
      </c>
      <c r="B786" s="101" t="s">
        <v>436</v>
      </c>
      <c r="C786" s="102" t="s">
        <v>42</v>
      </c>
      <c r="D786" s="102" t="s">
        <v>304</v>
      </c>
      <c r="E786" s="102" t="s">
        <v>160</v>
      </c>
      <c r="F786" s="103">
        <v>351542</v>
      </c>
      <c r="G786" s="103">
        <v>184069</v>
      </c>
      <c r="H786" s="98">
        <f t="shared" si="24"/>
        <v>0.52360457640907776</v>
      </c>
    </row>
    <row r="787" spans="1:8" ht="25.5" x14ac:dyDescent="0.2">
      <c r="A787" s="27">
        <f t="shared" si="25"/>
        <v>780</v>
      </c>
      <c r="B787" s="101" t="s">
        <v>447</v>
      </c>
      <c r="C787" s="102" t="s">
        <v>42</v>
      </c>
      <c r="D787" s="102" t="s">
        <v>304</v>
      </c>
      <c r="E787" s="102" t="s">
        <v>376</v>
      </c>
      <c r="F787" s="103">
        <v>351542</v>
      </c>
      <c r="G787" s="103">
        <v>184069</v>
      </c>
      <c r="H787" s="98">
        <f t="shared" si="24"/>
        <v>0.52360457640907776</v>
      </c>
    </row>
    <row r="788" spans="1:8" ht="38.25" x14ac:dyDescent="0.2">
      <c r="A788" s="27">
        <f t="shared" si="25"/>
        <v>781</v>
      </c>
      <c r="B788" s="101" t="s">
        <v>650</v>
      </c>
      <c r="C788" s="102" t="s">
        <v>42</v>
      </c>
      <c r="D788" s="102" t="s">
        <v>354</v>
      </c>
      <c r="E788" s="102" t="s">
        <v>94</v>
      </c>
      <c r="F788" s="103">
        <v>2922055.78</v>
      </c>
      <c r="G788" s="103">
        <v>886000.07</v>
      </c>
      <c r="H788" s="98">
        <f t="shared" si="24"/>
        <v>0.30321121043076049</v>
      </c>
    </row>
    <row r="789" spans="1:8" ht="25.5" x14ac:dyDescent="0.2">
      <c r="A789" s="27">
        <f t="shared" si="25"/>
        <v>782</v>
      </c>
      <c r="B789" s="101" t="s">
        <v>431</v>
      </c>
      <c r="C789" s="102" t="s">
        <v>42</v>
      </c>
      <c r="D789" s="102" t="s">
        <v>354</v>
      </c>
      <c r="E789" s="102" t="s">
        <v>158</v>
      </c>
      <c r="F789" s="103">
        <v>2922055.78</v>
      </c>
      <c r="G789" s="103">
        <v>886000.07</v>
      </c>
      <c r="H789" s="98">
        <f t="shared" si="24"/>
        <v>0.30321121043076049</v>
      </c>
    </row>
    <row r="790" spans="1:8" ht="25.5" x14ac:dyDescent="0.2">
      <c r="A790" s="27">
        <f t="shared" si="25"/>
        <v>783</v>
      </c>
      <c r="B790" s="101" t="s">
        <v>484</v>
      </c>
      <c r="C790" s="102" t="s">
        <v>42</v>
      </c>
      <c r="D790" s="102" t="s">
        <v>354</v>
      </c>
      <c r="E790" s="102" t="s">
        <v>381</v>
      </c>
      <c r="F790" s="103">
        <v>2909455.78</v>
      </c>
      <c r="G790" s="103">
        <v>873400.07</v>
      </c>
      <c r="H790" s="98">
        <f t="shared" si="24"/>
        <v>0.30019362246502335</v>
      </c>
    </row>
    <row r="791" spans="1:8" ht="15" x14ac:dyDescent="0.2">
      <c r="A791" s="27">
        <f t="shared" si="25"/>
        <v>784</v>
      </c>
      <c r="B791" s="101" t="s">
        <v>432</v>
      </c>
      <c r="C791" s="102" t="s">
        <v>42</v>
      </c>
      <c r="D791" s="102" t="s">
        <v>354</v>
      </c>
      <c r="E791" s="102" t="s">
        <v>382</v>
      </c>
      <c r="F791" s="103">
        <v>12600</v>
      </c>
      <c r="G791" s="103">
        <v>12600</v>
      </c>
      <c r="H791" s="98">
        <f t="shared" si="24"/>
        <v>1</v>
      </c>
    </row>
    <row r="792" spans="1:8" ht="15" x14ac:dyDescent="0.2">
      <c r="A792" s="27">
        <f t="shared" si="25"/>
        <v>785</v>
      </c>
      <c r="B792" s="101" t="s">
        <v>64</v>
      </c>
      <c r="C792" s="102" t="s">
        <v>124</v>
      </c>
      <c r="D792" s="102" t="s">
        <v>200</v>
      </c>
      <c r="E792" s="102" t="s">
        <v>94</v>
      </c>
      <c r="F792" s="103">
        <v>9511671.1799999997</v>
      </c>
      <c r="G792" s="103">
        <v>3408866.34</v>
      </c>
      <c r="H792" s="98">
        <f t="shared" si="24"/>
        <v>0.35838774022884168</v>
      </c>
    </row>
    <row r="793" spans="1:8" ht="51" x14ac:dyDescent="0.2">
      <c r="A793" s="27">
        <f t="shared" si="25"/>
        <v>786</v>
      </c>
      <c r="B793" s="101" t="s">
        <v>548</v>
      </c>
      <c r="C793" s="102" t="s">
        <v>124</v>
      </c>
      <c r="D793" s="102" t="s">
        <v>273</v>
      </c>
      <c r="E793" s="102" t="s">
        <v>94</v>
      </c>
      <c r="F793" s="103">
        <v>9511671.1799999997</v>
      </c>
      <c r="G793" s="103">
        <v>3408866.34</v>
      </c>
      <c r="H793" s="98">
        <f t="shared" si="24"/>
        <v>0.35838774022884168</v>
      </c>
    </row>
    <row r="794" spans="1:8" ht="25.5" x14ac:dyDescent="0.2">
      <c r="A794" s="27">
        <f t="shared" si="25"/>
        <v>787</v>
      </c>
      <c r="B794" s="101" t="s">
        <v>599</v>
      </c>
      <c r="C794" s="102" t="s">
        <v>124</v>
      </c>
      <c r="D794" s="102" t="s">
        <v>334</v>
      </c>
      <c r="E794" s="102" t="s">
        <v>94</v>
      </c>
      <c r="F794" s="103">
        <v>9511671.1799999997</v>
      </c>
      <c r="G794" s="103">
        <v>3408866.34</v>
      </c>
      <c r="H794" s="98">
        <f t="shared" si="24"/>
        <v>0.35838774022884168</v>
      </c>
    </row>
    <row r="795" spans="1:8" ht="15" x14ac:dyDescent="0.2">
      <c r="A795" s="27">
        <f t="shared" si="25"/>
        <v>788</v>
      </c>
      <c r="B795" s="101" t="s">
        <v>601</v>
      </c>
      <c r="C795" s="102" t="s">
        <v>124</v>
      </c>
      <c r="D795" s="102" t="s">
        <v>305</v>
      </c>
      <c r="E795" s="102" t="s">
        <v>94</v>
      </c>
      <c r="F795" s="103">
        <v>2706971.18</v>
      </c>
      <c r="G795" s="103">
        <v>1305670.6000000001</v>
      </c>
      <c r="H795" s="98">
        <f t="shared" si="24"/>
        <v>0.482336350548069</v>
      </c>
    </row>
    <row r="796" spans="1:8" ht="15" x14ac:dyDescent="0.2">
      <c r="A796" s="27">
        <f t="shared" si="25"/>
        <v>789</v>
      </c>
      <c r="B796" s="101" t="s">
        <v>443</v>
      </c>
      <c r="C796" s="102" t="s">
        <v>124</v>
      </c>
      <c r="D796" s="102" t="s">
        <v>305</v>
      </c>
      <c r="E796" s="102" t="s">
        <v>159</v>
      </c>
      <c r="F796" s="103">
        <v>704800</v>
      </c>
      <c r="G796" s="103">
        <v>323350</v>
      </c>
      <c r="H796" s="98">
        <f t="shared" si="24"/>
        <v>0.45878263337116915</v>
      </c>
    </row>
    <row r="797" spans="1:8" ht="25.5" x14ac:dyDescent="0.2">
      <c r="A797" s="27">
        <f t="shared" si="25"/>
        <v>790</v>
      </c>
      <c r="B797" s="101" t="s">
        <v>445</v>
      </c>
      <c r="C797" s="102" t="s">
        <v>124</v>
      </c>
      <c r="D797" s="102" t="s">
        <v>305</v>
      </c>
      <c r="E797" s="102" t="s">
        <v>415</v>
      </c>
      <c r="F797" s="103">
        <v>10000</v>
      </c>
      <c r="G797" s="103">
        <v>1000</v>
      </c>
      <c r="H797" s="98">
        <f t="shared" si="24"/>
        <v>0.1</v>
      </c>
    </row>
    <row r="798" spans="1:8" ht="38.25" x14ac:dyDescent="0.2">
      <c r="A798" s="27">
        <f t="shared" si="25"/>
        <v>791</v>
      </c>
      <c r="B798" s="101" t="s">
        <v>557</v>
      </c>
      <c r="C798" s="102" t="s">
        <v>124</v>
      </c>
      <c r="D798" s="102" t="s">
        <v>305</v>
      </c>
      <c r="E798" s="102" t="s">
        <v>418</v>
      </c>
      <c r="F798" s="103">
        <v>694800</v>
      </c>
      <c r="G798" s="103">
        <v>322350</v>
      </c>
      <c r="H798" s="98">
        <f t="shared" si="24"/>
        <v>0.46394645941278068</v>
      </c>
    </row>
    <row r="799" spans="1:8" ht="25.5" x14ac:dyDescent="0.2">
      <c r="A799" s="27">
        <f t="shared" si="25"/>
        <v>792</v>
      </c>
      <c r="B799" s="101" t="s">
        <v>431</v>
      </c>
      <c r="C799" s="102" t="s">
        <v>124</v>
      </c>
      <c r="D799" s="102" t="s">
        <v>305</v>
      </c>
      <c r="E799" s="102" t="s">
        <v>158</v>
      </c>
      <c r="F799" s="103">
        <v>2002171.18</v>
      </c>
      <c r="G799" s="103">
        <v>982320.6</v>
      </c>
      <c r="H799" s="98">
        <f t="shared" si="24"/>
        <v>0.49062767949741443</v>
      </c>
    </row>
    <row r="800" spans="1:8" ht="15" x14ac:dyDescent="0.2">
      <c r="A800" s="27">
        <f t="shared" si="25"/>
        <v>793</v>
      </c>
      <c r="B800" s="101" t="s">
        <v>432</v>
      </c>
      <c r="C800" s="102" t="s">
        <v>124</v>
      </c>
      <c r="D800" s="102" t="s">
        <v>305</v>
      </c>
      <c r="E800" s="102" t="s">
        <v>382</v>
      </c>
      <c r="F800" s="103">
        <v>2002171.18</v>
      </c>
      <c r="G800" s="103">
        <v>982320.6</v>
      </c>
      <c r="H800" s="98">
        <f t="shared" si="24"/>
        <v>0.49062767949741443</v>
      </c>
    </row>
    <row r="801" spans="1:8" ht="25.5" x14ac:dyDescent="0.2">
      <c r="A801" s="27">
        <f t="shared" si="25"/>
        <v>794</v>
      </c>
      <c r="B801" s="101" t="s">
        <v>602</v>
      </c>
      <c r="C801" s="102" t="s">
        <v>124</v>
      </c>
      <c r="D801" s="102" t="s">
        <v>419</v>
      </c>
      <c r="E801" s="102" t="s">
        <v>94</v>
      </c>
      <c r="F801" s="103">
        <v>4507000</v>
      </c>
      <c r="G801" s="103">
        <v>0</v>
      </c>
      <c r="H801" s="98">
        <f t="shared" si="24"/>
        <v>0</v>
      </c>
    </row>
    <row r="802" spans="1:8" ht="15" x14ac:dyDescent="0.2">
      <c r="A802" s="27">
        <f t="shared" si="25"/>
        <v>795</v>
      </c>
      <c r="B802" s="101" t="s">
        <v>436</v>
      </c>
      <c r="C802" s="102" t="s">
        <v>124</v>
      </c>
      <c r="D802" s="102" t="s">
        <v>419</v>
      </c>
      <c r="E802" s="102" t="s">
        <v>160</v>
      </c>
      <c r="F802" s="103">
        <v>4507000</v>
      </c>
      <c r="G802" s="103">
        <v>0</v>
      </c>
      <c r="H802" s="98">
        <f t="shared" si="24"/>
        <v>0</v>
      </c>
    </row>
    <row r="803" spans="1:8" ht="15" x14ac:dyDescent="0.2">
      <c r="A803" s="27">
        <f t="shared" si="25"/>
        <v>796</v>
      </c>
      <c r="B803" s="101" t="s">
        <v>437</v>
      </c>
      <c r="C803" s="102" t="s">
        <v>124</v>
      </c>
      <c r="D803" s="102" t="s">
        <v>419</v>
      </c>
      <c r="E803" s="102" t="s">
        <v>380</v>
      </c>
      <c r="F803" s="103">
        <v>4507000</v>
      </c>
      <c r="G803" s="103">
        <v>0</v>
      </c>
      <c r="H803" s="98">
        <f t="shared" si="24"/>
        <v>0</v>
      </c>
    </row>
    <row r="804" spans="1:8" ht="38.25" x14ac:dyDescent="0.2">
      <c r="A804" s="27">
        <f t="shared" si="25"/>
        <v>797</v>
      </c>
      <c r="B804" s="101" t="s">
        <v>813</v>
      </c>
      <c r="C804" s="102" t="s">
        <v>124</v>
      </c>
      <c r="D804" s="102" t="s">
        <v>718</v>
      </c>
      <c r="E804" s="102" t="s">
        <v>94</v>
      </c>
      <c r="F804" s="103">
        <v>2125000</v>
      </c>
      <c r="G804" s="103">
        <v>2103195.7400000002</v>
      </c>
      <c r="H804" s="98">
        <f t="shared" si="24"/>
        <v>0.98973917176470594</v>
      </c>
    </row>
    <row r="805" spans="1:8" ht="15" x14ac:dyDescent="0.2">
      <c r="A805" s="27">
        <f t="shared" si="25"/>
        <v>798</v>
      </c>
      <c r="B805" s="101" t="s">
        <v>469</v>
      </c>
      <c r="C805" s="102" t="s">
        <v>124</v>
      </c>
      <c r="D805" s="102" t="s">
        <v>718</v>
      </c>
      <c r="E805" s="102" t="s">
        <v>164</v>
      </c>
      <c r="F805" s="103">
        <v>2125000</v>
      </c>
      <c r="G805" s="103">
        <v>2103195.7400000002</v>
      </c>
      <c r="H805" s="98">
        <f t="shared" si="24"/>
        <v>0.98973917176470594</v>
      </c>
    </row>
    <row r="806" spans="1:8" ht="38.25" x14ac:dyDescent="0.2">
      <c r="A806" s="27">
        <f t="shared" si="25"/>
        <v>799</v>
      </c>
      <c r="B806" s="101" t="s">
        <v>848</v>
      </c>
      <c r="C806" s="102" t="s">
        <v>124</v>
      </c>
      <c r="D806" s="102" t="s">
        <v>849</v>
      </c>
      <c r="E806" s="102" t="s">
        <v>94</v>
      </c>
      <c r="F806" s="103">
        <v>120900</v>
      </c>
      <c r="G806" s="103">
        <v>0</v>
      </c>
      <c r="H806" s="98">
        <f t="shared" si="24"/>
        <v>0</v>
      </c>
    </row>
    <row r="807" spans="1:8" ht="25.5" x14ac:dyDescent="0.2">
      <c r="A807" s="27">
        <f t="shared" si="25"/>
        <v>800</v>
      </c>
      <c r="B807" s="101" t="s">
        <v>431</v>
      </c>
      <c r="C807" s="102" t="s">
        <v>124</v>
      </c>
      <c r="D807" s="102" t="s">
        <v>849</v>
      </c>
      <c r="E807" s="102" t="s">
        <v>158</v>
      </c>
      <c r="F807" s="103">
        <v>120900</v>
      </c>
      <c r="G807" s="103">
        <v>0</v>
      </c>
      <c r="H807" s="98">
        <f t="shared" si="24"/>
        <v>0</v>
      </c>
    </row>
    <row r="808" spans="1:8" ht="15" x14ac:dyDescent="0.2">
      <c r="A808" s="27">
        <f t="shared" si="25"/>
        <v>801</v>
      </c>
      <c r="B808" s="101" t="s">
        <v>432</v>
      </c>
      <c r="C808" s="102" t="s">
        <v>124</v>
      </c>
      <c r="D808" s="102" t="s">
        <v>849</v>
      </c>
      <c r="E808" s="102" t="s">
        <v>382</v>
      </c>
      <c r="F808" s="103">
        <v>120900</v>
      </c>
      <c r="G808" s="103">
        <v>0</v>
      </c>
      <c r="H808" s="98">
        <f t="shared" si="24"/>
        <v>0</v>
      </c>
    </row>
    <row r="809" spans="1:8" ht="51" x14ac:dyDescent="0.2">
      <c r="A809" s="27">
        <f t="shared" si="25"/>
        <v>802</v>
      </c>
      <c r="B809" s="101" t="s">
        <v>649</v>
      </c>
      <c r="C809" s="102" t="s">
        <v>124</v>
      </c>
      <c r="D809" s="102" t="s">
        <v>717</v>
      </c>
      <c r="E809" s="102" t="s">
        <v>94</v>
      </c>
      <c r="F809" s="103">
        <v>51800</v>
      </c>
      <c r="G809" s="103">
        <v>0</v>
      </c>
      <c r="H809" s="98">
        <f t="shared" si="24"/>
        <v>0</v>
      </c>
    </row>
    <row r="810" spans="1:8" ht="25.5" x14ac:dyDescent="0.2">
      <c r="A810" s="27">
        <f t="shared" si="25"/>
        <v>803</v>
      </c>
      <c r="B810" s="101" t="s">
        <v>431</v>
      </c>
      <c r="C810" s="102" t="s">
        <v>124</v>
      </c>
      <c r="D810" s="102" t="s">
        <v>717</v>
      </c>
      <c r="E810" s="102" t="s">
        <v>158</v>
      </c>
      <c r="F810" s="103">
        <v>51800</v>
      </c>
      <c r="G810" s="103">
        <v>0</v>
      </c>
      <c r="H810" s="98">
        <f t="shared" si="24"/>
        <v>0</v>
      </c>
    </row>
    <row r="811" spans="1:8" ht="15" x14ac:dyDescent="0.2">
      <c r="A811" s="27">
        <f t="shared" si="25"/>
        <v>804</v>
      </c>
      <c r="B811" s="101" t="s">
        <v>432</v>
      </c>
      <c r="C811" s="102" t="s">
        <v>124</v>
      </c>
      <c r="D811" s="102" t="s">
        <v>717</v>
      </c>
      <c r="E811" s="102" t="s">
        <v>382</v>
      </c>
      <c r="F811" s="103">
        <v>51800</v>
      </c>
      <c r="G811" s="103">
        <v>0</v>
      </c>
      <c r="H811" s="98">
        <f t="shared" si="24"/>
        <v>0</v>
      </c>
    </row>
    <row r="812" spans="1:8" ht="15" x14ac:dyDescent="0.2">
      <c r="A812" s="27">
        <f t="shared" si="25"/>
        <v>805</v>
      </c>
      <c r="B812" s="101" t="s">
        <v>368</v>
      </c>
      <c r="C812" s="102" t="s">
        <v>369</v>
      </c>
      <c r="D812" s="102" t="s">
        <v>200</v>
      </c>
      <c r="E812" s="102" t="s">
        <v>94</v>
      </c>
      <c r="F812" s="103">
        <v>1350000</v>
      </c>
      <c r="G812" s="103">
        <v>294525</v>
      </c>
      <c r="H812" s="98">
        <f t="shared" si="24"/>
        <v>0.21816666666666668</v>
      </c>
    </row>
    <row r="813" spans="1:8" ht="15" x14ac:dyDescent="0.2">
      <c r="A813" s="27">
        <f t="shared" si="25"/>
        <v>806</v>
      </c>
      <c r="B813" s="101" t="s">
        <v>370</v>
      </c>
      <c r="C813" s="102" t="s">
        <v>371</v>
      </c>
      <c r="D813" s="102" t="s">
        <v>200</v>
      </c>
      <c r="E813" s="102" t="s">
        <v>94</v>
      </c>
      <c r="F813" s="103">
        <v>350000</v>
      </c>
      <c r="G813" s="103">
        <v>0</v>
      </c>
      <c r="H813" s="98">
        <f t="shared" si="24"/>
        <v>0</v>
      </c>
    </row>
    <row r="814" spans="1:8" ht="51" x14ac:dyDescent="0.2">
      <c r="A814" s="27">
        <f t="shared" si="25"/>
        <v>807</v>
      </c>
      <c r="B814" s="101" t="s">
        <v>441</v>
      </c>
      <c r="C814" s="102" t="s">
        <v>371</v>
      </c>
      <c r="D814" s="102" t="s">
        <v>208</v>
      </c>
      <c r="E814" s="102" t="s">
        <v>94</v>
      </c>
      <c r="F814" s="103">
        <v>350000</v>
      </c>
      <c r="G814" s="103">
        <v>0</v>
      </c>
      <c r="H814" s="98">
        <f t="shared" si="24"/>
        <v>0</v>
      </c>
    </row>
    <row r="815" spans="1:8" ht="25.5" x14ac:dyDescent="0.2">
      <c r="A815" s="27">
        <f t="shared" si="25"/>
        <v>808</v>
      </c>
      <c r="B815" s="101" t="s">
        <v>603</v>
      </c>
      <c r="C815" s="102" t="s">
        <v>371</v>
      </c>
      <c r="D815" s="102" t="s">
        <v>215</v>
      </c>
      <c r="E815" s="102" t="s">
        <v>94</v>
      </c>
      <c r="F815" s="103">
        <v>350000</v>
      </c>
      <c r="G815" s="103">
        <v>0</v>
      </c>
      <c r="H815" s="98">
        <f t="shared" si="24"/>
        <v>0</v>
      </c>
    </row>
    <row r="816" spans="1:8" ht="25.5" x14ac:dyDescent="0.2">
      <c r="A816" s="27">
        <f t="shared" si="25"/>
        <v>809</v>
      </c>
      <c r="B816" s="101" t="s">
        <v>431</v>
      </c>
      <c r="C816" s="102" t="s">
        <v>371</v>
      </c>
      <c r="D816" s="102" t="s">
        <v>215</v>
      </c>
      <c r="E816" s="102" t="s">
        <v>158</v>
      </c>
      <c r="F816" s="103">
        <v>350000</v>
      </c>
      <c r="G816" s="103">
        <v>0</v>
      </c>
      <c r="H816" s="98">
        <f t="shared" si="24"/>
        <v>0</v>
      </c>
    </row>
    <row r="817" spans="1:8" ht="15" x14ac:dyDescent="0.2">
      <c r="A817" s="27">
        <f t="shared" si="25"/>
        <v>810</v>
      </c>
      <c r="B817" s="101" t="s">
        <v>432</v>
      </c>
      <c r="C817" s="102" t="s">
        <v>371</v>
      </c>
      <c r="D817" s="102" t="s">
        <v>215</v>
      </c>
      <c r="E817" s="102" t="s">
        <v>382</v>
      </c>
      <c r="F817" s="103">
        <v>350000</v>
      </c>
      <c r="G817" s="103">
        <v>0</v>
      </c>
      <c r="H817" s="98">
        <f t="shared" si="24"/>
        <v>0</v>
      </c>
    </row>
    <row r="818" spans="1:8" ht="15" x14ac:dyDescent="0.2">
      <c r="A818" s="27">
        <f t="shared" si="25"/>
        <v>811</v>
      </c>
      <c r="B818" s="101" t="s">
        <v>372</v>
      </c>
      <c r="C818" s="102" t="s">
        <v>373</v>
      </c>
      <c r="D818" s="102" t="s">
        <v>200</v>
      </c>
      <c r="E818" s="102" t="s">
        <v>94</v>
      </c>
      <c r="F818" s="103">
        <v>1000000</v>
      </c>
      <c r="G818" s="103">
        <v>294525</v>
      </c>
      <c r="H818" s="98">
        <f t="shared" si="24"/>
        <v>0.29452499999999998</v>
      </c>
    </row>
    <row r="819" spans="1:8" ht="51" x14ac:dyDescent="0.2">
      <c r="A819" s="27">
        <f t="shared" si="25"/>
        <v>812</v>
      </c>
      <c r="B819" s="101" t="s">
        <v>441</v>
      </c>
      <c r="C819" s="102" t="s">
        <v>373</v>
      </c>
      <c r="D819" s="102" t="s">
        <v>208</v>
      </c>
      <c r="E819" s="102" t="s">
        <v>94</v>
      </c>
      <c r="F819" s="103">
        <v>1000000</v>
      </c>
      <c r="G819" s="103">
        <v>294525</v>
      </c>
      <c r="H819" s="98">
        <f t="shared" si="24"/>
        <v>0.29452499999999998</v>
      </c>
    </row>
    <row r="820" spans="1:8" ht="25.5" x14ac:dyDescent="0.2">
      <c r="A820" s="27">
        <f t="shared" si="25"/>
        <v>813</v>
      </c>
      <c r="B820" s="101" t="s">
        <v>603</v>
      </c>
      <c r="C820" s="102" t="s">
        <v>373</v>
      </c>
      <c r="D820" s="102" t="s">
        <v>215</v>
      </c>
      <c r="E820" s="102" t="s">
        <v>94</v>
      </c>
      <c r="F820" s="103">
        <v>1000000</v>
      </c>
      <c r="G820" s="103">
        <v>294525</v>
      </c>
      <c r="H820" s="98">
        <f t="shared" si="24"/>
        <v>0.29452499999999998</v>
      </c>
    </row>
    <row r="821" spans="1:8" ht="25.5" x14ac:dyDescent="0.2">
      <c r="A821" s="27">
        <f t="shared" si="25"/>
        <v>814</v>
      </c>
      <c r="B821" s="101" t="s">
        <v>572</v>
      </c>
      <c r="C821" s="102" t="s">
        <v>373</v>
      </c>
      <c r="D821" s="102" t="s">
        <v>215</v>
      </c>
      <c r="E821" s="102" t="s">
        <v>167</v>
      </c>
      <c r="F821" s="103">
        <v>1000000</v>
      </c>
      <c r="G821" s="103">
        <v>294525</v>
      </c>
      <c r="H821" s="98">
        <f t="shared" si="24"/>
        <v>0.29452499999999998</v>
      </c>
    </row>
    <row r="822" spans="1:8" ht="25.5" x14ac:dyDescent="0.2">
      <c r="A822" s="27">
        <f t="shared" si="25"/>
        <v>815</v>
      </c>
      <c r="B822" s="101" t="s">
        <v>595</v>
      </c>
      <c r="C822" s="102" t="s">
        <v>373</v>
      </c>
      <c r="D822" s="102" t="s">
        <v>215</v>
      </c>
      <c r="E822" s="102" t="s">
        <v>385</v>
      </c>
      <c r="F822" s="103">
        <v>1000000</v>
      </c>
      <c r="G822" s="103">
        <v>294525</v>
      </c>
      <c r="H822" s="98">
        <f t="shared" si="24"/>
        <v>0.29452499999999998</v>
      </c>
    </row>
    <row r="823" spans="1:8" ht="38.25" x14ac:dyDescent="0.2">
      <c r="A823" s="27">
        <f t="shared" si="25"/>
        <v>816</v>
      </c>
      <c r="B823" s="101" t="s">
        <v>65</v>
      </c>
      <c r="C823" s="102" t="s">
        <v>125</v>
      </c>
      <c r="D823" s="102" t="s">
        <v>200</v>
      </c>
      <c r="E823" s="102" t="s">
        <v>94</v>
      </c>
      <c r="F823" s="103">
        <v>179712300</v>
      </c>
      <c r="G823" s="103">
        <v>101333508.02</v>
      </c>
      <c r="H823" s="98">
        <f t="shared" si="24"/>
        <v>0.56386517795387403</v>
      </c>
    </row>
    <row r="824" spans="1:8" ht="38.25" x14ac:dyDescent="0.2">
      <c r="A824" s="27">
        <f t="shared" si="25"/>
        <v>817</v>
      </c>
      <c r="B824" s="101" t="s">
        <v>66</v>
      </c>
      <c r="C824" s="102" t="s">
        <v>126</v>
      </c>
      <c r="D824" s="102" t="s">
        <v>200</v>
      </c>
      <c r="E824" s="102" t="s">
        <v>94</v>
      </c>
      <c r="F824" s="103">
        <v>11518200</v>
      </c>
      <c r="G824" s="103">
        <v>5759100</v>
      </c>
      <c r="H824" s="98">
        <f t="shared" si="24"/>
        <v>0.5</v>
      </c>
    </row>
    <row r="825" spans="1:8" ht="38.25" x14ac:dyDescent="0.2">
      <c r="A825" s="27">
        <f t="shared" si="25"/>
        <v>818</v>
      </c>
      <c r="B825" s="101" t="s">
        <v>604</v>
      </c>
      <c r="C825" s="102" t="s">
        <v>126</v>
      </c>
      <c r="D825" s="102" t="s">
        <v>306</v>
      </c>
      <c r="E825" s="102" t="s">
        <v>94</v>
      </c>
      <c r="F825" s="103">
        <v>11518200</v>
      </c>
      <c r="G825" s="103">
        <v>5759100</v>
      </c>
      <c r="H825" s="98">
        <f t="shared" si="24"/>
        <v>0.5</v>
      </c>
    </row>
    <row r="826" spans="1:8" ht="25.5" x14ac:dyDescent="0.2">
      <c r="A826" s="27">
        <f t="shared" si="25"/>
        <v>819</v>
      </c>
      <c r="B826" s="101" t="s">
        <v>605</v>
      </c>
      <c r="C826" s="102" t="s">
        <v>126</v>
      </c>
      <c r="D826" s="102" t="s">
        <v>335</v>
      </c>
      <c r="E826" s="102" t="s">
        <v>94</v>
      </c>
      <c r="F826" s="103">
        <v>11518200</v>
      </c>
      <c r="G826" s="103">
        <v>5759100</v>
      </c>
      <c r="H826" s="98">
        <f t="shared" si="24"/>
        <v>0.5</v>
      </c>
    </row>
    <row r="827" spans="1:8" ht="25.5" x14ac:dyDescent="0.2">
      <c r="A827" s="27">
        <f t="shared" si="25"/>
        <v>820</v>
      </c>
      <c r="B827" s="101" t="s">
        <v>606</v>
      </c>
      <c r="C827" s="102" t="s">
        <v>126</v>
      </c>
      <c r="D827" s="102" t="s">
        <v>307</v>
      </c>
      <c r="E827" s="102" t="s">
        <v>94</v>
      </c>
      <c r="F827" s="103">
        <v>541200</v>
      </c>
      <c r="G827" s="103">
        <v>270600</v>
      </c>
      <c r="H827" s="98">
        <f t="shared" si="24"/>
        <v>0.5</v>
      </c>
    </row>
    <row r="828" spans="1:8" ht="15" x14ac:dyDescent="0.2">
      <c r="A828" s="27">
        <f t="shared" si="25"/>
        <v>821</v>
      </c>
      <c r="B828" s="101" t="s">
        <v>607</v>
      </c>
      <c r="C828" s="102" t="s">
        <v>126</v>
      </c>
      <c r="D828" s="102" t="s">
        <v>307</v>
      </c>
      <c r="E828" s="102" t="s">
        <v>169</v>
      </c>
      <c r="F828" s="103">
        <v>541200</v>
      </c>
      <c r="G828" s="103">
        <v>270600</v>
      </c>
      <c r="H828" s="98">
        <f t="shared" si="24"/>
        <v>0.5</v>
      </c>
    </row>
    <row r="829" spans="1:8" ht="15" x14ac:dyDescent="0.2">
      <c r="A829" s="27">
        <f t="shared" si="25"/>
        <v>822</v>
      </c>
      <c r="B829" s="101" t="s">
        <v>608</v>
      </c>
      <c r="C829" s="102" t="s">
        <v>126</v>
      </c>
      <c r="D829" s="102" t="s">
        <v>307</v>
      </c>
      <c r="E829" s="102" t="s">
        <v>386</v>
      </c>
      <c r="F829" s="103">
        <v>541200</v>
      </c>
      <c r="G829" s="103">
        <v>270600</v>
      </c>
      <c r="H829" s="98">
        <f t="shared" si="24"/>
        <v>0.5</v>
      </c>
    </row>
    <row r="830" spans="1:8" ht="51" x14ac:dyDescent="0.2">
      <c r="A830" s="27">
        <f t="shared" si="25"/>
        <v>823</v>
      </c>
      <c r="B830" s="101" t="s">
        <v>719</v>
      </c>
      <c r="C830" s="102" t="s">
        <v>126</v>
      </c>
      <c r="D830" s="102" t="s">
        <v>308</v>
      </c>
      <c r="E830" s="102" t="s">
        <v>94</v>
      </c>
      <c r="F830" s="103">
        <v>10977000</v>
      </c>
      <c r="G830" s="103">
        <v>5488500</v>
      </c>
      <c r="H830" s="98">
        <f t="shared" si="24"/>
        <v>0.5</v>
      </c>
    </row>
    <row r="831" spans="1:8" ht="15" x14ac:dyDescent="0.2">
      <c r="A831" s="27">
        <f t="shared" si="25"/>
        <v>824</v>
      </c>
      <c r="B831" s="101" t="s">
        <v>607</v>
      </c>
      <c r="C831" s="102" t="s">
        <v>126</v>
      </c>
      <c r="D831" s="102" t="s">
        <v>308</v>
      </c>
      <c r="E831" s="102" t="s">
        <v>169</v>
      </c>
      <c r="F831" s="103">
        <v>10977000</v>
      </c>
      <c r="G831" s="103">
        <v>5488500</v>
      </c>
      <c r="H831" s="98">
        <f t="shared" si="24"/>
        <v>0.5</v>
      </c>
    </row>
    <row r="832" spans="1:8" ht="15" x14ac:dyDescent="0.2">
      <c r="A832" s="27">
        <f t="shared" si="25"/>
        <v>825</v>
      </c>
      <c r="B832" s="101" t="s">
        <v>608</v>
      </c>
      <c r="C832" s="102" t="s">
        <v>126</v>
      </c>
      <c r="D832" s="102" t="s">
        <v>308</v>
      </c>
      <c r="E832" s="102" t="s">
        <v>386</v>
      </c>
      <c r="F832" s="103">
        <v>10977000</v>
      </c>
      <c r="G832" s="103">
        <v>5488500</v>
      </c>
      <c r="H832" s="98">
        <f t="shared" si="24"/>
        <v>0.5</v>
      </c>
    </row>
    <row r="833" spans="1:8" ht="15" x14ac:dyDescent="0.2">
      <c r="A833" s="27">
        <f t="shared" si="25"/>
        <v>826</v>
      </c>
      <c r="B833" s="101" t="s">
        <v>67</v>
      </c>
      <c r="C833" s="102" t="s">
        <v>127</v>
      </c>
      <c r="D833" s="102" t="s">
        <v>200</v>
      </c>
      <c r="E833" s="102" t="s">
        <v>94</v>
      </c>
      <c r="F833" s="103">
        <v>168194100</v>
      </c>
      <c r="G833" s="103">
        <v>95574408.019999996</v>
      </c>
      <c r="H833" s="98">
        <f t="shared" si="24"/>
        <v>0.56823876711489874</v>
      </c>
    </row>
    <row r="834" spans="1:8" ht="38.25" x14ac:dyDescent="0.2">
      <c r="A834" s="27">
        <f t="shared" si="25"/>
        <v>827</v>
      </c>
      <c r="B834" s="101" t="s">
        <v>604</v>
      </c>
      <c r="C834" s="102" t="s">
        <v>127</v>
      </c>
      <c r="D834" s="102" t="s">
        <v>306</v>
      </c>
      <c r="E834" s="102" t="s">
        <v>94</v>
      </c>
      <c r="F834" s="103">
        <v>168194100</v>
      </c>
      <c r="G834" s="103">
        <v>95574408.019999996</v>
      </c>
      <c r="H834" s="98">
        <f t="shared" si="24"/>
        <v>0.56823876711489874</v>
      </c>
    </row>
    <row r="835" spans="1:8" ht="25.5" x14ac:dyDescent="0.2">
      <c r="A835" s="27">
        <f t="shared" si="25"/>
        <v>828</v>
      </c>
      <c r="B835" s="101" t="s">
        <v>605</v>
      </c>
      <c r="C835" s="102" t="s">
        <v>127</v>
      </c>
      <c r="D835" s="102" t="s">
        <v>335</v>
      </c>
      <c r="E835" s="102" t="s">
        <v>94</v>
      </c>
      <c r="F835" s="103">
        <v>168194100</v>
      </c>
      <c r="G835" s="103">
        <v>95574408.019999996</v>
      </c>
      <c r="H835" s="98">
        <f t="shared" si="24"/>
        <v>0.56823876711489874</v>
      </c>
    </row>
    <row r="836" spans="1:8" ht="25.5" x14ac:dyDescent="0.2">
      <c r="A836" s="27">
        <f t="shared" si="25"/>
        <v>829</v>
      </c>
      <c r="B836" s="101" t="s">
        <v>609</v>
      </c>
      <c r="C836" s="102" t="s">
        <v>127</v>
      </c>
      <c r="D836" s="102" t="s">
        <v>310</v>
      </c>
      <c r="E836" s="102" t="s">
        <v>94</v>
      </c>
      <c r="F836" s="103">
        <v>168194100</v>
      </c>
      <c r="G836" s="103">
        <v>95574408.019999996</v>
      </c>
      <c r="H836" s="98">
        <f t="shared" si="24"/>
        <v>0.56823876711489874</v>
      </c>
    </row>
    <row r="837" spans="1:8" ht="15" x14ac:dyDescent="0.2">
      <c r="A837" s="27">
        <f t="shared" si="25"/>
        <v>830</v>
      </c>
      <c r="B837" s="101" t="s">
        <v>469</v>
      </c>
      <c r="C837" s="102" t="s">
        <v>127</v>
      </c>
      <c r="D837" s="102" t="s">
        <v>310</v>
      </c>
      <c r="E837" s="102" t="s">
        <v>164</v>
      </c>
      <c r="F837" s="103">
        <v>168194100</v>
      </c>
      <c r="G837" s="103">
        <v>95574408.019999996</v>
      </c>
      <c r="H837" s="98">
        <f t="shared" si="24"/>
        <v>0.56823876711489874</v>
      </c>
    </row>
    <row r="838" spans="1:8" s="105" customFormat="1" x14ac:dyDescent="0.2">
      <c r="A838" s="104">
        <f t="shared" si="25"/>
        <v>831</v>
      </c>
      <c r="B838" s="119" t="s">
        <v>170</v>
      </c>
      <c r="C838" s="120"/>
      <c r="D838" s="120"/>
      <c r="E838" s="120"/>
      <c r="F838" s="100">
        <v>1520164777.1700001</v>
      </c>
      <c r="G838" s="100">
        <v>700682833.45000005</v>
      </c>
      <c r="H838" s="99">
        <f t="shared" si="24"/>
        <v>0.4609255812086499</v>
      </c>
    </row>
  </sheetData>
  <autoFilter ref="A6:H790"/>
  <mergeCells count="9">
    <mergeCell ref="B838:E838"/>
    <mergeCell ref="F1:H1"/>
    <mergeCell ref="A3:H3"/>
    <mergeCell ref="A5:A6"/>
    <mergeCell ref="B5:B6"/>
    <mergeCell ref="C5:C6"/>
    <mergeCell ref="D5:D6"/>
    <mergeCell ref="E5:E6"/>
    <mergeCell ref="F5:F6"/>
  </mergeCells>
  <pageMargins left="0.9055118110236221" right="0.9055118110236221" top="0.74803149606299213" bottom="0.74803149606299213" header="0.31496062992125984" footer="0.31496062992125984"/>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H30"/>
  <sheetViews>
    <sheetView workbookViewId="0">
      <selection activeCell="D1" sqref="D1:E1"/>
    </sheetView>
  </sheetViews>
  <sheetFormatPr defaultRowHeight="12.75" x14ac:dyDescent="0.2"/>
  <cols>
    <col min="1" max="1" width="6.140625" style="1" customWidth="1"/>
    <col min="2" max="2" width="51.5703125" style="3" customWidth="1"/>
    <col min="3" max="3" width="22.140625" style="3" customWidth="1"/>
    <col min="4" max="5" width="16.5703125" style="3" customWidth="1"/>
    <col min="6" max="6" width="20" style="3" customWidth="1"/>
    <col min="7" max="7" width="11.85546875" style="3" customWidth="1"/>
    <col min="8" max="8" width="9.7109375" style="3" customWidth="1"/>
    <col min="9" max="9" width="11.140625" style="3" customWidth="1"/>
    <col min="10" max="16384" width="9.140625" style="3"/>
  </cols>
  <sheetData>
    <row r="1" spans="1:8" s="5" customFormat="1" x14ac:dyDescent="0.2">
      <c r="A1" s="1"/>
      <c r="B1" s="2"/>
      <c r="C1" s="3"/>
      <c r="D1" s="130" t="s">
        <v>908</v>
      </c>
      <c r="E1" s="130"/>
      <c r="F1" s="3"/>
      <c r="G1" s="3"/>
      <c r="H1" s="3"/>
    </row>
    <row r="2" spans="1:8" ht="61.5" customHeight="1" x14ac:dyDescent="0.2">
      <c r="D2" s="130" t="s">
        <v>907</v>
      </c>
      <c r="E2" s="130"/>
    </row>
    <row r="3" spans="1:8" ht="65.25" customHeight="1" x14ac:dyDescent="0.2">
      <c r="A3" s="121" t="s">
        <v>817</v>
      </c>
      <c r="B3" s="122"/>
      <c r="C3" s="122"/>
      <c r="D3" s="122"/>
      <c r="E3" s="122"/>
    </row>
    <row r="4" spans="1:8" x14ac:dyDescent="0.2">
      <c r="A4" s="6"/>
      <c r="B4" s="7"/>
      <c r="C4" s="6"/>
      <c r="D4" s="6"/>
    </row>
    <row r="5" spans="1:8" x14ac:dyDescent="0.2">
      <c r="A5" s="126" t="s">
        <v>69</v>
      </c>
      <c r="B5" s="126" t="s">
        <v>81</v>
      </c>
      <c r="C5" s="126" t="s">
        <v>82</v>
      </c>
      <c r="D5" s="126" t="s">
        <v>815</v>
      </c>
      <c r="E5" s="123" t="s">
        <v>816</v>
      </c>
    </row>
    <row r="6" spans="1:8" x14ac:dyDescent="0.2">
      <c r="A6" s="126"/>
      <c r="B6" s="126"/>
      <c r="C6" s="126"/>
      <c r="D6" s="126"/>
      <c r="E6" s="124"/>
    </row>
    <row r="7" spans="1:8" x14ac:dyDescent="0.2">
      <c r="A7" s="126"/>
      <c r="B7" s="126"/>
      <c r="C7" s="126"/>
      <c r="D7" s="126"/>
      <c r="E7" s="125"/>
    </row>
    <row r="8" spans="1:8" x14ac:dyDescent="0.2">
      <c r="A8" s="8">
        <v>1</v>
      </c>
      <c r="B8" s="8">
        <v>2</v>
      </c>
      <c r="C8" s="8">
        <v>3</v>
      </c>
      <c r="D8" s="8">
        <v>4</v>
      </c>
      <c r="E8" s="8">
        <v>5</v>
      </c>
    </row>
    <row r="9" spans="1:8" x14ac:dyDescent="0.2">
      <c r="A9" s="9">
        <v>1</v>
      </c>
      <c r="B9" s="10" t="s">
        <v>77</v>
      </c>
      <c r="C9" s="11"/>
      <c r="D9" s="12">
        <f>D11</f>
        <v>114929253.17000008</v>
      </c>
      <c r="E9" s="13">
        <f>E11</f>
        <v>37380519.390000105</v>
      </c>
      <c r="F9" s="4"/>
      <c r="G9" s="4"/>
    </row>
    <row r="10" spans="1:8" x14ac:dyDescent="0.2">
      <c r="A10" s="11">
        <f>1+A9</f>
        <v>2</v>
      </c>
      <c r="B10" s="14" t="s">
        <v>75</v>
      </c>
      <c r="C10" s="11"/>
      <c r="D10" s="15"/>
      <c r="E10" s="15"/>
    </row>
    <row r="11" spans="1:8" ht="25.5" x14ac:dyDescent="0.2">
      <c r="A11" s="11">
        <f>1+A10</f>
        <v>3</v>
      </c>
      <c r="B11" s="14" t="s">
        <v>76</v>
      </c>
      <c r="C11" s="11"/>
      <c r="D11" s="16">
        <f>D12</f>
        <v>114929253.17000008</v>
      </c>
      <c r="E11" s="16">
        <f>E12</f>
        <v>37380519.390000105</v>
      </c>
    </row>
    <row r="12" spans="1:8" x14ac:dyDescent="0.2">
      <c r="A12" s="11">
        <f>1+A11</f>
        <v>4</v>
      </c>
      <c r="B12" s="14" t="s">
        <v>79</v>
      </c>
      <c r="C12" s="28" t="s">
        <v>78</v>
      </c>
      <c r="D12" s="16">
        <f>D16+D15</f>
        <v>114929253.17000008</v>
      </c>
      <c r="E12" s="16">
        <f>E16+E15-E17</f>
        <v>37380519.390000105</v>
      </c>
    </row>
    <row r="13" spans="1:8" ht="38.25" x14ac:dyDescent="0.2">
      <c r="A13" s="11"/>
      <c r="B13" s="14" t="s">
        <v>92</v>
      </c>
      <c r="C13" s="28" t="s">
        <v>91</v>
      </c>
      <c r="D13" s="16">
        <v>0</v>
      </c>
      <c r="E13" s="16">
        <v>0</v>
      </c>
    </row>
    <row r="14" spans="1:8" ht="38.25" x14ac:dyDescent="0.2">
      <c r="A14" s="11"/>
      <c r="B14" s="14" t="s">
        <v>93</v>
      </c>
      <c r="C14" s="28" t="s">
        <v>90</v>
      </c>
      <c r="D14" s="16">
        <v>0</v>
      </c>
      <c r="E14" s="16">
        <v>0</v>
      </c>
    </row>
    <row r="15" spans="1:8" ht="25.5" x14ac:dyDescent="0.2">
      <c r="A15" s="11">
        <f>1+A12</f>
        <v>5</v>
      </c>
      <c r="B15" s="14" t="s">
        <v>83</v>
      </c>
      <c r="C15" s="28" t="s">
        <v>84</v>
      </c>
      <c r="D15" s="17">
        <v>-1405235524</v>
      </c>
      <c r="E15" s="17">
        <v>-663302314.05999994</v>
      </c>
      <c r="G15" s="4"/>
    </row>
    <row r="16" spans="1:8" ht="25.5" x14ac:dyDescent="0.2">
      <c r="A16" s="11">
        <f>1+A15</f>
        <v>6</v>
      </c>
      <c r="B16" s="14" t="s">
        <v>85</v>
      </c>
      <c r="C16" s="28" t="s">
        <v>86</v>
      </c>
      <c r="D16" s="17">
        <v>1520164777.1700001</v>
      </c>
      <c r="E16" s="17">
        <v>700682833.45000005</v>
      </c>
      <c r="F16" s="4"/>
      <c r="G16" s="4"/>
    </row>
    <row r="17" spans="1:7" ht="63.75" x14ac:dyDescent="0.2">
      <c r="A17" s="11">
        <f>1+A16</f>
        <v>7</v>
      </c>
      <c r="B17" s="14" t="s">
        <v>74</v>
      </c>
      <c r="C17" s="28" t="s">
        <v>17</v>
      </c>
      <c r="D17" s="18">
        <v>0</v>
      </c>
      <c r="E17" s="18">
        <v>0</v>
      </c>
      <c r="F17" s="4"/>
      <c r="G17" s="4"/>
    </row>
    <row r="18" spans="1:7" ht="38.25" x14ac:dyDescent="0.2">
      <c r="A18" s="11">
        <f>1+A17</f>
        <v>8</v>
      </c>
      <c r="B18" s="14" t="s">
        <v>87</v>
      </c>
      <c r="C18" s="28" t="s">
        <v>88</v>
      </c>
      <c r="D18" s="18">
        <v>0</v>
      </c>
      <c r="E18" s="18">
        <v>0</v>
      </c>
    </row>
    <row r="19" spans="1:7" x14ac:dyDescent="0.2">
      <c r="A19" s="6"/>
      <c r="B19" s="7"/>
      <c r="C19" s="6"/>
      <c r="D19" s="6"/>
      <c r="F19" s="4"/>
    </row>
    <row r="20" spans="1:7" x14ac:dyDescent="0.2">
      <c r="A20" s="6"/>
      <c r="B20" s="7"/>
      <c r="C20" s="6"/>
      <c r="D20" s="19"/>
      <c r="F20" s="4"/>
    </row>
    <row r="21" spans="1:7" x14ac:dyDescent="0.2">
      <c r="A21" s="6"/>
      <c r="B21" s="7"/>
      <c r="C21" s="6"/>
      <c r="D21" s="6"/>
    </row>
    <row r="22" spans="1:7" x14ac:dyDescent="0.2">
      <c r="A22" s="6"/>
      <c r="B22" s="7"/>
      <c r="C22" s="6"/>
      <c r="D22" s="6"/>
    </row>
    <row r="23" spans="1:7" x14ac:dyDescent="0.2">
      <c r="A23" s="6"/>
      <c r="B23" s="7"/>
      <c r="C23" s="6"/>
      <c r="D23" s="6"/>
    </row>
    <row r="24" spans="1:7" x14ac:dyDescent="0.2">
      <c r="A24" s="6"/>
      <c r="B24" s="7"/>
      <c r="C24" s="6"/>
      <c r="D24" s="6"/>
    </row>
    <row r="25" spans="1:7" x14ac:dyDescent="0.2">
      <c r="A25" s="6"/>
      <c r="B25" s="7"/>
      <c r="C25" s="6"/>
      <c r="D25" s="6"/>
    </row>
    <row r="26" spans="1:7" x14ac:dyDescent="0.2">
      <c r="A26" s="6"/>
      <c r="B26" s="7"/>
      <c r="C26" s="6"/>
      <c r="D26" s="6"/>
    </row>
    <row r="27" spans="1:7" x14ac:dyDescent="0.2">
      <c r="A27" s="6"/>
      <c r="B27" s="7"/>
      <c r="C27" s="6"/>
      <c r="D27" s="6"/>
    </row>
    <row r="28" spans="1:7" x14ac:dyDescent="0.2">
      <c r="A28" s="6"/>
      <c r="B28" s="7"/>
      <c r="C28" s="6"/>
      <c r="D28" s="6"/>
    </row>
    <row r="29" spans="1:7" x14ac:dyDescent="0.2">
      <c r="A29" s="6"/>
      <c r="B29" s="7"/>
      <c r="C29" s="6"/>
      <c r="D29" s="6"/>
    </row>
    <row r="30" spans="1:7" x14ac:dyDescent="0.2">
      <c r="A30" s="6"/>
      <c r="B30" s="7"/>
      <c r="C30" s="6"/>
      <c r="D30" s="6"/>
    </row>
  </sheetData>
  <mergeCells count="8">
    <mergeCell ref="D1:E1"/>
    <mergeCell ref="A3:E3"/>
    <mergeCell ref="E5:E7"/>
    <mergeCell ref="A5:A7"/>
    <mergeCell ref="B5:B7"/>
    <mergeCell ref="C5:C7"/>
    <mergeCell ref="D5:D7"/>
    <mergeCell ref="D2:E2"/>
  </mergeCells>
  <phoneticPr fontId="0" type="noConversion"/>
  <pageMargins left="0.9055118110236221" right="0.9055118110236221" top="0.74803149606299213" bottom="0.74803149606299213" header="0.31496062992125984" footer="0.31496062992125984"/>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zoomScale="90" zoomScaleNormal="90" workbookViewId="0">
      <selection activeCell="B1" sqref="B1:C1"/>
    </sheetView>
  </sheetViews>
  <sheetFormatPr defaultRowHeight="12.75" x14ac:dyDescent="0.2"/>
  <cols>
    <col min="1" max="1" width="43.28515625" style="32" customWidth="1"/>
    <col min="2" max="2" width="21.42578125" style="32" customWidth="1"/>
    <col min="3" max="3" width="24.28515625" style="32" customWidth="1"/>
    <col min="4" max="16384" width="9.140625" style="32"/>
  </cols>
  <sheetData>
    <row r="1" spans="1:8" s="29" customFormat="1" ht="63.75" customHeight="1" x14ac:dyDescent="0.2">
      <c r="A1" s="34"/>
      <c r="B1" s="129" t="s">
        <v>909</v>
      </c>
      <c r="C1" s="129"/>
      <c r="D1" s="32"/>
      <c r="E1" s="31"/>
      <c r="F1" s="30"/>
      <c r="G1" s="30"/>
      <c r="H1" s="30"/>
    </row>
    <row r="2" spans="1:8" x14ac:dyDescent="0.2">
      <c r="A2" s="35"/>
      <c r="B2" s="35"/>
      <c r="C2" s="35"/>
    </row>
    <row r="3" spans="1:8" ht="142.5" customHeight="1" x14ac:dyDescent="0.2">
      <c r="A3" s="127" t="s">
        <v>856</v>
      </c>
      <c r="B3" s="128"/>
      <c r="C3" s="128"/>
    </row>
    <row r="4" spans="1:8" ht="157.5" x14ac:dyDescent="0.2">
      <c r="A4" s="36" t="s">
        <v>181</v>
      </c>
      <c r="B4" s="36" t="s">
        <v>851</v>
      </c>
      <c r="C4" s="36" t="s">
        <v>852</v>
      </c>
    </row>
    <row r="5" spans="1:8" ht="15.75" x14ac:dyDescent="0.2">
      <c r="A5" s="37">
        <v>1</v>
      </c>
      <c r="B5" s="37">
        <v>2</v>
      </c>
      <c r="C5" s="37">
        <v>3</v>
      </c>
    </row>
    <row r="6" spans="1:8" ht="80.25" customHeight="1" x14ac:dyDescent="0.2">
      <c r="A6" s="38" t="s">
        <v>853</v>
      </c>
      <c r="B6" s="33">
        <v>49.4</v>
      </c>
      <c r="C6" s="33">
        <v>16389.8</v>
      </c>
    </row>
    <row r="7" spans="1:8" ht="61.5" customHeight="1" x14ac:dyDescent="0.2">
      <c r="A7" s="38" t="s">
        <v>854</v>
      </c>
      <c r="B7" s="33">
        <v>22.9</v>
      </c>
      <c r="C7" s="33">
        <v>4563.1400000000003</v>
      </c>
    </row>
    <row r="8" spans="1:8" ht="110.25" x14ac:dyDescent="0.2">
      <c r="A8" s="38" t="s">
        <v>855</v>
      </c>
      <c r="B8" s="39">
        <v>1369.91</v>
      </c>
      <c r="C8" s="39">
        <v>255971.93</v>
      </c>
    </row>
  </sheetData>
  <mergeCells count="2">
    <mergeCell ref="A3:C3"/>
    <mergeCell ref="B1:C1"/>
  </mergeCells>
  <pageMargins left="0.9055118110236221" right="0.9055118110236221" top="0.74803149606299213" bottom="0.74803149606299213"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Приложение 1</vt:lpstr>
      <vt:lpstr>Приложение 2</vt:lpstr>
      <vt:lpstr>Приложение 3</vt:lpstr>
      <vt:lpstr>Приложение 4</vt:lpstr>
      <vt:lpstr>'Приложение 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Олеся Могутина</cp:lastModifiedBy>
  <cp:lastPrinted>2021-07-28T11:35:02Z</cp:lastPrinted>
  <dcterms:created xsi:type="dcterms:W3CDTF">1996-10-08T23:32:33Z</dcterms:created>
  <dcterms:modified xsi:type="dcterms:W3CDTF">2021-07-28T11:36:05Z</dcterms:modified>
</cp:coreProperties>
</file>