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showInkAnnotation="0" defaultThemeVersion="124226"/>
  <bookViews>
    <workbookView xWindow="105" yWindow="225" windowWidth="14535" windowHeight="12705" activeTab="2"/>
  </bookViews>
  <sheets>
    <sheet name="Приложение 1" sheetId="24" r:id="rId1"/>
    <sheet name="Приложение 2" sheetId="26" r:id="rId2"/>
    <sheet name="Приложение 3" sheetId="14" r:id="rId3"/>
    <sheet name="Приложение 4" sheetId="25" r:id="rId4"/>
  </sheets>
  <definedNames>
    <definedName name="_xlnm._FilterDatabase" localSheetId="1" hidden="1">'Приложение 2'!$A$9:$H$536</definedName>
    <definedName name="_xlnm.Print_Titles" localSheetId="1">'Приложение 2'!$7:$9</definedName>
  </definedNames>
  <calcPr calcId="145621"/>
</workbook>
</file>

<file path=xl/calcChain.xml><?xml version="1.0" encoding="utf-8"?>
<calcChain xmlns="http://schemas.openxmlformats.org/spreadsheetml/2006/main">
  <c r="E16" i="14" l="1"/>
  <c r="D16" i="14"/>
  <c r="E15" i="14"/>
  <c r="E13" i="14" s="1"/>
  <c r="D15" i="14"/>
  <c r="A14" i="14"/>
  <c r="A15" i="14" s="1"/>
  <c r="A16" i="14" s="1"/>
  <c r="A19" i="14" s="1"/>
  <c r="A20" i="14" s="1"/>
  <c r="A21" i="14" s="1"/>
  <c r="A22" i="14" s="1"/>
  <c r="D13" i="14"/>
  <c r="E135" i="24" l="1"/>
  <c r="D135" i="24"/>
  <c r="E133" i="24"/>
  <c r="D133" i="24"/>
  <c r="F132" i="24"/>
  <c r="F131" i="24"/>
  <c r="F130" i="24"/>
  <c r="E129" i="24"/>
  <c r="D129" i="24"/>
  <c r="F128" i="24"/>
  <c r="F127" i="24"/>
  <c r="E126" i="24"/>
  <c r="D126" i="24"/>
  <c r="F125" i="24"/>
  <c r="F124" i="24"/>
  <c r="F123" i="24"/>
  <c r="F122" i="24"/>
  <c r="F121" i="24"/>
  <c r="F120" i="24"/>
  <c r="F119" i="24"/>
  <c r="F118" i="24"/>
  <c r="F117" i="24"/>
  <c r="F116" i="24"/>
  <c r="F115" i="24"/>
  <c r="E114" i="24"/>
  <c r="E112" i="24" s="1"/>
  <c r="D114" i="24"/>
  <c r="D112" i="24" s="1"/>
  <c r="F113" i="24"/>
  <c r="F111" i="24"/>
  <c r="F110" i="24"/>
  <c r="F109" i="24"/>
  <c r="F108" i="24"/>
  <c r="F107" i="24"/>
  <c r="F106" i="24"/>
  <c r="F105" i="24"/>
  <c r="F104" i="24"/>
  <c r="F103" i="24"/>
  <c r="F102" i="24"/>
  <c r="E101" i="24"/>
  <c r="F101" i="24" s="1"/>
  <c r="D101" i="24"/>
  <c r="F100" i="24"/>
  <c r="F99" i="24"/>
  <c r="F98" i="24"/>
  <c r="E97" i="24"/>
  <c r="D97" i="24"/>
  <c r="F96" i="24"/>
  <c r="F95" i="24"/>
  <c r="E94" i="24"/>
  <c r="D94" i="24"/>
  <c r="D93" i="24" s="1"/>
  <c r="D92" i="24" s="1"/>
  <c r="E88" i="24"/>
  <c r="D88" i="24"/>
  <c r="F87" i="24"/>
  <c r="F86" i="24"/>
  <c r="F85" i="24"/>
  <c r="F84" i="24"/>
  <c r="F83" i="24"/>
  <c r="F82" i="24"/>
  <c r="F81" i="24"/>
  <c r="F80" i="24"/>
  <c r="E79" i="24"/>
  <c r="F79" i="24" s="1"/>
  <c r="D79" i="24"/>
  <c r="F78" i="24"/>
  <c r="F77" i="24"/>
  <c r="E76" i="24"/>
  <c r="D76" i="24"/>
  <c r="E74" i="24"/>
  <c r="D74" i="24"/>
  <c r="D69" i="24" s="1"/>
  <c r="F73" i="24"/>
  <c r="F72" i="24"/>
  <c r="F71" i="24"/>
  <c r="E70" i="24"/>
  <c r="E69" i="24" s="1"/>
  <c r="D70" i="24"/>
  <c r="F68" i="24"/>
  <c r="F67" i="24"/>
  <c r="F66" i="24"/>
  <c r="F65" i="24"/>
  <c r="E64" i="24"/>
  <c r="D64" i="24"/>
  <c r="F63" i="24"/>
  <c r="F62" i="24"/>
  <c r="F61" i="24"/>
  <c r="E60" i="24"/>
  <c r="D60" i="24"/>
  <c r="F59" i="24"/>
  <c r="F58" i="24"/>
  <c r="E57" i="24"/>
  <c r="D57" i="24"/>
  <c r="D56" i="24" s="1"/>
  <c r="E56" i="24"/>
  <c r="E55" i="24"/>
  <c r="E52" i="24"/>
  <c r="D52" i="24"/>
  <c r="F50" i="24"/>
  <c r="E49" i="24"/>
  <c r="D49" i="24"/>
  <c r="F46" i="24"/>
  <c r="E45" i="24"/>
  <c r="D45" i="24"/>
  <c r="F45" i="24" s="1"/>
  <c r="F41" i="24"/>
  <c r="E40" i="24"/>
  <c r="D40" i="24"/>
  <c r="F36" i="24"/>
  <c r="F32" i="24"/>
  <c r="E31" i="24"/>
  <c r="D31" i="24"/>
  <c r="F31" i="24" s="1"/>
  <c r="D30" i="24"/>
  <c r="F29" i="24"/>
  <c r="F28" i="24"/>
  <c r="F27" i="24"/>
  <c r="F26" i="24"/>
  <c r="E25" i="24"/>
  <c r="D25" i="24"/>
  <c r="F23" i="24"/>
  <c r="F20" i="24"/>
  <c r="F17" i="24"/>
  <c r="A15" i="24"/>
  <c r="A16" i="24" s="1"/>
  <c r="A17" i="24" s="1"/>
  <c r="A20" i="24" s="1"/>
  <c r="A21" i="24" s="1"/>
  <c r="A22" i="24" s="1"/>
  <c r="A23" i="24" s="1"/>
  <c r="A25" i="24" s="1"/>
  <c r="A26" i="24" s="1"/>
  <c r="A27" i="24" s="1"/>
  <c r="A28" i="24" s="1"/>
  <c r="A29" i="24" s="1"/>
  <c r="A30" i="24" s="1"/>
  <c r="A31" i="24" s="1"/>
  <c r="A32" i="24" s="1"/>
  <c r="A33" i="24" s="1"/>
  <c r="A34" i="24" s="1"/>
  <c r="A35" i="24" s="1"/>
  <c r="A36" i="24" s="1"/>
  <c r="A37" i="24" s="1"/>
  <c r="A38" i="24" s="1"/>
  <c r="A40" i="24" s="1"/>
  <c r="A41" i="24" s="1"/>
  <c r="A42" i="24" s="1"/>
  <c r="A43" i="24" s="1"/>
  <c r="A44" i="24" s="1"/>
  <c r="A45" i="24" s="1"/>
  <c r="A46" i="24" s="1"/>
  <c r="A47" i="24" s="1"/>
  <c r="A48" i="24" s="1"/>
  <c r="A49" i="24" s="1"/>
  <c r="A50" i="24" s="1"/>
  <c r="A51" i="24" s="1"/>
  <c r="A52" i="24" s="1"/>
  <c r="A53" i="24" s="1"/>
  <c r="A54" i="24" s="1"/>
  <c r="A55" i="24" s="1"/>
  <c r="A56" i="24" s="1"/>
  <c r="A57" i="24" s="1"/>
  <c r="A58" i="24" s="1"/>
  <c r="A59" i="24" s="1"/>
  <c r="A60" i="24" s="1"/>
  <c r="A61" i="24" s="1"/>
  <c r="A62" i="24" s="1"/>
  <c r="A63" i="24" s="1"/>
  <c r="A64" i="24" s="1"/>
  <c r="A65" i="24" s="1"/>
  <c r="A66" i="24" s="1"/>
  <c r="A67" i="24" s="1"/>
  <c r="A68" i="24" s="1"/>
  <c r="A69" i="24" s="1"/>
  <c r="A70" i="24" s="1"/>
  <c r="A71" i="24" s="1"/>
  <c r="A72" i="24" s="1"/>
  <c r="A73" i="24" s="1"/>
  <c r="A74" i="24" s="1"/>
  <c r="A75" i="24" s="1"/>
  <c r="A76" i="24" s="1"/>
  <c r="A78" i="24" s="1"/>
  <c r="A79" i="24" s="1"/>
  <c r="A80" i="24" s="1"/>
  <c r="A81" i="24" s="1"/>
  <c r="A82" i="24" s="1"/>
  <c r="A83" i="24" s="1"/>
  <c r="A84" i="24" s="1"/>
  <c r="A85" i="24" s="1"/>
  <c r="A86" i="24" s="1"/>
  <c r="A87" i="24" s="1"/>
  <c r="A88" i="24" s="1"/>
  <c r="A89" i="24" s="1"/>
  <c r="A90" i="24" s="1"/>
  <c r="A91" i="24" s="1"/>
  <c r="A92" i="24" s="1"/>
  <c r="A93" i="24" s="1"/>
  <c r="A94" i="24" s="1"/>
  <c r="A95" i="24" s="1"/>
  <c r="A96" i="24" s="1"/>
  <c r="A97" i="24" s="1"/>
  <c r="A98" i="24" s="1"/>
  <c r="A99" i="24" s="1"/>
  <c r="A100" i="24" s="1"/>
  <c r="A101" i="24" s="1"/>
  <c r="A102" i="24" s="1"/>
  <c r="A103" i="24" s="1"/>
  <c r="A104" i="24" s="1"/>
  <c r="A105" i="24" s="1"/>
  <c r="A106" i="24" s="1"/>
  <c r="A107" i="24" s="1"/>
  <c r="A108" i="24" s="1"/>
  <c r="A109" i="24" s="1"/>
  <c r="A110" i="24" s="1"/>
  <c r="A111" i="24" s="1"/>
  <c r="A112" i="24" s="1"/>
  <c r="A113" i="24" s="1"/>
  <c r="A114" i="24" s="1"/>
  <c r="A115" i="24" s="1"/>
  <c r="A116" i="24" s="1"/>
  <c r="A117" i="24" s="1"/>
  <c r="A118" i="24" s="1"/>
  <c r="A119" i="24" s="1"/>
  <c r="A120" i="24" s="1"/>
  <c r="A121" i="24" s="1"/>
  <c r="A122" i="24" s="1"/>
  <c r="A123" i="24" s="1"/>
  <c r="A124" i="24" s="1"/>
  <c r="A125" i="24" s="1"/>
  <c r="A126" i="24" s="1"/>
  <c r="A127" i="24" s="1"/>
  <c r="A128" i="24" s="1"/>
  <c r="A129" i="24" s="1"/>
  <c r="A130" i="24" s="1"/>
  <c r="A131" i="24" s="1"/>
  <c r="A132" i="24" s="1"/>
  <c r="A133" i="24" s="1"/>
  <c r="A134" i="24" s="1"/>
  <c r="A135" i="24" s="1"/>
  <c r="A136" i="24" s="1"/>
  <c r="A137" i="24" s="1"/>
  <c r="A138" i="24" s="1"/>
  <c r="A139" i="24" s="1"/>
  <c r="F14" i="24"/>
  <c r="E13" i="24"/>
  <c r="F13" i="24" s="1"/>
  <c r="D13" i="24"/>
  <c r="A13" i="24"/>
  <c r="F69" i="24" l="1"/>
  <c r="F112" i="24"/>
  <c r="E93" i="24"/>
  <c r="F93" i="24" s="1"/>
  <c r="F49" i="24"/>
  <c r="F64" i="24"/>
  <c r="F70" i="24"/>
  <c r="F126" i="24"/>
  <c r="F129" i="24"/>
  <c r="F60" i="24"/>
  <c r="F76" i="24"/>
  <c r="F94" i="24"/>
  <c r="F97" i="24"/>
  <c r="F114" i="24"/>
  <c r="F56" i="24"/>
  <c r="D55" i="24"/>
  <c r="F55" i="24" s="1"/>
  <c r="F40" i="24"/>
  <c r="E30" i="24"/>
  <c r="F57" i="24"/>
  <c r="D12" i="24"/>
  <c r="D139" i="24" s="1"/>
  <c r="F25" i="24"/>
  <c r="A536" i="26"/>
  <c r="A537" i="26" s="1"/>
  <c r="A538" i="26" s="1"/>
  <c r="A539" i="26" s="1"/>
  <c r="A540" i="26" s="1"/>
  <c r="A541" i="26" s="1"/>
  <c r="A542" i="26" s="1"/>
  <c r="A543" i="26" s="1"/>
  <c r="A544" i="26" s="1"/>
  <c r="A545" i="26" s="1"/>
  <c r="A546" i="26" s="1"/>
  <c r="A547" i="26" s="1"/>
  <c r="A548" i="26" s="1"/>
  <c r="A549" i="26" s="1"/>
  <c r="A550" i="26" s="1"/>
  <c r="A551" i="26" s="1"/>
  <c r="A552" i="26" s="1"/>
  <c r="A553" i="26" s="1"/>
  <c r="A554" i="26" s="1"/>
  <c r="A555" i="26" s="1"/>
  <c r="A556" i="26" s="1"/>
  <c r="A557" i="26" s="1"/>
  <c r="A558" i="26" s="1"/>
  <c r="A559" i="26" s="1"/>
  <c r="A560" i="26" s="1"/>
  <c r="H11" i="26"/>
  <c r="H12" i="26"/>
  <c r="H13" i="26"/>
  <c r="H14" i="26"/>
  <c r="H15" i="26"/>
  <c r="H16" i="26"/>
  <c r="H17" i="26"/>
  <c r="H18" i="26"/>
  <c r="H19" i="26"/>
  <c r="H20" i="26"/>
  <c r="H21" i="26"/>
  <c r="H22" i="26"/>
  <c r="H23" i="26"/>
  <c r="H24" i="26"/>
  <c r="H25" i="26"/>
  <c r="H26" i="26"/>
  <c r="H27" i="26"/>
  <c r="H28" i="26"/>
  <c r="H29" i="26"/>
  <c r="H30" i="26"/>
  <c r="H31" i="26"/>
  <c r="H32" i="26"/>
  <c r="H33" i="26"/>
  <c r="H34" i="26"/>
  <c r="H35" i="26"/>
  <c r="H36" i="26"/>
  <c r="H37" i="26"/>
  <c r="H38" i="26"/>
  <c r="H39" i="26"/>
  <c r="H40" i="26"/>
  <c r="H41" i="26"/>
  <c r="H42" i="26"/>
  <c r="H43" i="26"/>
  <c r="H44" i="26"/>
  <c r="H45" i="26"/>
  <c r="H46" i="26"/>
  <c r="H47" i="26"/>
  <c r="H48" i="26"/>
  <c r="H49" i="26"/>
  <c r="H50" i="26"/>
  <c r="H51" i="26"/>
  <c r="H52" i="26"/>
  <c r="H53" i="26"/>
  <c r="H54" i="26"/>
  <c r="H55" i="26"/>
  <c r="H56" i="26"/>
  <c r="H57" i="26"/>
  <c r="H58" i="26"/>
  <c r="H59" i="26"/>
  <c r="H60" i="26"/>
  <c r="H61" i="26"/>
  <c r="H62" i="26"/>
  <c r="H63" i="26"/>
  <c r="H64" i="26"/>
  <c r="H65" i="26"/>
  <c r="H66" i="26"/>
  <c r="H67" i="26"/>
  <c r="H68" i="26"/>
  <c r="H69" i="26"/>
  <c r="H70" i="26"/>
  <c r="H71" i="26"/>
  <c r="H72" i="26"/>
  <c r="H73" i="26"/>
  <c r="H74" i="26"/>
  <c r="H75" i="26"/>
  <c r="H76" i="26"/>
  <c r="H77" i="26"/>
  <c r="H78" i="26"/>
  <c r="H79" i="26"/>
  <c r="H80" i="26"/>
  <c r="H81" i="26"/>
  <c r="H82" i="26"/>
  <c r="H83" i="26"/>
  <c r="H84" i="26"/>
  <c r="H85" i="26"/>
  <c r="H86" i="26"/>
  <c r="H87" i="26"/>
  <c r="H88" i="26"/>
  <c r="H89" i="26"/>
  <c r="H90" i="26"/>
  <c r="H91" i="26"/>
  <c r="H92" i="26"/>
  <c r="H93" i="26"/>
  <c r="H94" i="26"/>
  <c r="H95" i="26"/>
  <c r="H96" i="26"/>
  <c r="H97" i="26"/>
  <c r="H98" i="26"/>
  <c r="H99" i="26"/>
  <c r="H100" i="26"/>
  <c r="H101" i="26"/>
  <c r="H102" i="26"/>
  <c r="H103" i="26"/>
  <c r="H104" i="26"/>
  <c r="H105" i="26"/>
  <c r="H106" i="26"/>
  <c r="H107" i="26"/>
  <c r="H108" i="26"/>
  <c r="H109" i="26"/>
  <c r="H110" i="26"/>
  <c r="H111" i="26"/>
  <c r="H112" i="26"/>
  <c r="H113" i="26"/>
  <c r="H114" i="26"/>
  <c r="H115" i="26"/>
  <c r="H116" i="26"/>
  <c r="H117" i="26"/>
  <c r="H118" i="26"/>
  <c r="H119" i="26"/>
  <c r="H120" i="26"/>
  <c r="H121" i="26"/>
  <c r="H122" i="26"/>
  <c r="H123" i="26"/>
  <c r="H124" i="26"/>
  <c r="H125" i="26"/>
  <c r="H126" i="26"/>
  <c r="H127" i="26"/>
  <c r="H128" i="26"/>
  <c r="H129" i="26"/>
  <c r="H130" i="26"/>
  <c r="H131" i="26"/>
  <c r="H132" i="26"/>
  <c r="H133" i="26"/>
  <c r="H134" i="26"/>
  <c r="H135" i="26"/>
  <c r="H136" i="26"/>
  <c r="H137" i="26"/>
  <c r="H138" i="26"/>
  <c r="H139" i="26"/>
  <c r="H140" i="26"/>
  <c r="H141" i="26"/>
  <c r="H142" i="26"/>
  <c r="H143" i="26"/>
  <c r="H144" i="26"/>
  <c r="H145" i="26"/>
  <c r="H146" i="26"/>
  <c r="H147" i="26"/>
  <c r="H148" i="26"/>
  <c r="H149" i="26"/>
  <c r="H150" i="26"/>
  <c r="H151" i="26"/>
  <c r="H152" i="26"/>
  <c r="H153" i="26"/>
  <c r="H154" i="26"/>
  <c r="H155" i="26"/>
  <c r="H156" i="26"/>
  <c r="H157" i="26"/>
  <c r="H158" i="26"/>
  <c r="H159" i="26"/>
  <c r="H160" i="26"/>
  <c r="H161" i="26"/>
  <c r="H162" i="26"/>
  <c r="H163" i="26"/>
  <c r="H164" i="26"/>
  <c r="H165" i="26"/>
  <c r="H166" i="26"/>
  <c r="H167" i="26"/>
  <c r="H168" i="26"/>
  <c r="H169" i="26"/>
  <c r="H170" i="26"/>
  <c r="H171" i="26"/>
  <c r="H172" i="26"/>
  <c r="H173" i="26"/>
  <c r="H174" i="26"/>
  <c r="H175" i="26"/>
  <c r="H176" i="26"/>
  <c r="H177" i="26"/>
  <c r="H178" i="26"/>
  <c r="H179" i="26"/>
  <c r="H180" i="26"/>
  <c r="H181" i="26"/>
  <c r="H182" i="26"/>
  <c r="H183" i="26"/>
  <c r="H184" i="26"/>
  <c r="H185" i="26"/>
  <c r="H186" i="26"/>
  <c r="H187" i="26"/>
  <c r="H188" i="26"/>
  <c r="H189" i="26"/>
  <c r="H190" i="26"/>
  <c r="H191" i="26"/>
  <c r="H192" i="26"/>
  <c r="H193" i="26"/>
  <c r="H194" i="26"/>
  <c r="H195" i="26"/>
  <c r="H196" i="26"/>
  <c r="H197" i="26"/>
  <c r="H198" i="26"/>
  <c r="H199" i="26"/>
  <c r="H200" i="26"/>
  <c r="H201" i="26"/>
  <c r="H202" i="26"/>
  <c r="H203" i="26"/>
  <c r="H204" i="26"/>
  <c r="H205" i="26"/>
  <c r="H206" i="26"/>
  <c r="H207" i="26"/>
  <c r="H208" i="26"/>
  <c r="H209" i="26"/>
  <c r="H210" i="26"/>
  <c r="H211" i="26"/>
  <c r="H212" i="26"/>
  <c r="H213" i="26"/>
  <c r="H214" i="26"/>
  <c r="H215" i="26"/>
  <c r="H216" i="26"/>
  <c r="H217" i="26"/>
  <c r="H218" i="26"/>
  <c r="H219" i="26"/>
  <c r="H220" i="26"/>
  <c r="H221" i="26"/>
  <c r="H222" i="26"/>
  <c r="H223" i="26"/>
  <c r="H224" i="26"/>
  <c r="H225" i="26"/>
  <c r="H226" i="26"/>
  <c r="H227" i="26"/>
  <c r="H228" i="26"/>
  <c r="H229" i="26"/>
  <c r="H230" i="26"/>
  <c r="H231" i="26"/>
  <c r="H232" i="26"/>
  <c r="H233" i="26"/>
  <c r="H234" i="26"/>
  <c r="H235" i="26"/>
  <c r="H236" i="26"/>
  <c r="H237" i="26"/>
  <c r="H238" i="26"/>
  <c r="H239" i="26"/>
  <c r="H240" i="26"/>
  <c r="H241" i="26"/>
  <c r="H242" i="26"/>
  <c r="H243" i="26"/>
  <c r="H244" i="26"/>
  <c r="H245" i="26"/>
  <c r="H246" i="26"/>
  <c r="H247" i="26"/>
  <c r="H248" i="26"/>
  <c r="H249" i="26"/>
  <c r="H250" i="26"/>
  <c r="H251" i="26"/>
  <c r="H252" i="26"/>
  <c r="H253" i="26"/>
  <c r="H254" i="26"/>
  <c r="H255" i="26"/>
  <c r="H256" i="26"/>
  <c r="H257" i="26"/>
  <c r="H258" i="26"/>
  <c r="H259" i="26"/>
  <c r="H260" i="26"/>
  <c r="H261" i="26"/>
  <c r="H262" i="26"/>
  <c r="H263" i="26"/>
  <c r="H264" i="26"/>
  <c r="H265" i="26"/>
  <c r="H266" i="26"/>
  <c r="H267" i="26"/>
  <c r="H268" i="26"/>
  <c r="H269" i="26"/>
  <c r="H270" i="26"/>
  <c r="H271" i="26"/>
  <c r="H272" i="26"/>
  <c r="H273" i="26"/>
  <c r="H274" i="26"/>
  <c r="H275" i="26"/>
  <c r="H276" i="26"/>
  <c r="H277" i="26"/>
  <c r="H278" i="26"/>
  <c r="H279" i="26"/>
  <c r="H280" i="26"/>
  <c r="H281" i="26"/>
  <c r="H282" i="26"/>
  <c r="H283" i="26"/>
  <c r="H284" i="26"/>
  <c r="H285" i="26"/>
  <c r="H286" i="26"/>
  <c r="H287" i="26"/>
  <c r="H288" i="26"/>
  <c r="H289" i="26"/>
  <c r="H290" i="26"/>
  <c r="H291" i="26"/>
  <c r="H292" i="26"/>
  <c r="H293" i="26"/>
  <c r="H294" i="26"/>
  <c r="H295" i="26"/>
  <c r="H296" i="26"/>
  <c r="H297" i="26"/>
  <c r="H298" i="26"/>
  <c r="H299" i="26"/>
  <c r="H300" i="26"/>
  <c r="H301" i="26"/>
  <c r="H302" i="26"/>
  <c r="H303" i="26"/>
  <c r="H304" i="26"/>
  <c r="H305" i="26"/>
  <c r="H306" i="26"/>
  <c r="H307" i="26"/>
  <c r="H308" i="26"/>
  <c r="H309" i="26"/>
  <c r="H310" i="26"/>
  <c r="H311" i="26"/>
  <c r="H312" i="26"/>
  <c r="H313" i="26"/>
  <c r="H314" i="26"/>
  <c r="H315" i="26"/>
  <c r="H316" i="26"/>
  <c r="H317" i="26"/>
  <c r="H318" i="26"/>
  <c r="H319" i="26"/>
  <c r="H320" i="26"/>
  <c r="H321" i="26"/>
  <c r="H322" i="26"/>
  <c r="H323" i="26"/>
  <c r="H324" i="26"/>
  <c r="H325" i="26"/>
  <c r="H326" i="26"/>
  <c r="H327" i="26"/>
  <c r="H328" i="26"/>
  <c r="H329" i="26"/>
  <c r="H330" i="26"/>
  <c r="H331" i="26"/>
  <c r="H332" i="26"/>
  <c r="H333" i="26"/>
  <c r="H334" i="26"/>
  <c r="H335" i="26"/>
  <c r="H336" i="26"/>
  <c r="H337" i="26"/>
  <c r="H338" i="26"/>
  <c r="H339" i="26"/>
  <c r="H340" i="26"/>
  <c r="H341" i="26"/>
  <c r="H342" i="26"/>
  <c r="H343" i="26"/>
  <c r="H344" i="26"/>
  <c r="H345" i="26"/>
  <c r="H346" i="26"/>
  <c r="H347" i="26"/>
  <c r="H348" i="26"/>
  <c r="H349" i="26"/>
  <c r="H350" i="26"/>
  <c r="H351" i="26"/>
  <c r="H352" i="26"/>
  <c r="H353" i="26"/>
  <c r="H354" i="26"/>
  <c r="H355" i="26"/>
  <c r="H356" i="26"/>
  <c r="H357" i="26"/>
  <c r="H358" i="26"/>
  <c r="H359" i="26"/>
  <c r="H360" i="26"/>
  <c r="H361" i="26"/>
  <c r="H362" i="26"/>
  <c r="H363" i="26"/>
  <c r="H364" i="26"/>
  <c r="H365" i="26"/>
  <c r="H366" i="26"/>
  <c r="H367" i="26"/>
  <c r="H368" i="26"/>
  <c r="H369" i="26"/>
  <c r="H370" i="26"/>
  <c r="H371" i="26"/>
  <c r="H372" i="26"/>
  <c r="H373" i="26"/>
  <c r="H374" i="26"/>
  <c r="H375" i="26"/>
  <c r="H376" i="26"/>
  <c r="H377" i="26"/>
  <c r="H378" i="26"/>
  <c r="H379" i="26"/>
  <c r="H380" i="26"/>
  <c r="H381" i="26"/>
  <c r="H382" i="26"/>
  <c r="H383" i="26"/>
  <c r="H384" i="26"/>
  <c r="H385" i="26"/>
  <c r="H386" i="26"/>
  <c r="H387" i="26"/>
  <c r="H388" i="26"/>
  <c r="H389" i="26"/>
  <c r="H390" i="26"/>
  <c r="H391" i="26"/>
  <c r="H392" i="26"/>
  <c r="H393" i="26"/>
  <c r="H394" i="26"/>
  <c r="H395" i="26"/>
  <c r="H396" i="26"/>
  <c r="H397" i="26"/>
  <c r="H398" i="26"/>
  <c r="H399" i="26"/>
  <c r="H400" i="26"/>
  <c r="H401" i="26"/>
  <c r="H402" i="26"/>
  <c r="H403" i="26"/>
  <c r="H404" i="26"/>
  <c r="H405" i="26"/>
  <c r="H406" i="26"/>
  <c r="H407" i="26"/>
  <c r="H408" i="26"/>
  <c r="H409" i="26"/>
  <c r="H410" i="26"/>
  <c r="H411" i="26"/>
  <c r="H412" i="26"/>
  <c r="H413" i="26"/>
  <c r="H414" i="26"/>
  <c r="H415" i="26"/>
  <c r="H416" i="26"/>
  <c r="H417" i="26"/>
  <c r="H418" i="26"/>
  <c r="H419" i="26"/>
  <c r="H420" i="26"/>
  <c r="H421" i="26"/>
  <c r="H422" i="26"/>
  <c r="H423" i="26"/>
  <c r="H424" i="26"/>
  <c r="H425" i="26"/>
  <c r="H426" i="26"/>
  <c r="H427" i="26"/>
  <c r="H428" i="26"/>
  <c r="H429" i="26"/>
  <c r="H430" i="26"/>
  <c r="H431" i="26"/>
  <c r="H432" i="26"/>
  <c r="H433" i="26"/>
  <c r="H434" i="26"/>
  <c r="H435" i="26"/>
  <c r="H436" i="26"/>
  <c r="H437" i="26"/>
  <c r="H438" i="26"/>
  <c r="H439" i="26"/>
  <c r="H440" i="26"/>
  <c r="H441" i="26"/>
  <c r="H442" i="26"/>
  <c r="H443" i="26"/>
  <c r="H444" i="26"/>
  <c r="H445" i="26"/>
  <c r="H446" i="26"/>
  <c r="H447" i="26"/>
  <c r="H448" i="26"/>
  <c r="H449" i="26"/>
  <c r="H450" i="26"/>
  <c r="H451" i="26"/>
  <c r="H452" i="26"/>
  <c r="H453" i="26"/>
  <c r="H454" i="26"/>
  <c r="H455" i="26"/>
  <c r="H456" i="26"/>
  <c r="H457" i="26"/>
  <c r="H458" i="26"/>
  <c r="H459" i="26"/>
  <c r="H460" i="26"/>
  <c r="H461" i="26"/>
  <c r="H462" i="26"/>
  <c r="H463" i="26"/>
  <c r="H464" i="26"/>
  <c r="H465" i="26"/>
  <c r="H466" i="26"/>
  <c r="H467" i="26"/>
  <c r="H468" i="26"/>
  <c r="H469" i="26"/>
  <c r="H470" i="26"/>
  <c r="H471" i="26"/>
  <c r="H472" i="26"/>
  <c r="H473" i="26"/>
  <c r="H474" i="26"/>
  <c r="H475" i="26"/>
  <c r="H476" i="26"/>
  <c r="H477" i="26"/>
  <c r="H478" i="26"/>
  <c r="H479" i="26"/>
  <c r="H480" i="26"/>
  <c r="H481" i="26"/>
  <c r="H482" i="26"/>
  <c r="H483" i="26"/>
  <c r="H484" i="26"/>
  <c r="H485" i="26"/>
  <c r="H486" i="26"/>
  <c r="H487" i="26"/>
  <c r="H488" i="26"/>
  <c r="H489" i="26"/>
  <c r="H490" i="26"/>
  <c r="H491" i="26"/>
  <c r="H492" i="26"/>
  <c r="H493" i="26"/>
  <c r="H494" i="26"/>
  <c r="H495" i="26"/>
  <c r="H496" i="26"/>
  <c r="H497" i="26"/>
  <c r="H498" i="26"/>
  <c r="H499" i="26"/>
  <c r="H500" i="26"/>
  <c r="H501" i="26"/>
  <c r="H502" i="26"/>
  <c r="H503" i="26"/>
  <c r="H504" i="26"/>
  <c r="H505" i="26"/>
  <c r="H506" i="26"/>
  <c r="H507" i="26"/>
  <c r="H508" i="26"/>
  <c r="H509" i="26"/>
  <c r="H510" i="26"/>
  <c r="H511" i="26"/>
  <c r="H512" i="26"/>
  <c r="H513" i="26"/>
  <c r="H514" i="26"/>
  <c r="H515" i="26"/>
  <c r="H516" i="26"/>
  <c r="H517" i="26"/>
  <c r="H518" i="26"/>
  <c r="H519" i="26"/>
  <c r="H520" i="26"/>
  <c r="H521" i="26"/>
  <c r="H522" i="26"/>
  <c r="H523" i="26"/>
  <c r="H524" i="26"/>
  <c r="H525" i="26"/>
  <c r="H526" i="26"/>
  <c r="H527" i="26"/>
  <c r="H528" i="26"/>
  <c r="H529" i="26"/>
  <c r="H530" i="26"/>
  <c r="H531" i="26"/>
  <c r="H532" i="26"/>
  <c r="H533" i="26"/>
  <c r="H534" i="26"/>
  <c r="H535" i="26"/>
  <c r="H536" i="26"/>
  <c r="H537" i="26"/>
  <c r="H538" i="26"/>
  <c r="H539" i="26"/>
  <c r="H540" i="26"/>
  <c r="H541" i="26"/>
  <c r="H542" i="26"/>
  <c r="H543" i="26"/>
  <c r="H544" i="26"/>
  <c r="H545" i="26"/>
  <c r="H546" i="26"/>
  <c r="H547" i="26"/>
  <c r="H548" i="26"/>
  <c r="H549" i="26"/>
  <c r="H550" i="26"/>
  <c r="H551" i="26"/>
  <c r="H552" i="26"/>
  <c r="H553" i="26"/>
  <c r="H554" i="26"/>
  <c r="H555" i="26"/>
  <c r="H556" i="26"/>
  <c r="H557" i="26"/>
  <c r="H558" i="26"/>
  <c r="H559" i="26"/>
  <c r="H560" i="26"/>
  <c r="H10" i="26"/>
  <c r="E92" i="24" l="1"/>
  <c r="F92" i="24" s="1"/>
  <c r="F30" i="24"/>
  <c r="E12" i="24"/>
  <c r="F12" i="24" l="1"/>
  <c r="E139" i="24"/>
  <c r="F139" i="24" s="1"/>
  <c r="A11" i="26"/>
  <c r="A12" i="26" s="1"/>
  <c r="A13" i="26" s="1"/>
  <c r="A14" i="26" s="1"/>
  <c r="A15" i="26" s="1"/>
  <c r="A16" i="26" s="1"/>
  <c r="A17" i="26" s="1"/>
  <c r="A18" i="26" s="1"/>
  <c r="A19" i="26" s="1"/>
  <c r="A20" i="26" s="1"/>
  <c r="A21" i="26" s="1"/>
  <c r="A22" i="26" s="1"/>
  <c r="A23" i="26" s="1"/>
  <c r="A24" i="26" s="1"/>
  <c r="A25" i="26" s="1"/>
  <c r="A26" i="26" s="1"/>
  <c r="A27" i="26" s="1"/>
  <c r="A28" i="26" s="1"/>
  <c r="A29" i="26" s="1"/>
  <c r="A30" i="26" s="1"/>
  <c r="A31" i="26" s="1"/>
  <c r="A32" i="26" s="1"/>
  <c r="A33" i="26" s="1"/>
  <c r="A34" i="26" s="1"/>
  <c r="A35" i="26" s="1"/>
  <c r="A36" i="26" s="1"/>
  <c r="A37" i="26" s="1"/>
  <c r="A38" i="26" s="1"/>
  <c r="A39" i="26" s="1"/>
  <c r="A40" i="26" s="1"/>
  <c r="A41" i="26" s="1"/>
  <c r="A42" i="26" s="1"/>
  <c r="A43" i="26" s="1"/>
  <c r="A44" i="26" s="1"/>
  <c r="A45" i="26" s="1"/>
  <c r="A46" i="26" s="1"/>
  <c r="A47" i="26" s="1"/>
  <c r="A48" i="26" s="1"/>
  <c r="A49" i="26" s="1"/>
  <c r="A50" i="26" s="1"/>
  <c r="A51" i="26" s="1"/>
  <c r="A52" i="26" s="1"/>
  <c r="A53" i="26" s="1"/>
  <c r="A54" i="26" s="1"/>
  <c r="A55" i="26" s="1"/>
  <c r="A56" i="26" s="1"/>
  <c r="A57" i="26" s="1"/>
  <c r="A58" i="26" s="1"/>
  <c r="A59" i="26" s="1"/>
  <c r="A60" i="26" s="1"/>
  <c r="A61" i="26" s="1"/>
  <c r="A62" i="26" s="1"/>
  <c r="A63" i="26" s="1"/>
  <c r="A64" i="26" s="1"/>
  <c r="A65" i="26" s="1"/>
  <c r="A66" i="26" s="1"/>
  <c r="A67" i="26" s="1"/>
  <c r="A68" i="26" s="1"/>
  <c r="A69" i="26" s="1"/>
  <c r="A70" i="26" s="1"/>
  <c r="A71" i="26" s="1"/>
  <c r="A72" i="26" s="1"/>
  <c r="A73" i="26" s="1"/>
  <c r="A74" i="26" s="1"/>
  <c r="A75" i="26" s="1"/>
  <c r="A76" i="26" s="1"/>
  <c r="A77" i="26" s="1"/>
  <c r="A78" i="26" s="1"/>
  <c r="A79" i="26" s="1"/>
  <c r="A80" i="26" s="1"/>
  <c r="A81" i="26" s="1"/>
  <c r="A82" i="26" s="1"/>
  <c r="A83" i="26" s="1"/>
  <c r="A84" i="26" s="1"/>
  <c r="A85" i="26" s="1"/>
  <c r="A86" i="26" s="1"/>
  <c r="A87" i="26" s="1"/>
  <c r="A88" i="26" s="1"/>
  <c r="A89" i="26" s="1"/>
  <c r="A90" i="26" s="1"/>
  <c r="A91" i="26" s="1"/>
  <c r="A92" i="26" s="1"/>
  <c r="A93" i="26" s="1"/>
  <c r="A94" i="26" s="1"/>
  <c r="A95" i="26" s="1"/>
  <c r="A96" i="26" s="1"/>
  <c r="A97" i="26" s="1"/>
  <c r="A98" i="26" s="1"/>
  <c r="A99" i="26" s="1"/>
  <c r="A100" i="26" s="1"/>
  <c r="A101" i="26" s="1"/>
  <c r="A102" i="26" s="1"/>
  <c r="A103" i="26" s="1"/>
  <c r="A104" i="26" s="1"/>
  <c r="A105" i="26" s="1"/>
  <c r="A106" i="26" s="1"/>
  <c r="A107" i="26" s="1"/>
  <c r="A108" i="26" s="1"/>
  <c r="A109" i="26" s="1"/>
  <c r="A110" i="26" s="1"/>
  <c r="A111" i="26" s="1"/>
  <c r="A112" i="26" s="1"/>
  <c r="A113" i="26" s="1"/>
  <c r="A114" i="26" s="1"/>
  <c r="A115" i="26" s="1"/>
  <c r="A116" i="26" s="1"/>
  <c r="A117" i="26" s="1"/>
  <c r="A118" i="26" s="1"/>
  <c r="A119" i="26" s="1"/>
  <c r="A120" i="26" s="1"/>
  <c r="A121" i="26" s="1"/>
  <c r="A122" i="26" s="1"/>
  <c r="A123" i="26" s="1"/>
  <c r="A124" i="26" s="1"/>
  <c r="A125" i="26" s="1"/>
  <c r="A126" i="26" s="1"/>
  <c r="A127" i="26" s="1"/>
  <c r="A128" i="26" s="1"/>
  <c r="A129" i="26" s="1"/>
  <c r="A130" i="26" s="1"/>
  <c r="A131" i="26" s="1"/>
  <c r="A132" i="26" s="1"/>
  <c r="A133" i="26" s="1"/>
  <c r="A134" i="26" s="1"/>
  <c r="A135" i="26" s="1"/>
  <c r="A136" i="26" s="1"/>
  <c r="A137" i="26" s="1"/>
  <c r="A138" i="26" s="1"/>
  <c r="A139" i="26" s="1"/>
  <c r="A140" i="26" s="1"/>
  <c r="A141" i="26" s="1"/>
  <c r="A142" i="26" s="1"/>
  <c r="A143" i="26" s="1"/>
  <c r="A144" i="26" s="1"/>
  <c r="A145" i="26" s="1"/>
  <c r="A146" i="26" s="1"/>
  <c r="A147" i="26" s="1"/>
  <c r="A148" i="26" s="1"/>
  <c r="A149" i="26" s="1"/>
  <c r="A150" i="26" s="1"/>
  <c r="A151" i="26" s="1"/>
  <c r="A152" i="26" s="1"/>
  <c r="A153" i="26" s="1"/>
  <c r="A154" i="26" s="1"/>
  <c r="A155" i="26" s="1"/>
  <c r="A156" i="26" s="1"/>
  <c r="A157" i="26" s="1"/>
  <c r="A158" i="26" s="1"/>
  <c r="A159" i="26" s="1"/>
  <c r="A160" i="26" s="1"/>
  <c r="A161" i="26" s="1"/>
  <c r="A162" i="26" s="1"/>
  <c r="A163" i="26" s="1"/>
  <c r="A164" i="26" s="1"/>
  <c r="A165" i="26" s="1"/>
  <c r="A166" i="26" s="1"/>
  <c r="A167" i="26" s="1"/>
  <c r="A168" i="26" s="1"/>
  <c r="A169" i="26" s="1"/>
  <c r="A170" i="26" s="1"/>
  <c r="A171" i="26" s="1"/>
  <c r="A172" i="26" s="1"/>
  <c r="A173" i="26" s="1"/>
  <c r="A174" i="26" s="1"/>
  <c r="A175" i="26" s="1"/>
  <c r="A176" i="26" s="1"/>
  <c r="A177" i="26" s="1"/>
  <c r="A178" i="26" s="1"/>
  <c r="A179" i="26" s="1"/>
  <c r="A180" i="26" s="1"/>
  <c r="A181" i="26" s="1"/>
  <c r="A182" i="26" s="1"/>
  <c r="A183" i="26" s="1"/>
  <c r="A184" i="26" s="1"/>
  <c r="A185" i="26" s="1"/>
  <c r="A186" i="26" s="1"/>
  <c r="A187" i="26" s="1"/>
  <c r="A188" i="26" s="1"/>
  <c r="A189" i="26" s="1"/>
  <c r="A190" i="26" s="1"/>
  <c r="A191" i="26" s="1"/>
  <c r="A192" i="26" s="1"/>
  <c r="A193" i="26" s="1"/>
  <c r="A194" i="26" s="1"/>
  <c r="A195" i="26" s="1"/>
  <c r="A196" i="26" s="1"/>
  <c r="A197" i="26" s="1"/>
  <c r="A198" i="26" s="1"/>
  <c r="A199" i="26" s="1"/>
  <c r="A200" i="26" s="1"/>
  <c r="A201" i="26" s="1"/>
  <c r="A202" i="26" s="1"/>
  <c r="A203" i="26" s="1"/>
  <c r="A204" i="26" s="1"/>
  <c r="A205" i="26" s="1"/>
  <c r="A206" i="26" s="1"/>
  <c r="A207" i="26" s="1"/>
  <c r="A208" i="26" s="1"/>
  <c r="A209" i="26" s="1"/>
  <c r="A210" i="26" s="1"/>
  <c r="A211" i="26" s="1"/>
  <c r="A212" i="26" s="1"/>
  <c r="A213" i="26" s="1"/>
  <c r="A214" i="26" s="1"/>
  <c r="A215" i="26" s="1"/>
  <c r="A216" i="26" s="1"/>
  <c r="A217" i="26" s="1"/>
  <c r="A218" i="26" s="1"/>
  <c r="A219" i="26" s="1"/>
  <c r="A220" i="26" s="1"/>
  <c r="A221" i="26" s="1"/>
  <c r="A222" i="26" s="1"/>
  <c r="A223" i="26" s="1"/>
  <c r="A224" i="26" s="1"/>
  <c r="A225" i="26" s="1"/>
  <c r="A226" i="26" s="1"/>
  <c r="A227" i="26" s="1"/>
  <c r="A228" i="26" s="1"/>
  <c r="A229" i="26" s="1"/>
  <c r="A230" i="26" s="1"/>
  <c r="A231" i="26" s="1"/>
  <c r="A232" i="26" s="1"/>
  <c r="A233" i="26" s="1"/>
  <c r="A234" i="26" s="1"/>
  <c r="A235" i="26" s="1"/>
  <c r="A236" i="26" s="1"/>
  <c r="A237" i="26" s="1"/>
  <c r="A238" i="26" s="1"/>
  <c r="A239" i="26" s="1"/>
  <c r="A240" i="26" s="1"/>
  <c r="A241" i="26" s="1"/>
  <c r="A242" i="26" s="1"/>
  <c r="A243" i="26" s="1"/>
  <c r="A244" i="26" s="1"/>
  <c r="A245" i="26" s="1"/>
  <c r="A246" i="26" s="1"/>
  <c r="A247" i="26" s="1"/>
  <c r="A248" i="26" s="1"/>
  <c r="A249" i="26" s="1"/>
  <c r="A250" i="26" s="1"/>
  <c r="A251" i="26" s="1"/>
  <c r="A252" i="26" s="1"/>
  <c r="A253" i="26" s="1"/>
  <c r="A254" i="26" s="1"/>
  <c r="A255" i="26" s="1"/>
  <c r="A256" i="26" s="1"/>
  <c r="A257" i="26" s="1"/>
  <c r="A258" i="26" s="1"/>
  <c r="A259" i="26" s="1"/>
  <c r="A260" i="26" s="1"/>
  <c r="A261" i="26" s="1"/>
  <c r="A262" i="26" s="1"/>
  <c r="A263" i="26" s="1"/>
  <c r="A264" i="26" s="1"/>
  <c r="A265" i="26" s="1"/>
  <c r="A266" i="26" s="1"/>
  <c r="A267" i="26" s="1"/>
  <c r="A268" i="26" s="1"/>
  <c r="A269" i="26" s="1"/>
  <c r="A270" i="26" s="1"/>
  <c r="A271" i="26" s="1"/>
  <c r="A272" i="26" s="1"/>
  <c r="A273" i="26" s="1"/>
  <c r="A274" i="26" s="1"/>
  <c r="A275" i="26" s="1"/>
  <c r="A276" i="26" s="1"/>
  <c r="A277" i="26" s="1"/>
  <c r="A278" i="26" s="1"/>
  <c r="A279" i="26" s="1"/>
  <c r="A280" i="26" s="1"/>
  <c r="A281" i="26" s="1"/>
  <c r="A282" i="26" s="1"/>
  <c r="A283" i="26" s="1"/>
  <c r="A284" i="26" s="1"/>
  <c r="A285" i="26" s="1"/>
  <c r="A286" i="26" s="1"/>
  <c r="A287" i="26" s="1"/>
  <c r="A288" i="26" s="1"/>
  <c r="A289" i="26" s="1"/>
  <c r="A290" i="26" s="1"/>
  <c r="A291" i="26" s="1"/>
  <c r="A292" i="26" s="1"/>
  <c r="A293" i="26" s="1"/>
  <c r="A294" i="26" s="1"/>
  <c r="A295" i="26" s="1"/>
  <c r="A296" i="26" s="1"/>
  <c r="A297" i="26" s="1"/>
  <c r="A298" i="26" s="1"/>
  <c r="A299" i="26" s="1"/>
  <c r="A300" i="26" s="1"/>
  <c r="A301" i="26" s="1"/>
  <c r="A302" i="26" s="1"/>
  <c r="A303" i="26" s="1"/>
  <c r="A304" i="26" s="1"/>
  <c r="A305" i="26" s="1"/>
  <c r="A306" i="26" s="1"/>
  <c r="A307" i="26" s="1"/>
  <c r="A308" i="26" s="1"/>
  <c r="A309" i="26" s="1"/>
  <c r="A310" i="26" s="1"/>
  <c r="A311" i="26" s="1"/>
  <c r="A312" i="26" s="1"/>
  <c r="A313" i="26" s="1"/>
  <c r="A314" i="26" s="1"/>
  <c r="A315" i="26" s="1"/>
  <c r="A316" i="26" s="1"/>
  <c r="A317" i="26" s="1"/>
  <c r="A318" i="26" s="1"/>
  <c r="A319" i="26" s="1"/>
  <c r="A320" i="26" s="1"/>
  <c r="A321" i="26" s="1"/>
  <c r="A322" i="26" s="1"/>
  <c r="A323" i="26" s="1"/>
  <c r="A324" i="26" s="1"/>
  <c r="A325" i="26" s="1"/>
  <c r="A326" i="26" s="1"/>
  <c r="A327" i="26" s="1"/>
  <c r="A328" i="26" s="1"/>
  <c r="A329" i="26" s="1"/>
  <c r="A330" i="26" s="1"/>
  <c r="A331" i="26" s="1"/>
  <c r="A332" i="26" s="1"/>
  <c r="A333" i="26" s="1"/>
  <c r="A334" i="26" s="1"/>
  <c r="A335" i="26" s="1"/>
  <c r="A336" i="26" s="1"/>
  <c r="A337" i="26" s="1"/>
  <c r="A338" i="26" s="1"/>
  <c r="A339" i="26" s="1"/>
  <c r="A340" i="26" s="1"/>
  <c r="A341" i="26" s="1"/>
  <c r="A342" i="26" s="1"/>
  <c r="A343" i="26" s="1"/>
  <c r="A344" i="26" s="1"/>
  <c r="A345" i="26" s="1"/>
  <c r="A346" i="26" s="1"/>
  <c r="A347" i="26" s="1"/>
  <c r="A348" i="26" s="1"/>
  <c r="A349" i="26" s="1"/>
  <c r="A350" i="26" s="1"/>
  <c r="A351" i="26" s="1"/>
  <c r="A352" i="26" s="1"/>
  <c r="A353" i="26" s="1"/>
  <c r="A354" i="26" s="1"/>
  <c r="A355" i="26" s="1"/>
  <c r="A356" i="26" s="1"/>
  <c r="A357" i="26" s="1"/>
  <c r="A358" i="26" s="1"/>
  <c r="A359" i="26" s="1"/>
  <c r="A360" i="26" s="1"/>
  <c r="A361" i="26" s="1"/>
  <c r="A362" i="26" s="1"/>
  <c r="A363" i="26" s="1"/>
  <c r="A364" i="26" s="1"/>
  <c r="A365" i="26" s="1"/>
  <c r="A366" i="26" s="1"/>
  <c r="A367" i="26" s="1"/>
  <c r="A368" i="26" s="1"/>
  <c r="A369" i="26" s="1"/>
  <c r="A370" i="26" s="1"/>
  <c r="A371" i="26" s="1"/>
  <c r="A372" i="26" s="1"/>
  <c r="A373" i="26" s="1"/>
  <c r="A374" i="26" s="1"/>
  <c r="A375" i="26" s="1"/>
  <c r="A376" i="26" s="1"/>
  <c r="A377" i="26" s="1"/>
  <c r="A378" i="26" s="1"/>
  <c r="A379" i="26" s="1"/>
  <c r="A380" i="26" s="1"/>
  <c r="A381" i="26" s="1"/>
  <c r="A382" i="26" s="1"/>
  <c r="A383" i="26" s="1"/>
  <c r="A384" i="26" s="1"/>
  <c r="A385" i="26" s="1"/>
  <c r="A386" i="26" s="1"/>
  <c r="A387" i="26" s="1"/>
  <c r="A388" i="26" s="1"/>
  <c r="A389" i="26" s="1"/>
  <c r="A390" i="26" s="1"/>
  <c r="A391" i="26" s="1"/>
  <c r="A392" i="26" s="1"/>
  <c r="A393" i="26" s="1"/>
  <c r="A394" i="26" s="1"/>
  <c r="A395" i="26" s="1"/>
  <c r="A396" i="26" s="1"/>
  <c r="A397" i="26" s="1"/>
  <c r="A398" i="26" s="1"/>
  <c r="A399" i="26" s="1"/>
  <c r="A400" i="26" s="1"/>
  <c r="A401" i="26" s="1"/>
  <c r="A402" i="26" s="1"/>
  <c r="A403" i="26" s="1"/>
  <c r="A404" i="26" s="1"/>
  <c r="A405" i="26" s="1"/>
  <c r="A406" i="26" s="1"/>
  <c r="A407" i="26" s="1"/>
  <c r="A408" i="26" s="1"/>
  <c r="A409" i="26" s="1"/>
  <c r="A410" i="26" s="1"/>
  <c r="A411" i="26" s="1"/>
  <c r="A412" i="26" s="1"/>
  <c r="A413" i="26" s="1"/>
  <c r="A414" i="26" s="1"/>
  <c r="A415" i="26" s="1"/>
  <c r="A416" i="26" s="1"/>
  <c r="A417" i="26" s="1"/>
  <c r="A418" i="26" s="1"/>
  <c r="A419" i="26" s="1"/>
  <c r="A420" i="26" s="1"/>
  <c r="A421" i="26" s="1"/>
  <c r="A422" i="26" s="1"/>
  <c r="A423" i="26" s="1"/>
  <c r="A424" i="26" s="1"/>
  <c r="A425" i="26" s="1"/>
  <c r="A426" i="26" s="1"/>
  <c r="A427" i="26" s="1"/>
  <c r="A428" i="26" s="1"/>
  <c r="A429" i="26" s="1"/>
  <c r="A430" i="26" s="1"/>
  <c r="A431" i="26" s="1"/>
  <c r="A432" i="26" s="1"/>
  <c r="A433" i="26" s="1"/>
  <c r="A434" i="26" s="1"/>
  <c r="A435" i="26" s="1"/>
  <c r="A436" i="26" s="1"/>
  <c r="A437" i="26" s="1"/>
  <c r="A438" i="26" s="1"/>
  <c r="A439" i="26" s="1"/>
  <c r="A440" i="26" s="1"/>
  <c r="A441" i="26" s="1"/>
  <c r="A442" i="26" s="1"/>
  <c r="A443" i="26" s="1"/>
  <c r="A444" i="26" s="1"/>
  <c r="A445" i="26" s="1"/>
  <c r="A446" i="26" s="1"/>
  <c r="A447" i="26" s="1"/>
  <c r="A448" i="26" s="1"/>
  <c r="A449" i="26" s="1"/>
  <c r="A450" i="26" s="1"/>
  <c r="A451" i="26" s="1"/>
  <c r="A452" i="26" s="1"/>
  <c r="A453" i="26" s="1"/>
  <c r="A454" i="26" s="1"/>
  <c r="A455" i="26" s="1"/>
  <c r="A456" i="26" s="1"/>
  <c r="A457" i="26" s="1"/>
  <c r="A458" i="26" s="1"/>
  <c r="A459" i="26" s="1"/>
  <c r="A460" i="26" s="1"/>
  <c r="A461" i="26" s="1"/>
  <c r="A462" i="26" s="1"/>
  <c r="A463" i="26" s="1"/>
  <c r="A464" i="26" s="1"/>
  <c r="A465" i="26" s="1"/>
  <c r="A466" i="26" s="1"/>
  <c r="A467" i="26" s="1"/>
  <c r="A468" i="26" s="1"/>
  <c r="A469" i="26" s="1"/>
  <c r="A470" i="26" s="1"/>
  <c r="A471" i="26" s="1"/>
  <c r="A472" i="26" s="1"/>
  <c r="A473" i="26" s="1"/>
  <c r="A474" i="26" s="1"/>
  <c r="A475" i="26" s="1"/>
  <c r="A476" i="26" s="1"/>
  <c r="A477" i="26" s="1"/>
  <c r="A478" i="26" s="1"/>
  <c r="A479" i="26" s="1"/>
  <c r="A480" i="26" s="1"/>
  <c r="A481" i="26" s="1"/>
  <c r="A482" i="26" s="1"/>
  <c r="A483" i="26" s="1"/>
  <c r="A484" i="26" s="1"/>
  <c r="A485" i="26" s="1"/>
  <c r="A486" i="26" s="1"/>
  <c r="A487" i="26" s="1"/>
  <c r="A488" i="26" s="1"/>
  <c r="A489" i="26" s="1"/>
  <c r="A490" i="26" s="1"/>
  <c r="A491" i="26" s="1"/>
  <c r="A492" i="26" s="1"/>
  <c r="A493" i="26" s="1"/>
  <c r="A494" i="26" s="1"/>
  <c r="A495" i="26" s="1"/>
  <c r="A496" i="26" s="1"/>
  <c r="A497" i="26" s="1"/>
  <c r="A498" i="26" s="1"/>
  <c r="A499" i="26" s="1"/>
  <c r="A500" i="26" s="1"/>
  <c r="A501" i="26" s="1"/>
  <c r="A502" i="26" s="1"/>
  <c r="A503" i="26" s="1"/>
  <c r="A504" i="26" s="1"/>
  <c r="A505" i="26" s="1"/>
  <c r="A506" i="26" s="1"/>
  <c r="A507" i="26" s="1"/>
  <c r="A508" i="26" s="1"/>
  <c r="A509" i="26" s="1"/>
  <c r="A510" i="26" s="1"/>
  <c r="A511" i="26" s="1"/>
  <c r="A512" i="26" s="1"/>
  <c r="A513" i="26" s="1"/>
  <c r="A514" i="26" s="1"/>
  <c r="A515" i="26" s="1"/>
  <c r="A516" i="26" s="1"/>
  <c r="A517" i="26" s="1"/>
  <c r="A518" i="26" s="1"/>
  <c r="A519" i="26" s="1"/>
  <c r="A520" i="26" s="1"/>
  <c r="A521" i="26" s="1"/>
  <c r="A522" i="26" s="1"/>
  <c r="A523" i="26" s="1"/>
  <c r="A524" i="26" s="1"/>
  <c r="A525" i="26" s="1"/>
  <c r="A526" i="26" s="1"/>
  <c r="A527" i="26" s="1"/>
  <c r="A528" i="26" s="1"/>
  <c r="A529" i="26" s="1"/>
  <c r="A530" i="26" s="1"/>
  <c r="A531" i="26" s="1"/>
  <c r="A532" i="26" s="1"/>
  <c r="A533" i="26" s="1"/>
  <c r="A534" i="26" s="1"/>
  <c r="A535" i="26" s="1"/>
</calcChain>
</file>

<file path=xl/sharedStrings.xml><?xml version="1.0" encoding="utf-8"?>
<sst xmlns="http://schemas.openxmlformats.org/spreadsheetml/2006/main" count="2522" uniqueCount="858">
  <si>
    <t>18210502010021000110</t>
  </si>
  <si>
    <t>18210503000010000110</t>
  </si>
  <si>
    <t xml:space="preserve">      Единый сельскохозяйственный налог</t>
  </si>
  <si>
    <t>18210503010011000110</t>
  </si>
  <si>
    <t>90111100000000000000</t>
  </si>
  <si>
    <t>Исполнено в рублях</t>
  </si>
  <si>
    <t>00011300000000000000</t>
  </si>
  <si>
    <t>00011301995050000130</t>
  </si>
  <si>
    <t>18210102010011000110</t>
  </si>
  <si>
    <t>18210102020011000110</t>
  </si>
  <si>
    <t>18210102030011000110</t>
  </si>
  <si>
    <t>18210102030013000110</t>
  </si>
  <si>
    <t>18210102040011000110</t>
  </si>
  <si>
    <t>18210502010023000110</t>
  </si>
  <si>
    <t>18210504000020000110</t>
  </si>
  <si>
    <t xml:space="preserve">      Налог, взимаемый в связи с применением патентной системы налогообложения</t>
  </si>
  <si>
    <t>18210504020021000110</t>
  </si>
  <si>
    <t>901 01 06 04 01 05 0000 810</t>
  </si>
  <si>
    <t xml:space="preserve">      ДОХОДЫ ОТ ИСПОЛЬЗОВАНИЯ ИМУЩЕСТВА, НАХОДЯЩЕГОСЯ В ГОСУДАРСТВЕННОЙ И МУНИЦИПАЛЬНОЙ СОБСТВЕННОСТИ</t>
  </si>
  <si>
    <t>90111107015050000120</t>
  </si>
  <si>
    <t xml:space="preserve">      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</si>
  <si>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04811200000000000000</t>
  </si>
  <si>
    <t xml:space="preserve">     ПЛАТЕЖИ ПРИ ПОЛЬЗОВАНИИ ПРИРОДНЫМИ РЕСУРСАМИ</t>
  </si>
  <si>
    <t>04811201010016000120</t>
  </si>
  <si>
    <t xml:space="preserve">     Плата за выбросы загрязняющих веществ в атмосферный воздух стационарными объектами</t>
  </si>
  <si>
    <t xml:space="preserve">     ДОХОДЫ ОТ ОКАЗАНИЯ ПЛАТНЫХ УСЛУГ И КОМПЕНСАЦИИ ЗАТРАТ ГОСУДАРСТВА</t>
  </si>
  <si>
    <t>90611301995050001130</t>
  </si>
  <si>
    <t>90611301995050003130</t>
  </si>
  <si>
    <t>90111400000000000000</t>
  </si>
  <si>
    <t xml:space="preserve">    ДОХОДЫ ОТ ПРОДАЖИ МАТЕРИАЛЬНЫХ И НЕМАТЕРИАЛЬНЫХ АКТИВОВ</t>
  </si>
  <si>
    <t>00011600000000000000</t>
  </si>
  <si>
    <t xml:space="preserve">    ШТРАФЫ, САНКЦИИ,ВОЗМЕЩЕНИЕ УЩЕРБА</t>
  </si>
  <si>
    <t>00020000000000000000</t>
  </si>
  <si>
    <t xml:space="preserve">    БЕЗВОЗМЕЗДНЫЕ ПОСТУПЛЕНИЯ</t>
  </si>
  <si>
    <t>00020200000000000000</t>
  </si>
  <si>
    <t xml:space="preserve">     Безвозмездные поступления от других бюджетов бюджетной системы Российской Федерации</t>
  </si>
  <si>
    <t xml:space="preserve">     ДОТАЦИИ БЮДЖЕТАМ СУБЪЕКТОВ РФ И МУНИЦИПАЛЬНЫМ ОБРАЗОВАНИЯМ</t>
  </si>
  <si>
    <t xml:space="preserve">      Дотации бюджетам муниципальных районов на выравнивание бюджетной обеспеченности</t>
  </si>
  <si>
    <t xml:space="preserve">    СУБСИДИИ БЮДЖЕТАМ СУБЪЕКТОВ РОССИЙСКОЙ ФЕДЕРАЦИИ И МУНИЦИПАЛЬНЫХ ОБРАЗОВАНИЙ (МЕЖБЮДЖЕТНЫЕ СУБСИДИИ)</t>
  </si>
  <si>
    <t xml:space="preserve">      Прочие субсидии бюджетам муниципальных районов, в том числе:</t>
  </si>
  <si>
    <t xml:space="preserve">      Физическая культура</t>
  </si>
  <si>
    <t>1101</t>
  </si>
  <si>
    <t xml:space="preserve">     СУБВЕНЦИИ БЮДЖЕТАМ СУБЪЕКТОВ РФ И МУНИЦИПАЛЬНЫХ ОБРАЗОВАНИЙ</t>
  </si>
  <si>
    <t>в рублях</t>
  </si>
  <si>
    <t xml:space="preserve">      Субвенции бюджетам муниципальных районов на выполнение передаваемых полномочий субъектов РФ, в том числе:</t>
  </si>
  <si>
    <t xml:space="preserve">      Субвенции на осуществление государственного полномочия Свердловской области по хранению, комплектованию, учету и использованию архивных документов, относящихся к государственной собственности Свердловской области</t>
  </si>
  <si>
    <t xml:space="preserve">    Субвенции на осуществление государственного полномочия Свердловской области по предоставлению отдельным категориям граждан компенсации расходов на оплату жилого помещения и коммунальных услуг</t>
  </si>
  <si>
    <t xml:space="preserve">    Субвенции на осуществление государственного полномочия Свердловской области по расчету и предоставлению за счет средств областного бюджета бюджетам поселений дотаций на выравнивание бюджетной обеспеченности поселений</t>
  </si>
  <si>
    <t xml:space="preserve">     Субвенции на осуществление государственного полномочия по  определению перечня лиц, уполномоченных составлять протоколы об административных правонарушениях, предусмотренных законом Свердловской области</t>
  </si>
  <si>
    <t xml:space="preserve">     Субвенции на осуществление государственного полномочия по  созданию административных комиссий</t>
  </si>
  <si>
    <t xml:space="preserve">      Прочие субвенции бюджетам муниципальных районов, в том числе:</t>
  </si>
  <si>
    <t>00021900000000000000</t>
  </si>
  <si>
    <t xml:space="preserve">   ВОЗВРАТ ОСТАТКОВ СУБСИДИЙ, СУБВЕНЦИЙ И ИНЫХ МЕЖБЮДЖЕТНЫХ ТРАНСФЕРТОВ, ИМЕЮЩИХ ЦЕЛЕВОЕ НАЗНАЧЕНИЕ, ПРОШЛЫХ ЛЕТ</t>
  </si>
  <si>
    <t>ИТОГО ДОХОДОВ</t>
  </si>
  <si>
    <t xml:space="preserve">      Другие вопросы в области образования</t>
  </si>
  <si>
    <t xml:space="preserve">    КУЛЬТУРА, КИНЕМАТОГРАФИЯ</t>
  </si>
  <si>
    <t xml:space="preserve">      Культура</t>
  </si>
  <si>
    <t xml:space="preserve">      Другие вопросы в области культуры, кинематографии</t>
  </si>
  <si>
    <t xml:space="preserve">    СОЦИАЛЬНАЯ ПОЛИТИКА</t>
  </si>
  <si>
    <t xml:space="preserve">      Пенсионное обеспечение</t>
  </si>
  <si>
    <t xml:space="preserve">      Социальное обеспечение населения</t>
  </si>
  <si>
    <t xml:space="preserve">      Другие вопросы в области социальной политики</t>
  </si>
  <si>
    <t xml:space="preserve">    ФИЗИЧЕСКАЯ КУЛЬТУРА И СПОРТ</t>
  </si>
  <si>
    <t xml:space="preserve">      Массовый спорт</t>
  </si>
  <si>
    <t xml:space="preserve">      Дотации на выравнивание бюджетной обеспеченности субъектов Российской Федерации и муниципальных образований</t>
  </si>
  <si>
    <t xml:space="preserve">      Прочие межбюджетные трансферты общего характера</t>
  </si>
  <si>
    <t>Код целевой статьи</t>
  </si>
  <si>
    <t>Номер строки</t>
  </si>
  <si>
    <t>Код раздела, подраз-дела</t>
  </si>
  <si>
    <t>3</t>
  </si>
  <si>
    <t>4</t>
  </si>
  <si>
    <t>5</t>
  </si>
  <si>
    <t xml:space="preserve">Исполнение муниципальных гарантий муниципального района в валюте Российской Федерации в случае, если исполнение гарантом муниципальных гарантий ведет к возникновению права регрессного требования гаранта к принципалу либо обусловлено уступкой гаранту прав </t>
  </si>
  <si>
    <t>в том числе:</t>
  </si>
  <si>
    <t>Источники внутреннего финансирования дефицита местного бюджета</t>
  </si>
  <si>
    <t>Источники финансирования дефицита местного бюджета</t>
  </si>
  <si>
    <t>901 00 00 00 00 00 0000 000</t>
  </si>
  <si>
    <t>Администрация муниципального образования</t>
  </si>
  <si>
    <t>Наименование раздела, подраздела, целевой статьи или вида расходов</t>
  </si>
  <si>
    <t>Наименование источников внутреннего финансирования бюджета</t>
  </si>
  <si>
    <t>КБК</t>
  </si>
  <si>
    <t xml:space="preserve">Увеличение прочих остатков денежных средств бюджета муниципального района </t>
  </si>
  <si>
    <t>901 01 05 02 01 05 0000 510</t>
  </si>
  <si>
    <t>Уменьшение прочих остатков денежных средств бюджета муниципального района</t>
  </si>
  <si>
    <t>901 01 05 02 01 05 0000 610</t>
  </si>
  <si>
    <t>Возврат бюджетных кредитов, предоставленных юридическим лицам из бюджета муниципального района  в валюте Российской Федерации</t>
  </si>
  <si>
    <t>901 01 06 05 01 05 0000 640</t>
  </si>
  <si>
    <t>Код вида расходов</t>
  </si>
  <si>
    <t>901 01 03 00 00 05 0000 810</t>
  </si>
  <si>
    <t>901 01 03 00 00 05 0000 710</t>
  </si>
  <si>
    <t>Получение кредитов от других бюджетов бюджетной системы Российской Федерации бюджетом мунципального района  в валюте Российской Федерации</t>
  </si>
  <si>
    <t>Погашение бюджетом субъекта Российской Федерации кредитов от других бюджетов бюджетной системы Российской Федерации в валюте Российской Федерации</t>
  </si>
  <si>
    <t>000</t>
  </si>
  <si>
    <t>0100</t>
  </si>
  <si>
    <t>0102</t>
  </si>
  <si>
    <t>0103</t>
  </si>
  <si>
    <t>0104</t>
  </si>
  <si>
    <t>0106</t>
  </si>
  <si>
    <t>0113</t>
  </si>
  <si>
    <t>0300</t>
  </si>
  <si>
    <t>0309</t>
  </si>
  <si>
    <t>0314</t>
  </si>
  <si>
    <t>0400</t>
  </si>
  <si>
    <t>0405</t>
  </si>
  <si>
    <t>0406</t>
  </si>
  <si>
    <t>0409</t>
  </si>
  <si>
    <t>0412</t>
  </si>
  <si>
    <t>0500</t>
  </si>
  <si>
    <t>0502</t>
  </si>
  <si>
    <t>0700</t>
  </si>
  <si>
    <t>0701</t>
  </si>
  <si>
    <t>0702</t>
  </si>
  <si>
    <t>0707</t>
  </si>
  <si>
    <t>0709</t>
  </si>
  <si>
    <t>0800</t>
  </si>
  <si>
    <t>0801</t>
  </si>
  <si>
    <t>0804</t>
  </si>
  <si>
    <t>1000</t>
  </si>
  <si>
    <t>1001</t>
  </si>
  <si>
    <t>1003</t>
  </si>
  <si>
    <t>1006</t>
  </si>
  <si>
    <t>1100</t>
  </si>
  <si>
    <t>1102</t>
  </si>
  <si>
    <t>1400</t>
  </si>
  <si>
    <t>1401</t>
  </si>
  <si>
    <t>1403</t>
  </si>
  <si>
    <t xml:space="preserve">    ОБЩЕГОСУДАРСТВЕННЫЕ ВОПРОСЫ</t>
  </si>
  <si>
    <t xml:space="preserve">      Функционирование высшего должностного лица субъекта Российской Федерации и муниципального образования</t>
  </si>
  <si>
    <t xml:space="preserve">      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</si>
  <si>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      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</si>
  <si>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      Обеспечение деятельности финансовых, налоговых и таможенных органов и органов финансового (финансово-бюджетного) надзора</t>
  </si>
  <si>
    <t xml:space="preserve">      Другие общегосударственные вопросы</t>
  </si>
  <si>
    <t xml:space="preserve">    НАЦИОНАЛЬНАЯ БЕЗОПАСНОСТЬ И ПРАВООХРАНИТЕЛЬНАЯ ДЕЯТЕЛЬНОСТЬ</t>
  </si>
  <si>
    <t xml:space="preserve">      Другие вопросы в области национальной безопасности и правоохранительной деятельности</t>
  </si>
  <si>
    <t xml:space="preserve">    НАЦИОНАЛЬНАЯ ЭКОНОМИКА</t>
  </si>
  <si>
    <t xml:space="preserve">      Сельское хозяйство и рыболовство</t>
  </si>
  <si>
    <t xml:space="preserve">      Другие вопросы в области национальной экономики</t>
  </si>
  <si>
    <t xml:space="preserve">    ЖИЛИЩНО-КОММУНАЛЬНОЕ ХОЗЯЙСТВО</t>
  </si>
  <si>
    <t xml:space="preserve">      Коммунальное хозяйство</t>
  </si>
  <si>
    <t xml:space="preserve">    ОБРАЗОВАНИЕ</t>
  </si>
  <si>
    <t xml:space="preserve">      Дошкольное образование</t>
  </si>
  <si>
    <t xml:space="preserve">      Общее образование</t>
  </si>
  <si>
    <t>Код классификации доходов бюджета</t>
  </si>
  <si>
    <t>Наименование показателя</t>
  </si>
  <si>
    <t>Исполнено в процентах</t>
  </si>
  <si>
    <t>00010000000000000000</t>
  </si>
  <si>
    <t xml:space="preserve">    НАЛОГОВЫЕ И НЕНАЛОГОВЫЕ ДОХОДЫ</t>
  </si>
  <si>
    <t>18210100000000000000</t>
  </si>
  <si>
    <t xml:space="preserve">    НАЛОГИ НА ПРИБЫЛЬ, ДОХОДЫ</t>
  </si>
  <si>
    <t>18210500000000000000</t>
  </si>
  <si>
    <t xml:space="preserve">      НАЛОГИ НА СОВОКУПНЫЙ ДОХОД</t>
  </si>
  <si>
    <t>18210502000020000110</t>
  </si>
  <si>
    <t xml:space="preserve">      Единый налог на вмененный доход для отдельных видов деятельности</t>
  </si>
  <si>
    <t>120</t>
  </si>
  <si>
    <t>240</t>
  </si>
  <si>
    <t>110</t>
  </si>
  <si>
    <t>850</t>
  </si>
  <si>
    <t>410</t>
  </si>
  <si>
    <t>360</t>
  </si>
  <si>
    <t>810</t>
  </si>
  <si>
    <t>540</t>
  </si>
  <si>
    <t>310</t>
  </si>
  <si>
    <t>320</t>
  </si>
  <si>
    <t>630</t>
  </si>
  <si>
    <t>330</t>
  </si>
  <si>
    <t>510</t>
  </si>
  <si>
    <t>ВСЕГО РАСХОДОВ:</t>
  </si>
  <si>
    <t>00010300000000000000</t>
  </si>
  <si>
    <t>НАЛОГИ НА ТОВАРЫ (РАБОТЫ, УСЛУГИ), РЕАЛИЗУЕМЫЕ НА ТЕРРИТОРИИ РОССИЙСКОЙ ФЕДЕРАЦИИ</t>
  </si>
  <si>
    <t>90111105075050000120</t>
  </si>
  <si>
    <t>90111105075050003120</t>
  </si>
  <si>
    <t xml:space="preserve">     Субвенции на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t>
  </si>
  <si>
    <t xml:space="preserve">      Резервные фонды</t>
  </si>
  <si>
    <t>0111</t>
  </si>
  <si>
    <t>870</t>
  </si>
  <si>
    <t xml:space="preserve">      Благоустройство</t>
  </si>
  <si>
    <t>0503</t>
  </si>
  <si>
    <t>Наименование категории работников</t>
  </si>
  <si>
    <t xml:space="preserve">      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осуществляется в соответствии со статьями 227, 227.1 и 228 Налогового кодекса Российской Федерации(сумма платежа (перерасчеты, недоимка и задолженность по соответствующему платежу, в том числе по отмененому)</t>
  </si>
  <si>
    <t>18210102010012100110</t>
  </si>
  <si>
    <t xml:space="preserve">      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Федерации(сумма платежа (перерасчеты, недоимка и задолженность по соответствующему платежу, в том числе по отмененому)</t>
  </si>
  <si>
    <t xml:space="preserve">      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отмененому)</t>
  </si>
  <si>
    <t xml:space="preserve">      Налог на доходы физических лиц с доходов, полученных физическими лицами в соответствии со статьей 228 Налогового Кодекса Российской Федерации (суммы женежных взысканий (штрафов) по соответствующему платежу согласно законодательству Российской Федерации)</t>
  </si>
  <si>
    <t xml:space="preserve">      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Федерации(сумма платежа (перерасчеты, недоимка и задолженность по соответствующему платежу, в том числе по отмененому)</t>
  </si>
  <si>
    <t xml:space="preserve">      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отмененому)</t>
  </si>
  <si>
    <t>18210502010022100110</t>
  </si>
  <si>
    <t xml:space="preserve">      Единый налог на вмененный доход для отдельных видов деятельности (пени по соответствующему платежу)</t>
  </si>
  <si>
    <t xml:space="preserve">      Единый сельскохозяйственный налог (сумма платежа (перерасчеты, недоимка и задолженность по соответствующему платежу, в том числе по отмененому)</t>
  </si>
  <si>
    <t xml:space="preserve">      Доходы от сдачи в аренду имущества, составляющего казну муниципальных районов (за исключением земельных участков) (доходы от сдачи в аренду объектов нежилого фонда муниципальных районов, находящихся в казне муниципальных районов и не являющихся памятниками истории, культуры и градостроительства) </t>
  </si>
  <si>
    <t xml:space="preserve">      Прочие доходы от оказания платных услуг (работ) получателями средств бюджетов муниципальных районов (в части платы за присмотр и уход за детьми, осваивающими образовательные программы дошкольного образования в казенных муниципальных общеобразовательных организациях)</t>
  </si>
  <si>
    <t xml:space="preserve">      Прочие доходы от оказания платных услуг (работ) получателями средств бюджетов муниципальных районов (плата за питание учащихся в казенных муниципальных общеобразовательных школах)  </t>
  </si>
  <si>
    <t xml:space="preserve">      Субвенции бюджетам муниципальных районов на предоставление гражданам субсидий на оплату жилого помещения и коммунальных услуг</t>
  </si>
  <si>
    <t>350</t>
  </si>
  <si>
    <t xml:space="preserve">        Непрограммные направления деятельности</t>
  </si>
  <si>
    <t>0000000000</t>
  </si>
  <si>
    <t>7000000000</t>
  </si>
  <si>
    <t>7000610000</t>
  </si>
  <si>
    <t>0500000000</t>
  </si>
  <si>
    <t>0500311000</t>
  </si>
  <si>
    <t>0500910000</t>
  </si>
  <si>
    <t>0501010000</t>
  </si>
  <si>
    <t>0501210000</t>
  </si>
  <si>
    <t>0501310000</t>
  </si>
  <si>
    <t>0600000000</t>
  </si>
  <si>
    <t>0600210000</t>
  </si>
  <si>
    <t>0600310000</t>
  </si>
  <si>
    <t>0600410000</t>
  </si>
  <si>
    <t>0600510000</t>
  </si>
  <si>
    <t>0700000000</t>
  </si>
  <si>
    <t>0710110000</t>
  </si>
  <si>
    <t>0710310000</t>
  </si>
  <si>
    <t>0710510000</t>
  </si>
  <si>
    <t>0710610000</t>
  </si>
  <si>
    <t>0711110000</t>
  </si>
  <si>
    <t>0711210000</t>
  </si>
  <si>
    <t>0720210000</t>
  </si>
  <si>
    <t>0200000000</t>
  </si>
  <si>
    <t>0210410000</t>
  </si>
  <si>
    <t>0210510000</t>
  </si>
  <si>
    <t>0210610000</t>
  </si>
  <si>
    <t>0210710000</t>
  </si>
  <si>
    <t>7001142П00</t>
  </si>
  <si>
    <t>0710710000</t>
  </si>
  <si>
    <t>0100000000</t>
  </si>
  <si>
    <t>0120210000</t>
  </si>
  <si>
    <t>0300000000</t>
  </si>
  <si>
    <t>0310110000</t>
  </si>
  <si>
    <t>0310210000</t>
  </si>
  <si>
    <t>0310310000</t>
  </si>
  <si>
    <t>0310410000</t>
  </si>
  <si>
    <t>0310510000</t>
  </si>
  <si>
    <t>0310845110</t>
  </si>
  <si>
    <t>0310945120</t>
  </si>
  <si>
    <t>0320110000</t>
  </si>
  <si>
    <t>0320210000</t>
  </si>
  <si>
    <t>0320310000</t>
  </si>
  <si>
    <t>0320410000</t>
  </si>
  <si>
    <t>0320510000</t>
  </si>
  <si>
    <t>0320610000</t>
  </si>
  <si>
    <t>0321145310</t>
  </si>
  <si>
    <t>0321245320</t>
  </si>
  <si>
    <t>0321345400</t>
  </si>
  <si>
    <t>0340210000</t>
  </si>
  <si>
    <t>0400000000</t>
  </si>
  <si>
    <t>0420110000</t>
  </si>
  <si>
    <t>0420210000</t>
  </si>
  <si>
    <t>0420310000</t>
  </si>
  <si>
    <t>0330110000</t>
  </si>
  <si>
    <t>0330210000</t>
  </si>
  <si>
    <t>0330310000</t>
  </si>
  <si>
    <t>0330445600</t>
  </si>
  <si>
    <t>0340110000</t>
  </si>
  <si>
    <t>0430110000</t>
  </si>
  <si>
    <t>0350210000</t>
  </si>
  <si>
    <t>0410210000</t>
  </si>
  <si>
    <t>0410310000</t>
  </si>
  <si>
    <t>0410410000</t>
  </si>
  <si>
    <t>0410510000</t>
  </si>
  <si>
    <t>0410610000</t>
  </si>
  <si>
    <t>0800000000</t>
  </si>
  <si>
    <t>0800110000</t>
  </si>
  <si>
    <t>0800310000</t>
  </si>
  <si>
    <t>0800410000</t>
  </si>
  <si>
    <t>0800510000</t>
  </si>
  <si>
    <t>0800649100</t>
  </si>
  <si>
    <t>0800649200</t>
  </si>
  <si>
    <t>0800652500</t>
  </si>
  <si>
    <t>0440210000</t>
  </si>
  <si>
    <t>0440110000</t>
  </si>
  <si>
    <t>0900000000</t>
  </si>
  <si>
    <t>0910110000</t>
  </si>
  <si>
    <t>0910340300</t>
  </si>
  <si>
    <t>0910210000</t>
  </si>
  <si>
    <t>0710000000</t>
  </si>
  <si>
    <t>0720000000</t>
  </si>
  <si>
    <t>0210000000</t>
  </si>
  <si>
    <t>0240000000</t>
  </si>
  <si>
    <t>0120000000</t>
  </si>
  <si>
    <t>0230000000</t>
  </si>
  <si>
    <t>0310000000</t>
  </si>
  <si>
    <t>0320000000</t>
  </si>
  <si>
    <t>0340000000</t>
  </si>
  <si>
    <t>0420000000</t>
  </si>
  <si>
    <t>0330000000</t>
  </si>
  <si>
    <t>0430000000</t>
  </si>
  <si>
    <t>0450000000</t>
  </si>
  <si>
    <t>0350000000</t>
  </si>
  <si>
    <t>0410000000</t>
  </si>
  <si>
    <t>0470000000</t>
  </si>
  <si>
    <t>0460000000</t>
  </si>
  <si>
    <t>0480000000</t>
  </si>
  <si>
    <t>0440000000</t>
  </si>
  <si>
    <t>0910000000</t>
  </si>
  <si>
    <t>18210501000010000110</t>
  </si>
  <si>
    <t xml:space="preserve">   Налог, взимаемый в связи с применением упрощенной системы налогообложения</t>
  </si>
  <si>
    <t>18210501011011000110</t>
  </si>
  <si>
    <t xml:space="preserve">  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</si>
  <si>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18210501011012100110</t>
  </si>
  <si>
    <t xml:space="preserve">  Налог, взимаемый с налогоплательщиков, выбравших в качестве объекта налогообложения доходы (сумма платежа (пени по соответствующему платежу)</t>
  </si>
  <si>
    <t>18210501011013000110</t>
  </si>
  <si>
    <t xml:space="preserve">  Налог, взимаемый с налогоплательщиков, выбравших в качестве объекта налогообложения доходы  (суммы денежных взысканий (штрафов) по соответствующему платежу согласно законодательству Российской Федерации)</t>
  </si>
  <si>
    <t>18210501021011000110</t>
  </si>
  <si>
    <t xml:space="preserve">  Налог, взимаемый с налогоплательщиков, выбравших в качестве объекта налогообложения доходы, уменьшенные на величину расходов (сумма платежа (перерасчеты, недоимка и задолженность по соответствующему платежу, в том числе по отмененному)</t>
  </si>
  <si>
    <t>18210501021012100110</t>
  </si>
  <si>
    <t xml:space="preserve">  Налог, взимаемый с налогоплательщиков, выбравших в качестве объекта налогообложения доходы, уменьшенные на величину расходов (пени по соответствующему платежу)</t>
  </si>
  <si>
    <t>18210501021013000110</t>
  </si>
  <si>
    <t xml:space="preserve">  Налог, взимаемый с налогоплательщиков, выбравших в качестве объекта налогообложения доходы, уменьшенные на величину расходов (суммы денежных взысканий (штрафов) по соответствующему платежу согласно законодательству Российской Федерации) </t>
  </si>
  <si>
    <t xml:space="preserve">      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</si>
  <si>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 xml:space="preserve">      Налог, взимаемый в связи с применением патентной системы налогообложения (сумма платежа (перерасчеты, недоимка и задолженность по соответствующему платежу, в том числе по отмененому)</t>
  </si>
  <si>
    <t>в процентах к сумме средств, отраженных в графе 7</t>
  </si>
  <si>
    <t>90611301995050004130</t>
  </si>
  <si>
    <t xml:space="preserve">      Прочие доходы от оказания платных услуг (работ) получателями средств бюджетов муниципальных районов </t>
  </si>
  <si>
    <t>18210102010013000110</t>
  </si>
  <si>
    <t>18210102030012100110</t>
  </si>
  <si>
    <t xml:space="preserve">      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</si>
  <si>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00010800000000000000</t>
  </si>
  <si>
    <t xml:space="preserve">     ГОСУДАРСТВЕННАЯ ПОШЛИНА</t>
  </si>
  <si>
    <t xml:space="preserve">     Государственная пошлина по делам, рассматриваемым в судах общей юрисдикции, мировыми судьями (за исключением Верховного Суда Российской Федерации)</t>
  </si>
  <si>
    <t xml:space="preserve">      Дополнительное образование детей</t>
  </si>
  <si>
    <t>0703</t>
  </si>
  <si>
    <t xml:space="preserve">      Молодежная политика</t>
  </si>
  <si>
    <t xml:space="preserve">    СРЕДСТВА МАССОВОЙ ИНФОРМАЦИИ</t>
  </si>
  <si>
    <t>1200</t>
  </si>
  <si>
    <t xml:space="preserve">      Телевидение и радиовещание</t>
  </si>
  <si>
    <t>1201</t>
  </si>
  <si>
    <t xml:space="preserve">      Периодическая печать и издательства</t>
  </si>
  <si>
    <t>1202</t>
  </si>
  <si>
    <t xml:space="preserve">      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осуществляется в соответствии со статьями 227, 227.1 и 228 Налогового кодекса Российской Федерации(суммы денежных взысканий (штрафов) по соответствующему платежу согласно законодательству Российской Федерации)</t>
  </si>
  <si>
    <t xml:space="preserve">    Возрат прочих остатков субсидий, субвенций и иных межбюджетных трансфертов, имеющих целевое назначение, прошлых лет из бюджетов муниципальных районов</t>
  </si>
  <si>
    <t xml:space="preserve">    ПРОЧИЕ НЕНАЛОГОВЫЕ ДОХОДЫ</t>
  </si>
  <si>
    <t>90111105013050000120</t>
  </si>
  <si>
    <t>00011302995050000130</t>
  </si>
  <si>
    <t>Прочие доходы от компенсации затрат бюджетов МР, из них:</t>
  </si>
  <si>
    <t>90111406013050000430</t>
  </si>
  <si>
    <t xml:space="preserve">      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</si>
  <si>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0311010000</t>
  </si>
  <si>
    <t>0500411000</t>
  </si>
  <si>
    <t>0500810000</t>
  </si>
  <si>
    <t>0710810000</t>
  </si>
  <si>
    <t>0420510000</t>
  </si>
  <si>
    <t>0480110000</t>
  </si>
  <si>
    <t>04811201041016000120</t>
  </si>
  <si>
    <t>90111700000000000000</t>
  </si>
  <si>
    <t xml:space="preserve">      Субвенции на осуществление госудрственного полномочия Российской Федерации предоставлению мер социальной поддержки по оплате жилого помещения</t>
  </si>
  <si>
    <t>08006R4620</t>
  </si>
  <si>
    <t>0440310000</t>
  </si>
  <si>
    <t>Приложение № 1</t>
  </si>
  <si>
    <t xml:space="preserve">        Субвенции бюджетам муниципальных районов на компенсацию отдельным категориям граждан оплаты взноса на капитальный ремонт общего имущества в многоквартирном доме</t>
  </si>
  <si>
    <t xml:space="preserve">      ИНЫЕ МЕЖБЮДЖЕТНЫЕ ТРАНСФЕРТЫ</t>
  </si>
  <si>
    <t xml:space="preserve">            Глава муниципального образования</t>
  </si>
  <si>
    <t xml:space="preserve">              Расходы на выплаты персоналу государственных (муниципальных) органов</t>
  </si>
  <si>
    <t xml:space="preserve">            Обеспечение деятельности муниципальных органов (центральный аппарат)</t>
  </si>
  <si>
    <t xml:space="preserve">              Иные закупки товаров, работ и услуг для обеспечения государственных (муниципальных) нужд</t>
  </si>
  <si>
    <t xml:space="preserve">            Председатель представительного органа муниципального образования и его заместители</t>
  </si>
  <si>
    <t xml:space="preserve">            Депутаты представительного органа муниципального образования</t>
  </si>
  <si>
    <t xml:space="preserve">              Уплата налогов, сборов и иных платежей</t>
  </si>
  <si>
    <t xml:space="preserve">            Резервные фонды местных администраций</t>
  </si>
  <si>
    <t xml:space="preserve">              Резервные средства</t>
  </si>
  <si>
    <t xml:space="preserve">            Содержание муниципального казенного учреждения Камышловского муниципального района "Эксплуатационно-хозяйственная организация"</t>
  </si>
  <si>
    <t xml:space="preserve">              Расходы на выплаты персоналу казенных учреждений</t>
  </si>
  <si>
    <t xml:space="preserve">            Мероприятия кадровой политики</t>
  </si>
  <si>
    <t xml:space="preserve">            Проведение праздничных мероприятий</t>
  </si>
  <si>
    <t xml:space="preserve">              Премии и гранты</t>
  </si>
  <si>
    <t xml:space="preserve">            Мероприятия по приобретению сувенирной продукции и бланков документов</t>
  </si>
  <si>
    <t xml:space="preserve">            Мероприятия по информационному обеспечению органов местного самоуправления</t>
  </si>
  <si>
    <t>0501110000</t>
  </si>
  <si>
    <t xml:space="preserve">            Проведение технической инвентаризации муниципального недвижимого имущества, подготовка технической документации</t>
  </si>
  <si>
    <t>0600220908</t>
  </si>
  <si>
    <t xml:space="preserve">            Организация проведение работ по межеванию земельных участков</t>
  </si>
  <si>
    <t xml:space="preserve">              Бюджетные инвестиции</t>
  </si>
  <si>
    <t xml:space="preserve">            Оценка рыночной стоимости муниципального имущества для передачи в аренду</t>
  </si>
  <si>
    <t xml:space="preserve">              Иные межбюджетные трансферты</t>
  </si>
  <si>
    <t xml:space="preserve">            Оценка рыночной стоимости земельных участков для заключения договоров аренды</t>
  </si>
  <si>
    <t xml:space="preserve">            Развитие пунктов временного размещения и приемных пунктов, подготовка загородной зоны для работы в особый период</t>
  </si>
  <si>
    <t xml:space="preserve">            Приобретение или изготовление и эксплуатация аварийно-спасательного оборудования (в т.ч. нестандартного) и технических средств специальной разведки, средств индивидуальной защиты</t>
  </si>
  <si>
    <t xml:space="preserve">            Приобретение компьютерной и организационной техники, ее модернизация и дооборудование. Средств мобильной связи и навигации, радиостанции, средств пожаротушения и электронных карт, для позиционирования природных и техногенных рисков, в том числе для муниципальной дежурно-диспетчерской службы</t>
  </si>
  <si>
    <t xml:space="preserve">            Содержание и обслуживание транкинговой связи</t>
  </si>
  <si>
    <t xml:space="preserve">            Переаттестация  ПЭВМ - рабочего места по гражданской обороне и рабочих мест ЕДДС</t>
  </si>
  <si>
    <t>0710910000</t>
  </si>
  <si>
    <t xml:space="preserve">            Организация и проведение учений, тренировок по ГО</t>
  </si>
  <si>
    <t>0711010000</t>
  </si>
  <si>
    <t xml:space="preserve">            Проведение работ по предупреждению и ликвидации чрезвычайных ситуаций природного и техногенного характера</t>
  </si>
  <si>
    <t xml:space="preserve">            Обеспечение деятельности ЕДДС</t>
  </si>
  <si>
    <t>0310</t>
  </si>
  <si>
    <t xml:space="preserve">            Проведение мероприятий по профилактике экстремизма и межнациональных конфликтов (в т.ч. демонстрация роликов, изготовление и установка информационных стендов, раздаточного материала и др.) в т.ч. для обеспечения деятельности коллегиальных органов, созданных при органах местного самоуправления Камышловского муниципального района</t>
  </si>
  <si>
    <t xml:space="preserve">            Проведение мероприятий по профилактике правонарушений на территории Камышловского района (в т.ч. конкурсы творческих работ и социальных проектов, конкурсы по разработке методических рекомендаций в образовательных учреждениях и учреждениях культуры)</t>
  </si>
  <si>
    <t xml:space="preserve">            Проведение мероприятий по профилактике безнадзорности и профилактике правонарушений среди несовершеннолетних в Камышловском муниципальном районе (в т.ч. профилактические акции, рейды, изготовление и размещение буклетов и информационных материалов и др.) в т.ч. для обеспечения деятельности коллегиальных органов, созданных при органах местного самоуправления Камышловского муниципального района</t>
  </si>
  <si>
    <t xml:space="preserve">              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</si>
  <si>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            Организация и проведение районных конкурсов профессионального мастерства среди работников сельского хозяйства</t>
  </si>
  <si>
    <t xml:space="preserve">            Организация и проведение Дня работников сельского хозяйства и перерабатывающей промышленности</t>
  </si>
  <si>
    <t xml:space="preserve">            Субсидирование малых форм хозяйствования на селе с целью расширения производства сельскохозяйственной продукции</t>
  </si>
  <si>
    <t xml:space="preserve">      Лесное хозяйство</t>
  </si>
  <si>
    <t>0407</t>
  </si>
  <si>
    <t xml:space="preserve">            Обеспечение деятельности муниципального казенного учреждения Камышловского муниципального района "Камышловское районное лесничество"</t>
  </si>
  <si>
    <t>0601110000</t>
  </si>
  <si>
    <t xml:space="preserve">            Выполнение работ по содержанию автомобильных дорог общего пользования местного значения</t>
  </si>
  <si>
    <t xml:space="preserve">            Бюджетные инвестиции в объекты капитального строительства</t>
  </si>
  <si>
    <t xml:space="preserve">    ОХРАНА ОКРУЖАЮЩЕЙ СРЕДЫ</t>
  </si>
  <si>
    <t>0600</t>
  </si>
  <si>
    <t xml:space="preserve">      Другие вопросы в области охраны окружающей среды</t>
  </si>
  <si>
    <t>0605</t>
  </si>
  <si>
    <t xml:space="preserve">            Организация и проведение массовых экологических мероприятий и акций</t>
  </si>
  <si>
    <t xml:space="preserve">            Финансовое обеспечение прав граждан на получение общедоступного и бесплатного дошкольного  образования в муниципальных дошкольных образовательных организациях в части финансирования расходов на  приобретение учебников, учебных пособий, средств обучения, игр, игрушек, расходных материалов и материалов для хозяйственных нужд и т.д. (за исключением расходов на содержание зданий и коммунальных расходов)</t>
  </si>
  <si>
    <t xml:space="preserve">            Создание условий для содержания детей в муниципальных образовательных организациях дошкольного образования и обеспечения образовательного процесса</t>
  </si>
  <si>
    <t xml:space="preserve">            Обеспечение организации питания воспитанников в муниципальных образовательных организациях дошкольного  образования Камышловского муниципального района</t>
  </si>
  <si>
    <t>0310610000</t>
  </si>
  <si>
    <t xml:space="preserve">            Субвенции на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части финансирования расходов на приобретение учебников и учебных пособий. средств обучения, игр. игрушек за счет областного бюджета</t>
  </si>
  <si>
    <t xml:space="preserve">            Финансовое обеспечение прав граждан на получение начального общего, основного общего, среднего общего образования в  муниципальных общеобразовательных организациях в части финансирования расходов на оплату труда работников  общеобразовательных организаций</t>
  </si>
  <si>
    <t xml:space="preserve">            Финансовое обеспечение прав граждан на получение начального общего, основного общего, среднего общего образования в  муниципальных общеобразовательных организациях в части финансирования расходов на  приобретение учебников, учебных пособий, средств обучения, расходных материалов и материалов для хозяйственных нужд и т.д. (за исключением расходов на содержание зданий и коммунальных расходов)</t>
  </si>
  <si>
    <t xml:space="preserve">            Создание условий для содержания детей в муниципальных общеобразовательных организациях и обеспечения образовательного процесса</t>
  </si>
  <si>
    <t xml:space="preserve">            Обеспечение организации питания обучающихся в муниципальных общеобразовательных организациях</t>
  </si>
  <si>
    <t xml:space="preserve">            Субвенции на 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и финансовое обеспечение дополнительного образования детей в муниципальных общеобразовательных организациях в части финансирования расходов на оплату труда работников общеобразовательных организаций  за счет областного бюджета</t>
  </si>
  <si>
    <t xml:space="preserve">            Субвенции на 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и финансовое обеспечение дополнительного образования детей в муниципальных общеобразовательных организациях в части финансирования расходов на приобретение учебников и учебных пособий, средств обучения, игр, игрушек  за счет областного бюджета</t>
  </si>
  <si>
    <t xml:space="preserve">          Подпрограмма 2 "Развитие дополнительного образования"</t>
  </si>
  <si>
    <t xml:space="preserve">            Организация деятельности учреждений дополнительного образования</t>
  </si>
  <si>
    <t xml:space="preserve">            Мероприятия по укреплению материально-технической базы муниципальных учреждений дополнительного образования</t>
  </si>
  <si>
    <t xml:space="preserve">            Приобретение оборудования и иных материальных ценностей, необходимых для деятельности дополнительного образования</t>
  </si>
  <si>
    <t xml:space="preserve">            Поддержка на конкурсной основе лучших учреждений дополнительного образования</t>
  </si>
  <si>
    <t xml:space="preserve">            Организация отдыха и оздоровления детей и подростков в Камышловском муниципальном районе</t>
  </si>
  <si>
    <t xml:space="preserve">            Организация  трудоустройства несовершеннолетних в летний период в Камышловском муниципальном районе</t>
  </si>
  <si>
    <t xml:space="preserve">            Награждение лучших общеобразовательных организаций, реализующих мероприятия по организации отдыха, оздоровления и трудоустройства детей Камышловского муниципального района</t>
  </si>
  <si>
    <t>0330445500</t>
  </si>
  <si>
    <t xml:space="preserve">            Организация участия и проведение районных, областных, общероссийских, мероприятий патриотической направленности</t>
  </si>
  <si>
    <t xml:space="preserve">          Подпрограмма 3 "Развитие потенциала молодежи Камышловского района"</t>
  </si>
  <si>
    <t xml:space="preserve">            Осуществление мероприятий по приоритетным направлениям работы с молодежью</t>
  </si>
  <si>
    <t xml:space="preserve">          Подпрограмма 5 "Патриотическое воспитание граждан"</t>
  </si>
  <si>
    <t xml:space="preserve">            Мероприятия, направленные на патриотическое воспитание граждан (конкурсы, фестивали, акции, соревнования памяти, автопробеги и т.д.)</t>
  </si>
  <si>
    <t xml:space="preserve">            Предоставление субсидий некоммерческим организациям в сфере патриотического воспитания граждан.</t>
  </si>
  <si>
    <t xml:space="preserve">            Обеспечение деятельности Управления образования администрации муниципального образования Камышловский муниципальный район (Районный информационно-методический кабинет, бухгалтерия)</t>
  </si>
  <si>
    <t xml:space="preserve">          Подпрограмма 1 "Развитие культуры и искусства"</t>
  </si>
  <si>
    <t xml:space="preserve">            Предоставление межбюджетных трансфертов бюджетам сельских поселений, входящих в состав МО Камышловский муниципальный район для ремонтов зданий и помещений, в которых находятся учреждения культуры и укрепление материально-технической базы этих учреждений</t>
  </si>
  <si>
    <t xml:space="preserve">            Организация деятельности МКИЦ</t>
  </si>
  <si>
    <t xml:space="preserve">            Организация библиотечного обслуживания населения, формирование и хранение библиотечных фондов  муниципальной межпоселенческой библиотеки</t>
  </si>
  <si>
    <t xml:space="preserve">            Укрепление и развитие материально - технической базы "МКИЦ"</t>
  </si>
  <si>
    <t xml:space="preserve">            Мероприятия по информированию населения, издательской деятельности</t>
  </si>
  <si>
    <t xml:space="preserve">            Мероприятия в сфере культуры и искусства</t>
  </si>
  <si>
    <t xml:space="preserve">            Обеспечение деятельности структурных подразделений органа местного самоуправления в сфере культуры, молодежной политики и спорта(ОКМС)</t>
  </si>
  <si>
    <t xml:space="preserve">            Доплаты к пенсиям муниципальных служащих</t>
  </si>
  <si>
    <t xml:space="preserve">              Публичные нормативные социальные выплаты гражданам</t>
  </si>
  <si>
    <t xml:space="preserve">              Социальные выплаты гражданам, кроме публичных нормативных социальных выплат</t>
  </si>
  <si>
    <t xml:space="preserve">            Оказание материальной помощи различным категориям граждан и социальная поддержка граждан пожилого возраста</t>
  </si>
  <si>
    <t xml:space="preserve">              Иные выплаты населению</t>
  </si>
  <si>
    <t xml:space="preserve">            Информирование населения о реализуемых в рамках муниципальной программы мероприятиях</t>
  </si>
  <si>
    <t xml:space="preserve">              Публичные нормативные выплаты гражданам несоциального характера</t>
  </si>
  <si>
    <t xml:space="preserve">          Подпрограмма 4 "Развитие физической культуры, спорта и туризма "</t>
  </si>
  <si>
    <t xml:space="preserve">            Организация деятельности учреждений физической культуры и их филиалов спортивной  направленности (ФОК)</t>
  </si>
  <si>
    <t xml:space="preserve">            Мероприятия в сфере физической культуры и спорта</t>
  </si>
  <si>
    <t xml:space="preserve">            Строительство (размещение) типовых спортивных сооружений (площадок)</t>
  </si>
  <si>
    <t xml:space="preserve">            Мероприятия по освещению деятельности органов местного самоуправления</t>
  </si>
  <si>
    <t xml:space="preserve">          Подпрограмма 1 "Повышение финансовой самостоятельности местных бюджетов"</t>
  </si>
  <si>
    <t xml:space="preserve">            Предоставление дотаций на выравнивание бюджетной обеспеченности поселений</t>
  </si>
  <si>
    <t xml:space="preserve">              Дотации</t>
  </si>
  <si>
    <t xml:space="preserve">            Предоставление прочих межбюджетных трансфертов на выравнивание бюджетной обеспеченности поселений</t>
  </si>
  <si>
    <t>10010302231010000110</t>
  </si>
  <si>
    <t xml:space="preserve">          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</si>
  <si>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10010302241010000110</t>
  </si>
  <si>
    <t xml:space="preserve">    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</si>
  <si>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10010302251010000110</t>
  </si>
  <si>
    <t xml:space="preserve">  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</si>
  <si>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10010302261010000110</t>
  </si>
  <si>
    <t xml:space="preserve">    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</si>
  <si>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90111701050050000180</t>
  </si>
  <si>
    <t xml:space="preserve">    Невыясненные поступления, зачисляемые в бюджеты  муниципальных районов</t>
  </si>
  <si>
    <t>90120210000000000150</t>
  </si>
  <si>
    <t>90120215001050000150</t>
  </si>
  <si>
    <t>00020220000000000150</t>
  </si>
  <si>
    <t>00020229999050000150</t>
  </si>
  <si>
    <t>90120229999050000150</t>
  </si>
  <si>
    <t>90620229999050000150</t>
  </si>
  <si>
    <t>00020203000000000150</t>
  </si>
  <si>
    <t>90120230022050000150</t>
  </si>
  <si>
    <t>00020230024050000150</t>
  </si>
  <si>
    <t>90120230024050000150</t>
  </si>
  <si>
    <t>90620230024050000150</t>
  </si>
  <si>
    <t xml:space="preserve">    Субвенции на осуществление государственных полномочий Свердловской области по организации и обеспечению отдыха и оздоровления детей (за исключением детей-сирот и детей, оставшихся без попечения родителей, детей, находящихся в трудной жизненной ситуации) в учебное время, включая мероприятия по обеспечению безопасности их жизни и здоровья</t>
  </si>
  <si>
    <t>90120235250050000150</t>
  </si>
  <si>
    <t>90120235462050000150</t>
  </si>
  <si>
    <t>00020239999050000150</t>
  </si>
  <si>
    <t>90620239999050000150</t>
  </si>
  <si>
    <t>00020240000000000150</t>
  </si>
  <si>
    <t>90120240014050000150</t>
  </si>
  <si>
    <t xml:space="preserve">        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</si>
  <si>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 xml:space="preserve">            Создание и содержание мест (площадок) накопления твердых коммунальных отходов</t>
  </si>
  <si>
    <t xml:space="preserve">            Межбюджетные трансферты на передачу органом местного самоуправления МО Обуховское сельское поселение органу местного самоуправления МО Камышловский муниципальный район на создание парковой зоны в селе Обуховское</t>
  </si>
  <si>
    <t xml:space="preserve">            Предоставление социальных выплат молодым семьям на приобретение (строительство) жилья на условиях софинансирования</t>
  </si>
  <si>
    <t>04601L4970</t>
  </si>
  <si>
    <t>относящихся к доходам бюджета</t>
  </si>
  <si>
    <t>90111109045050004120</t>
  </si>
  <si>
    <t>04811201030016000120</t>
  </si>
  <si>
    <t xml:space="preserve">     Плата за выбросы загрязняющих веществ в водные объекты</t>
  </si>
  <si>
    <t>90820225497050000150</t>
  </si>
  <si>
    <t xml:space="preserve">            Информатизация муниципальных учреждений культуры (МКИЦ), в том числе комплектование книжных фондов (включая приобретение электронных версий книг и приобретение (подписку) периодических изданий), приобретение компьютерного оборудования и лицензионного программного обеспечения, подключение муниципальных библиотек к сети "Интернет"</t>
  </si>
  <si>
    <t>0410710000</t>
  </si>
  <si>
    <t>18210503010012100110</t>
  </si>
  <si>
    <t xml:space="preserve">      Единый сельскохозяйственный налог (пени по соответствующему платежу)</t>
  </si>
  <si>
    <t>18210504020022100110</t>
  </si>
  <si>
    <t xml:space="preserve">      Налог, взимаемый в связи с применением патентной системы налогообложения (пени по соответствующему платежу)</t>
  </si>
  <si>
    <t xml:space="preserve">     Плата за размещение отходов производства </t>
  </si>
  <si>
    <t>04811201042016000120</t>
  </si>
  <si>
    <t xml:space="preserve">     Плата за размещение твердых коммунальных отходов </t>
  </si>
  <si>
    <t xml:space="preserve">            Приобретение основных средств для обеспечения деятельности органов местного самоуправления муниципального образования Камышловский муниципальный район</t>
  </si>
  <si>
    <t xml:space="preserve">            Обеспечение деятельности Камышловского районного комитета по управлению имуществом</t>
  </si>
  <si>
    <t xml:space="preserve">            Подготовка и обучение населения способам защиты от опасностей, возникающих при ведении военных действий или вследствие этих действий, способам защиты и действиям в чрезвычайных ситуациях</t>
  </si>
  <si>
    <t>0710410000</t>
  </si>
  <si>
    <t>0120310000</t>
  </si>
  <si>
    <t xml:space="preserve">            Приведение зданий и территорий образовательных организаций дошкольного образования в соответствии с современными требованиями и нормами (проведение текущего, капитального ремонта, модернизация (приобретение), реконструкция (строительство), зданий, сооружений, помещений)</t>
  </si>
  <si>
    <t xml:space="preserve">            Обеспечение антитерористических мероприятий Камышловского муниципального района</t>
  </si>
  <si>
    <t xml:space="preserve">            Обеспечение мероприятий по переводу котельных на газ в муниципальных учреждениях Камышловского района</t>
  </si>
  <si>
    <t xml:space="preserve">            Обеспечение организации  подвоза обучающихся, проживающих на  отдаленных территориях, на специально оборудованном для перевозки детей  школьном автобусе в порядке, установленном законодательством , (при необходимости)</t>
  </si>
  <si>
    <t xml:space="preserve">            Приведение зданий и территорий общеобразовательных организаций в соответствии с современными требованиями и нормами (проведение текущего, капитального ремонта, модернизация (приобретение), реконструкция (строительство), зданий, сооружений, помещений)</t>
  </si>
  <si>
    <t xml:space="preserve">            Обеспечение мероприятий по приобретению и (или) замене автобусов для подвоза обучающихся в муниципальные общеобразовательные учреждения, оснащение аппаратурой спутниковой навигации ГЛОНАСС, тахографами, информационному сопровождению используемого парка автобусов</t>
  </si>
  <si>
    <t>0320710000</t>
  </si>
  <si>
    <t xml:space="preserve">            Осуществление мероприятий по обеспечению питанием обучающихся в муниципальных общеобразовательных организациях</t>
  </si>
  <si>
    <t xml:space="preserve">            Обеспечение антитеррористических мероприятий Камышловского муниципального района</t>
  </si>
  <si>
    <t xml:space="preserve">            Субвенции местным бюджетам  на осуществление государственных полномочий Свердловской области по организации и обеспечению отдыха и оздоровления детей (за исключением детей-сирот и детей, оставшихся без попечения родителей, детей, находящихся в трудной жизненной ситуации) в учебное время, включая мероприятия по обеспечению безопасности их жизни и здоровья, за  счет областного  бюджета</t>
  </si>
  <si>
    <t xml:space="preserve">            Осуществление мероприятий по обеспечению организации отдыха детей в каникулярное время, включая мероприятия по обеспечению безопасности их жизни и здоровья, за счет областного бюджета</t>
  </si>
  <si>
    <t xml:space="preserve">            Улучшение жилищных условий граждан, проживающих на сельских территориях</t>
  </si>
  <si>
    <t xml:space="preserve">            Улучшение жилищных условий граждан, проживающих на сельских территориях, на условиях софинансирования из федерального бюджета</t>
  </si>
  <si>
    <t xml:space="preserve">            Поздравление граждан и семей (в том числе многодетных и замещающих семей) с Днем Победы в Великой Отечественной войне 1941-1945 г.г., в связи с традиционно считающимися юбилейными датами, в связи со свадебным юбилеем либо награждением знаком отличия Свердловской области "Совет да любовь"; в связи с награждением знаком отличия Свердловской области "Материнская доблесть"</t>
  </si>
  <si>
    <t xml:space="preserve">            Субвенции местным бюджетам на осуществление государственного полномочия Свердловской области по предоставлению гражданам субсидий на оплату жилого помещения и коммунальных услуг, за счет  средств  областного  бюджета</t>
  </si>
  <si>
    <t xml:space="preserve">            Субвенции местным бюджетам на осуществление государственного полномочия Свердловской области по предоставлению отдельным категориям граждан компенсаций расходов на оплату жилого помещения и коммунальных услуг, за  счет средств областного бюджета</t>
  </si>
  <si>
    <t xml:space="preserve">            Субвенции местным бюджетам на осуществление государственного полномочия Российской Федерации по предоставлению мер социальной поддержки по оплате жилого помещения и коммунальных услуг отдельным категориям граждан, за счет средств федерального бюджета</t>
  </si>
  <si>
    <t xml:space="preserve">            Субвенции местным бюджетам на осуществление государственного полномочия Свердловской области по предоставлению отдельным категориям граждан компенсаций расходов на оплату жилого помещения и коммунальных услуг в части оплаты взноса на капитальный ремонт общего имущества в многоквартирном доме</t>
  </si>
  <si>
    <t>044P5S8Г00</t>
  </si>
  <si>
    <t xml:space="preserve">            Субвенции местным бюджетам на осуществление государственного полномочия Свердловской области по расчету и предоставлению дотаций бюджетам поселений за счет средств областного бюджета</t>
  </si>
  <si>
    <t>90111105010050000120</t>
  </si>
  <si>
    <t xml:space="preserve">      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 (доходы, получаемые в виде аендной платы за земельные участки)</t>
  </si>
  <si>
    <t xml:space="preserve">      Доходы, получаемые в виде арендной платы, а также средства от продажи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учреждений)(Доходы, получаемые в виде аендной платы за указанные земельные участки)</t>
  </si>
  <si>
    <t xml:space="preserve">         Плата за пользование жилыми помещениями (плата за наем) муниципального жилищного фонда муниципальных районов</t>
  </si>
  <si>
    <t>90111607090050000140</t>
  </si>
  <si>
    <t xml:space="preserve">     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муниципальных районов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</si>
  <si>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90111610123010051140</t>
  </si>
  <si>
    <t>90120215002050000150</t>
  </si>
  <si>
    <t xml:space="preserve">      Дотации бюджетам муниципальных районов на поддержку  мер по обеспечению сбалансированности местных бюджетов</t>
  </si>
  <si>
    <t>90120225576050000150</t>
  </si>
  <si>
    <t>90121960010050000150</t>
  </si>
  <si>
    <t>90621960010050000150</t>
  </si>
  <si>
    <t xml:space="preserve">            Субвенции местным бюджетам на осуществление государственного полномочия Свердловской области в сфере организации мероприятий при осуществлении деятельности по обращению с животными без владельцев, за счет средств областного бюджета</t>
  </si>
  <si>
    <t xml:space="preserve">              Субсидии</t>
  </si>
  <si>
    <t>520</t>
  </si>
  <si>
    <t xml:space="preserve">            Расходы на осуществление государственного полномочия Свердловской области по предоставлению гражданам субсидий на оплату жилого помещения и коммунальных услуг, за счет средств местного бюджета</t>
  </si>
  <si>
    <t>0800619100</t>
  </si>
  <si>
    <t xml:space="preserve">      Охрана семьи и детства</t>
  </si>
  <si>
    <t>1004</t>
  </si>
  <si>
    <t>04511611050010000140</t>
  </si>
  <si>
    <t>90620249999050000150</t>
  </si>
  <si>
    <t>90620245303050000150</t>
  </si>
  <si>
    <t xml:space="preserve">        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</si>
  <si>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 xml:space="preserve">            Ежемесячное денежное вознаграждение за классное руководство педагогическим работникам общеобразовательных организаций</t>
  </si>
  <si>
    <t xml:space="preserve">            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</si>
  <si>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90111610031050000140</t>
  </si>
  <si>
    <t>90611701050050000180</t>
  </si>
  <si>
    <t xml:space="preserve">      Субсидии бюджетам муниципальных районов на реализацию мероприятий по обеспечению жильем молодых семей (Субсидии на предоставление социальных выплат молодым семьям на приобретение (строительство) жилья)</t>
  </si>
  <si>
    <t xml:space="preserve">     Субсидии бюджетам муниципальных районов на обеспечение комплексного развития сельских территорий (Улучшение жилищных условий граждан, проживающих на сельских территориях, на условиях софинансирования из Федеального бюджета)</t>
  </si>
  <si>
    <t xml:space="preserve">        Межбюджетные трансферты, передаваемые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</si>
  <si>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      Гражданская оборона</t>
  </si>
  <si>
    <t xml:space="preserve">      Защита населения и территории от чрезвычайных ситуаций природного и техногенного характера, пожарная безопасность</t>
  </si>
  <si>
    <t xml:space="preserve">            Поддержание в состоянии постоянной готовности к использованию защитных сооружений гражданской обороны</t>
  </si>
  <si>
    <t>0710210000</t>
  </si>
  <si>
    <t xml:space="preserve">            Обеспечение деятельности организации инфраструктуры поддержки субъектов малого и среднего предпринимательства</t>
  </si>
  <si>
    <t>0321053030</t>
  </si>
  <si>
    <t xml:space="preserve">            Строительство гаражных боксов</t>
  </si>
  <si>
    <t xml:space="preserve">            Организация деятельности молодежного центра</t>
  </si>
  <si>
    <t>0430210000</t>
  </si>
  <si>
    <t xml:space="preserve">              Стипендии</t>
  </si>
  <si>
    <t>340</t>
  </si>
  <si>
    <t>0410114101</t>
  </si>
  <si>
    <t xml:space="preserve">            Создание в муниципальных общеобразовательных организациях условий для организации горячего питания обучающихся</t>
  </si>
  <si>
    <t xml:space="preserve">            Софинансироание на создание в муниципальных общеобразовательных организациях условий для организации горячего питания обучающихся</t>
  </si>
  <si>
    <t xml:space="preserve">            Развитие сети муниципальных учреждений по работе с молодежью</t>
  </si>
  <si>
    <t>0430148900</t>
  </si>
  <si>
    <t xml:space="preserve">            Реализация проектов по приоритетным направлениям работы с молодежью на территории Свердловской области</t>
  </si>
  <si>
    <t>0430148П00</t>
  </si>
  <si>
    <t>04301S8900</t>
  </si>
  <si>
    <t xml:space="preserve">            Организация военно-патриотического воспитания и допризывной подготовки молодых граждан</t>
  </si>
  <si>
    <t xml:space="preserve">            Реализация мероприятий по поэтапному внедрению Всероссийского физкультурно-спортивного комплекса "Готов к труду и обороне" (ГТО)</t>
  </si>
  <si>
    <t>044P548Г00</t>
  </si>
  <si>
    <t>90111105025050001120</t>
  </si>
  <si>
    <t>90611302995050001130</t>
  </si>
  <si>
    <t>90111601074010000140</t>
  </si>
  <si>
    <t>90111607010050000140</t>
  </si>
  <si>
    <t>90611607010050000140</t>
  </si>
  <si>
    <t>90820229999050000150</t>
  </si>
  <si>
    <t>00021800000000000000</t>
  </si>
  <si>
    <t>90121835118050000150</t>
  </si>
  <si>
    <t>90121935118050000150</t>
  </si>
  <si>
    <t xml:space="preserve">            Субсидирование затрат по закупу сельскохозяйственной продукции у населения Камышловского района</t>
  </si>
  <si>
    <t>0210310000</t>
  </si>
  <si>
    <t xml:space="preserve">Технические служащие органов местного   
самоуправления  Камышловского муниципального района          
</t>
  </si>
  <si>
    <t xml:space="preserve">Работники муниципальных учреждений        
Камышловского   
муниципального района, подведомственных     
органу местного самоуправления            
</t>
  </si>
  <si>
    <t xml:space="preserve">Муниципальные служащие органов местного   
самоуправления   Камышловского  муниципального района          
</t>
  </si>
  <si>
    <t>Камышловского муниципального района</t>
  </si>
  <si>
    <t>Приложение № 2</t>
  </si>
  <si>
    <t>Приложение № 3</t>
  </si>
  <si>
    <t>Сумма средств, предусмотренная на 2022  год в Решении о местном бюджете, в рублях</t>
  </si>
  <si>
    <t xml:space="preserve">        Муниципальная программа Повышение эффективности деятельности органов местного самоуправления Камышловского муниципального района Свердловской области на 2022-2027 годы</t>
  </si>
  <si>
    <t>0500111000</t>
  </si>
  <si>
    <t>0500211000</t>
  </si>
  <si>
    <t xml:space="preserve">            Руководитель Счетной палаты муниципального образования и его заместители</t>
  </si>
  <si>
    <t>0500511000</t>
  </si>
  <si>
    <t xml:space="preserve">      Обеспечение проведения выборов и референдумов</t>
  </si>
  <si>
    <t>0107</t>
  </si>
  <si>
    <t xml:space="preserve">            Проведение выборов</t>
  </si>
  <si>
    <t>7009020000</t>
  </si>
  <si>
    <t xml:space="preserve">              Специальные расходы</t>
  </si>
  <si>
    <t>880</t>
  </si>
  <si>
    <t>0500611000</t>
  </si>
  <si>
    <t>0500711000</t>
  </si>
  <si>
    <t xml:space="preserve">            Проведение представительских мероприятий, и "Дней министерств Свердловской области"</t>
  </si>
  <si>
    <t xml:space="preserve">            Участие в работе Ассоциации "Совет муниципальных образований</t>
  </si>
  <si>
    <t xml:space="preserve">            Проведение работы по хранению, комплектованию, учету и использованию архивных документов, относящихся к муниципальной собственности</t>
  </si>
  <si>
    <t>0501410000</t>
  </si>
  <si>
    <t xml:space="preserve">            Субвенции местным бюджетам на осуществление государственных полномочий Свердловской области по хранению, комплектованию, учету и использованию архивных документов, относящихся к государственной собственности Свердловской области, за счет областного бюджета</t>
  </si>
  <si>
    <t>0501446100</t>
  </si>
  <si>
    <t>0501610000</t>
  </si>
  <si>
    <t>0501710000</t>
  </si>
  <si>
    <t xml:space="preserve">        Муниципальная программа Повышение эффективности управления муниципальной собственностью на территории Камышловского муниципального района на 2022-2027годы</t>
  </si>
  <si>
    <t>0600110000</t>
  </si>
  <si>
    <t xml:space="preserve">            Межбюджетные трансферты на передачу органом местного самоуправления Обуховского сельского поселения органу местного самоуправления Камышловского муниципального района на осуществление части полномочий по выявлению и оформлению права собственности на бесхозяйные объекты газоснабжения и иные мероприятия, направленные на выполнение данного полномочия в части газоснабжения населения</t>
  </si>
  <si>
    <t xml:space="preserve">            Содержание объектов муниципальной собственности, находящихся в казне Камышловского муниципального района</t>
  </si>
  <si>
    <t>0600610000</t>
  </si>
  <si>
    <t xml:space="preserve">            Приобретение сооружения (газопровод высокого и низкого давления)</t>
  </si>
  <si>
    <t>0600710000</t>
  </si>
  <si>
    <t xml:space="preserve">            Приобретение автомобилей для нужд органов местного самоуправления</t>
  </si>
  <si>
    <t xml:space="preserve">        Муниципальная программа Обеспечение безопасности на территории Камышловского муниципального района на 2022-2027 годы</t>
  </si>
  <si>
    <t xml:space="preserve">          Подпрограмма 2 Профилактика правонарушений на территории Камышловского муниципального района на 2022-2027 годы</t>
  </si>
  <si>
    <t xml:space="preserve">            Субвенции местным бюджетам на осуществление государственного полномочия Свердловской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Свердловской области за счет областного бюджета, за счет областного бюджета</t>
  </si>
  <si>
    <t>0720341100</t>
  </si>
  <si>
    <t xml:space="preserve">            Субвенции местным бюджетам на осуществление государственного полномочия Свердловской области по созданию административных комиссий за счет областного бюджета</t>
  </si>
  <si>
    <t>0720441200</t>
  </si>
  <si>
    <t xml:space="preserve">        Муниципальная программа Дополнительные меры социальной поддержки населения в Камышловском муниципальном районе на 2022-2027 годы</t>
  </si>
  <si>
    <t xml:space="preserve">            Содержание муниципального казенного учреждения Камышловского муниципального района Центр предоставления государственных и муниципальных услуг, в том числе оплата труда и начисления на выплаты по оплате труда, оплата работ, услуг, увеличение стоимости материальных запасов</t>
  </si>
  <si>
    <t>0800810000</t>
  </si>
  <si>
    <t xml:space="preserve">        Муниципальная программа Энергосбережение и повышение энергетической эффективности в Камышловском муниципальном районе на период 2022-2027 годов</t>
  </si>
  <si>
    <t>1000000000</t>
  </si>
  <si>
    <t xml:space="preserve">            Выявление бесхозяйных объектов недвижимого имущества, используемого для передачи энергетических ресурсов (газоснабжение, электроснабжение), организации постановки в установленном порядке таких объектов на учет в качестве бесхозяйных объектов недвижимого имущества, признание права муниципальной собственности на такие бесхозяйные объекты недвижимого имущества</t>
  </si>
  <si>
    <t>1000110000</t>
  </si>
  <si>
    <t xml:space="preserve">          Подпрограмма 1 Обеспечение мероприятий по гражданской обороне, предупреждению и ликвидации чрезвычайных ситуаций и стихийных бедствий природного и техногенного характера на территории Камышловского муниципального района</t>
  </si>
  <si>
    <t xml:space="preserve">            Поддержание в состоянии постоянной готовности к использованию систем оповещения населения об опасностях (приобретение и эксплуатационно-техническое обслуживание средств связи, аппаратуры оповещения, аренда технических средств).</t>
  </si>
  <si>
    <t xml:space="preserve">            Работа над АПК "Безопасный город"</t>
  </si>
  <si>
    <t>0711410000</t>
  </si>
  <si>
    <t>0720110000</t>
  </si>
  <si>
    <t xml:space="preserve">            Организация и проведение мероприятий, творческих проектов, бесед, круглых столов среди образовательных учреждений и учреждений культуры Камышловского муниципального района направленных на укрепление культуры мира, продвижение идеалов взаимопонимания, терпимости, межнациональной солидарности (в т.ч. семинары, круглые столы с приглашением лектората и др.).</t>
  </si>
  <si>
    <t xml:space="preserve">            Проведение мероприятий направленных на активизацию борьбы с пьянством, алкоголизмом, наркоманией на территории Камышловского района (в т.ч. выставки, конкурсы рисунков, плакатов, изготовление и размещение раздаточного материала, изготовление и трансляция роликов и др) в т.ч. для обеспечения деятельности коллегиальных органов, созданных при органах местного самоуправления Камышловского муниципального района</t>
  </si>
  <si>
    <t>0720510000</t>
  </si>
  <si>
    <t>0720610000</t>
  </si>
  <si>
    <t>0720710000</t>
  </si>
  <si>
    <t xml:space="preserve">        Муниципальная программа Профилактика терроризма, а также минимизации и (или) ликвидации последствий его проявлений на территории Камышловского муниципального района Свердловской области на 2022 -2027 годы</t>
  </si>
  <si>
    <t>1100000000</t>
  </si>
  <si>
    <t xml:space="preserve">            Организация и проведение заседаний антитеррористической комиссии в Камышловском муниципальном районе, в том числе обеспечение деятельности коллегиальных(координационных) органов, созданных при органах местного самоуправления</t>
  </si>
  <si>
    <t>1100110000</t>
  </si>
  <si>
    <t xml:space="preserve">            Обеспечение повышения квалификации ответственных лиц, участвующих в реализации мероприятий по профилактике терроризма</t>
  </si>
  <si>
    <t>1100210000</t>
  </si>
  <si>
    <t xml:space="preserve">            Организация и проведение информационно-пропагандистских мероприятий по разъяснению сущности терроризма и его общественной опасности</t>
  </si>
  <si>
    <t>1100310000</t>
  </si>
  <si>
    <t xml:space="preserve">            Обеспечение выпуска и размещения видео-аудио роликов и печатной продукции по вопросам профилактики терроризма</t>
  </si>
  <si>
    <t>1100410000</t>
  </si>
  <si>
    <t xml:space="preserve">        Муниципальная программа Комплексное развитие сельских территорий Камышловского муниципального района на период 2022-2027 годов</t>
  </si>
  <si>
    <t xml:space="preserve">          Подпрограмма 1 Создание условий для развития сельскохозяйственного производства в поселениях, расширение рынка сельскохозяйственной продукции, сырья и продовольствия</t>
  </si>
  <si>
    <t xml:space="preserve">            Организация и проведение районного конкурса "Лучшее личное подсобное хозяйство Камышловского района" и "Лучшее крестьянское (фермерское) хозяйство"</t>
  </si>
  <si>
    <t>0210210000</t>
  </si>
  <si>
    <t xml:space="preserve">            Субсидирование части затрат по приобретению комбикормов на содержание сельскохозяйственных животных и птицы</t>
  </si>
  <si>
    <t xml:space="preserve">            Приобретение оборудования для пункта искусственного осеменения животных в личных подсобных хозяйствах граждан</t>
  </si>
  <si>
    <t>0210810000</t>
  </si>
  <si>
    <t xml:space="preserve">            Субвенции местным бюджетам на осуществление государственного полномочия Свердловской области по организации проведения на территории Свердловской области мероприятий по предупреждению и ликвидации болезней животных</t>
  </si>
  <si>
    <t>7001742П10</t>
  </si>
  <si>
    <t xml:space="preserve">      Водное хозяйство</t>
  </si>
  <si>
    <t xml:space="preserve">            Обеспечение безопасности людей на водных объектах, предотвращение несчастных случаев на водоемах (в том числе: патрулирование, изготовление планшетов, аншлагов, запрещающих знаков в необорудованных местах для купания и выхода на лед)</t>
  </si>
  <si>
    <t xml:space="preserve">        Муниципальная программа Развитие лесного хозяйства на территории Камышловского муниципального района Свердловской области на период 2022-2027 годы</t>
  </si>
  <si>
    <t>1200000000</t>
  </si>
  <si>
    <t xml:space="preserve">            Выполнение работ по межеванию границ земельных участков</t>
  </si>
  <si>
    <t>1200110000</t>
  </si>
  <si>
    <t xml:space="preserve">            Тушение лесных (природных) пожаров на территории Камышловского муниципального района Свердловской области</t>
  </si>
  <si>
    <t>1200210000</t>
  </si>
  <si>
    <t xml:space="preserve">            Планирование и организация работ по воссозданию лесных культур, уходу за лесными культурами</t>
  </si>
  <si>
    <t>1200310000</t>
  </si>
  <si>
    <t xml:space="preserve">            Противопожарное обустройство лесов (создание и уход за минерализованными полосами, установка предупредительных аншлагов, организация мест отдыха) на территории Камышловского муниципального района Свердловской области</t>
  </si>
  <si>
    <t>1200410000</t>
  </si>
  <si>
    <t>1200510000</t>
  </si>
  <si>
    <t xml:space="preserve">            Приобретение основных средств, необходимых для обеспечения деятельности муниципального казенного учреждения Камышловского муниципального района "Камышловское районное лесничество"</t>
  </si>
  <si>
    <t>1200610000</t>
  </si>
  <si>
    <t xml:space="preserve">      Дорожное хозяйство (дорожные фонды)</t>
  </si>
  <si>
    <t xml:space="preserve">          Подпрограмма 3 Развитие транспортного комплекса</t>
  </si>
  <si>
    <t>0230110000</t>
  </si>
  <si>
    <t xml:space="preserve">            Капитальный ремонт и ремонт автомобильных дорог общего пользования местного значения вне населённых пунктов</t>
  </si>
  <si>
    <t>0230210000</t>
  </si>
  <si>
    <t xml:space="preserve">        Муниципальная программа Развитие экономического потенциала Камышловского муниципального района на период 2022-2027 годов</t>
  </si>
  <si>
    <t xml:space="preserve">          Подпрограмма 2 Развитие субъектов малого и среднего предпринимательства в Камышловском муниципальном районе</t>
  </si>
  <si>
    <t xml:space="preserve">            Пердоставление субсидий начинающим субъектам малого и среднего предпринимательства на создание и развитие бизнеса</t>
  </si>
  <si>
    <t>0120110000</t>
  </si>
  <si>
    <t xml:space="preserve">            Предоставление субсидий субъектам малого и среднего предпринимательства на приобретение оборудования в целях создания, развития, модернизации производства товаров, выполнения работ, оказания услуг</t>
  </si>
  <si>
    <t xml:space="preserve">            Организация и проведение профессиональных праздников</t>
  </si>
  <si>
    <t xml:space="preserve">            Организация и проведение конкурсов, в том числе профессионального мастерства</t>
  </si>
  <si>
    <t>0120410000</t>
  </si>
  <si>
    <t>0120510000</t>
  </si>
  <si>
    <t xml:space="preserve">          Подпрограмма 2 Развитие жилищно-коммунального комплекса</t>
  </si>
  <si>
    <t>0220000000</t>
  </si>
  <si>
    <t xml:space="preserve">            Субвенции местным бюджетам на осуществление государственного полномочия Свердловской области по предоставлению гражданам, проживающим на территории Свердловской области, меры социальной поддержки по частичному освобождению от платы за коммунальные услуги</t>
  </si>
  <si>
    <t>0220442700</t>
  </si>
  <si>
    <t>0220710000</t>
  </si>
  <si>
    <t xml:space="preserve">            Межбюджетные трансферты бюджетам сельских поселений на разработку и реализацию инвестиционных проектов</t>
  </si>
  <si>
    <t>0220912209</t>
  </si>
  <si>
    <t xml:space="preserve">            Межбюджетные трансферты бюджетам сельским поселениям на благоустройство населённых пунктов</t>
  </si>
  <si>
    <t>0220312203</t>
  </si>
  <si>
    <t xml:space="preserve">          Подпрограмма 4. Чистая Среда</t>
  </si>
  <si>
    <t xml:space="preserve">            Межбюджетные трансферты бюджетам сельских поселений на осуществление части полномочий по решению отдельных вопросов местного значения муниципального района в области обращения с твердыми коммунальными отходами</t>
  </si>
  <si>
    <t>0240112401</t>
  </si>
  <si>
    <t>0240210000</t>
  </si>
  <si>
    <t>7001620Б08</t>
  </si>
  <si>
    <t>0240310000</t>
  </si>
  <si>
    <t xml:space="preserve">            Мероприятия по обращению с отходами, в том числе ликвидация мест несанкционированного размещения отходов</t>
  </si>
  <si>
    <t>0240410000</t>
  </si>
  <si>
    <t xml:space="preserve">        Муниципальная программа Развитие системы образования в Камышловском муниципальном районе на 2022-2027 годы</t>
  </si>
  <si>
    <t xml:space="preserve">          ПОДПРОГРАММА 1 Развитие системы дошкольного образования в Камышловском муниципальном районе</t>
  </si>
  <si>
    <t xml:space="preserve">            Финансовое обеспечение прав граждан на получение общедоступного и бесплатного дошкольного образования в муниципальных дошкольных образовательных организациях в части финансирования расходов на оплату труда работников дошкольных образовательных организаций</t>
  </si>
  <si>
    <t xml:space="preserve">            Субвенции на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части финансирования расходов на оплату труда работников общеобразовательных организаций за счет областного бюджета.</t>
  </si>
  <si>
    <t xml:space="preserve">          Подпрограмма 4 Педагогические кадры</t>
  </si>
  <si>
    <t xml:space="preserve">            Повышение квалификации педагогических и управленческих кадров для реализации федеральных государственных образовательных стандартов дошкольного образования (внедрение модели организации и финансирования повышения калификации работников образования, обеспечивающей непрерывность и адресный подход к повышению квалификации)</t>
  </si>
  <si>
    <t xml:space="preserve">          Подпрограмма 2 Развитие системы общего образования в Камышловском муниципальном районе</t>
  </si>
  <si>
    <t xml:space="preserve">            Субсидии на реализацию мероприятий по модернизации школьных систем образования</t>
  </si>
  <si>
    <t>03206L7500</t>
  </si>
  <si>
    <t xml:space="preserve">            Обновление материально-технической базы для формирования у обучающихся современных технологических и гуманитарных навыков</t>
  </si>
  <si>
    <t>0320910000</t>
  </si>
  <si>
    <t xml:space="preserve">            Обеспечение мероприятий по оборудованию спортивных площадок в общеобразовательных организациях</t>
  </si>
  <si>
    <t>0321445Ш00</t>
  </si>
  <si>
    <t>03214S5Ш00</t>
  </si>
  <si>
    <t>03216L3040</t>
  </si>
  <si>
    <t>0321710000</t>
  </si>
  <si>
    <t>0321810000</t>
  </si>
  <si>
    <t>0321945410</t>
  </si>
  <si>
    <t>03219S5410</t>
  </si>
  <si>
    <t xml:space="preserve">            Обновление материально-технической базы для формирования у обучающихся современных технологических и гуманитарных навыков (на условиях финансирования из местного бюджета)</t>
  </si>
  <si>
    <t>032E1S5690</t>
  </si>
  <si>
    <t xml:space="preserve">            Повышение квалификации педагогических и управленческих кадров для реализации федеральных государственных образовательных стандартов общего образования (внедрение модели организации и финансирования повышения квалификации работников образования, обеспечивающей непрерывность и адресный подход к повышению квалификации)</t>
  </si>
  <si>
    <t xml:space="preserve">        Муниципальная программа Развитие культуры, молодежной политики и спорта на территории Камышловского муниципального района Свердловской области на 2022-2027годы</t>
  </si>
  <si>
    <t xml:space="preserve">          Подпрограмма 3 Развитие системы отдыха и оздоровления детей в Камышловском муниципальном районе</t>
  </si>
  <si>
    <t xml:space="preserve">          Подпрограмма 5 Патриотическое воспитание граждан и формирование основ безопасности жизнедеятельности обучающихся в Камышловском муниципальном районе</t>
  </si>
  <si>
    <t xml:space="preserve">            Оснащение оборудованием и инвентарем муниципальных учреждений, занимающихся патриотическим воспитанием граждан</t>
  </si>
  <si>
    <t>0350310000</t>
  </si>
  <si>
    <t>04301S8П00</t>
  </si>
  <si>
    <t>0450110000</t>
  </si>
  <si>
    <t xml:space="preserve">              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</si>
  <si>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0450210000</t>
  </si>
  <si>
    <t>0450348700</t>
  </si>
  <si>
    <t>04503S8700</t>
  </si>
  <si>
    <t xml:space="preserve">          Подпрограмма 6 Обеспечение реализации муниципальной программы "Развитие системы образования в Камышловском муниципальном районе на 2022-2027 годы</t>
  </si>
  <si>
    <t>0360000000</t>
  </si>
  <si>
    <t>0360110000</t>
  </si>
  <si>
    <t xml:space="preserve">            Обеспечение исполнения полномочий Управления образования (Создание материально-технической базы для обеспечения деятельности пункта проведения ЕГЭ, организация и проведение районных мероприятий в сфере образования</t>
  </si>
  <si>
    <t>0360210000</t>
  </si>
  <si>
    <t xml:space="preserve">            Поддержка на конкурсной основе лучших учреждений культуры</t>
  </si>
  <si>
    <t>0410810000</t>
  </si>
  <si>
    <t xml:space="preserve">          Подпрограмма 8 "Обеспечивающая подпрограмма"</t>
  </si>
  <si>
    <t>0220645762</t>
  </si>
  <si>
    <t>02206L5760</t>
  </si>
  <si>
    <t>02206S5762</t>
  </si>
  <si>
    <t xml:space="preserve">            Субсидии некоммерческим организациям (за исключение государственных (муниципальных) учреждений)</t>
  </si>
  <si>
    <t xml:space="preserve">            Предоставление ежемесячной денежной выплаты гражданам, удостоенным звания "Почетный гражданин Камышловского муниципального района"</t>
  </si>
  <si>
    <t>0800710000</t>
  </si>
  <si>
    <t xml:space="preserve">          Подпрограмма 6 Обеспечение жильем молодых семей Камышловского муниципального района</t>
  </si>
  <si>
    <t xml:space="preserve">          Подпрограмма 7 Предоставление региональной поддержки молодым семьям Камышловского муниципального района на улучшение жилищных условий</t>
  </si>
  <si>
    <t xml:space="preserve">            Предоставление региональных социальных выплат молодым семьям на улучшение жилищных условий</t>
  </si>
  <si>
    <t>0470149500</t>
  </si>
  <si>
    <t>04701S9500</t>
  </si>
  <si>
    <t xml:space="preserve">            Приобретение оборудования и иных материальных ценностей для деятельности ДЮСШ</t>
  </si>
  <si>
    <t>0440410000</t>
  </si>
  <si>
    <t xml:space="preserve">            Приобретение оборудования и иных материальных ценностей для деятельности муниципальных учреждений в сфере физической культуры и спорта</t>
  </si>
  <si>
    <t>0440510000</t>
  </si>
  <si>
    <t xml:space="preserve">    МЕЖБЮДЖЕТНЫЕ ТРАНСФЕРТЫ ОБЩЕГО ХАРАКТЕРА БЮДЖЕТАМ БЮДЖЕТНОЙ СИСТЕМЫ РОССИЙСКОЙ ФЕДЕРАЦИИ</t>
  </si>
  <si>
    <t xml:space="preserve">        Муниципальная программа Управление муниципальными финансами Камышловского муниципального района с 2022 до 2027 года</t>
  </si>
  <si>
    <t>Сумма средств предусмотренная на 2022 год в решении о местном бюджете, в  рублях</t>
  </si>
  <si>
    <t>18210501011014000110</t>
  </si>
  <si>
    <t xml:space="preserve">  Налог, взимаемый с налогоплательщиков, выбравших в качестве объекта налогообложения доходы  (прочие поступления)</t>
  </si>
  <si>
    <t>18210503010013000110</t>
  </si>
  <si>
    <t xml:space="preserve">      Единый сельскохозяйственный налог (суммы денежных взысканий (штрафов) по соответствующему платежу согласно законодательству Российской Федерации)</t>
  </si>
  <si>
    <t>18210803010011050110</t>
  </si>
  <si>
    <t>18210803010011060110</t>
  </si>
  <si>
    <t xml:space="preserve">     Государственная пошлина по делам, рассматриваемым в судах общей юрисдикции, мировыми судьями (за исключением Верховного Суда Российской Федерации)(государственная пошлина, уплачиваемая на основании судебных актов по результатам рассмотрения дел по существу)</t>
  </si>
  <si>
    <t>9011110501305001120</t>
  </si>
  <si>
    <t xml:space="preserve">      Прочие доходы от  компенсации затрат бюджетов муниципальных районов (возврат дебиторской задолженности прошлых лет)</t>
  </si>
  <si>
    <t xml:space="preserve">     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</si>
  <si>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 xml:space="preserve">       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</si>
  <si>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90811607010050000140</t>
  </si>
  <si>
    <t xml:space="preserve">    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t>
  </si>
  <si>
    <t xml:space="preserve">       Возмещение ущерба при возникновении страховых случаев, когда выгодоприобретателями выступают получатели средств бюджета муниципального района</t>
  </si>
  <si>
    <t xml:space="preserve">       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подлежащие зачислению в бюджет муниципального образования</t>
  </si>
  <si>
    <t xml:space="preserve">   Прочие неналоговые доходы бюджетов муниципальных районов</t>
  </si>
  <si>
    <t>90620225750050000150</t>
  </si>
  <si>
    <t xml:space="preserve">     Субсидии бюджетам муниципальных районов на реализацию мероприятий по модернизации школьных систем образования</t>
  </si>
  <si>
    <t xml:space="preserve">     Субсидии на обеспечение мероприятий по оборудованию спортивных площадок в общеобразовательных организациях</t>
  </si>
  <si>
    <t xml:space="preserve">     Субсидии на улучшение жилищных условий граждан, проживающих на сельских территориях (ОБ)</t>
  </si>
  <si>
    <t xml:space="preserve">     Субсидии на осуществление мероприятий по обеспечению организации отдыха детей в каникулярное время, включая мероприятия по обеспечению безопасности их жизни и здоровья </t>
  </si>
  <si>
    <t xml:space="preserve">      Субсидии на осуществление мероприятий по обеспечению питанием обучающихся в муниципальных общеобразовательных организациях</t>
  </si>
  <si>
    <t xml:space="preserve">     Субсидии на создание в муниципальных общеобразовательных организациях условий для организации горячего питания обучающихся</t>
  </si>
  <si>
    <t xml:space="preserve">     Субсидии на организацию военно-патриотического воспитания и допризывной подготовки молодых граждан</t>
  </si>
  <si>
    <t xml:space="preserve">     Субсидии на реализацию проектов по приоритетным направлениям работы с молодежью на территории Свердловской области</t>
  </si>
  <si>
    <t xml:space="preserve">     Субсидии на развитие сети муниципальных учреждений по работе с молодежью</t>
  </si>
  <si>
    <t xml:space="preserve">     Субсидии на реализацию мероприятий по поэтапному внедрению Всероссийского физкультурно-спортивного комплекса "Готов к труду и обороне" (ГТО)</t>
  </si>
  <si>
    <t xml:space="preserve">       Субсидии на предоставление региональных социальных выплат молодым семьям на улучшение жилищных условий</t>
  </si>
  <si>
    <t xml:space="preserve">     Субвенции из ОБ на осуществление государственного полномочия СО по предоставлению гражданам проживающим на территории СО, меры соцподдержки по частичному освобождению от оплаты за коммунальные услуги </t>
  </si>
  <si>
    <t xml:space="preserve">     Субвенции на осуществление государственного полномочия Свердловской области в сфере организации мероприятий при осуществлении деятельности по обращению с животными без владельцев</t>
  </si>
  <si>
    <t xml:space="preserve">     Субвенции на осуществление государственного полномочия Свердловской области по организации проведения на территории Свердловской области мероприятий по предупреждению и ликвидации болезней животных</t>
  </si>
  <si>
    <t xml:space="preserve">     Субвенции на 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и финансовое обеспечение допрлнительного образования детей в муниципальных общеобразовательных организациях </t>
  </si>
  <si>
    <t xml:space="preserve">   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</si>
  <si>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 xml:space="preserve">     Доходы бюджетов муниципальных районов от возврата остатков субвенций на осуществление первичного воинского учета на территориях, где отсутствуют военные комиссариаты из бюджетов поселений </t>
  </si>
  <si>
    <t xml:space="preserve">     Возврат остатков субвенций на осуществление первичного воинского учета на территориях, где отсутствуют военные комиссариаты из бюджетов поселений </t>
  </si>
  <si>
    <t xml:space="preserve">            Предоставление межбюджетных трансфертов на ремонт объектов недвижимости, находящихся в казне сельских поселений Камышловского муниципального района Свердловской области</t>
  </si>
  <si>
    <t>0600416004</t>
  </si>
  <si>
    <t xml:space="preserve">              Субвенции</t>
  </si>
  <si>
    <t>530</t>
  </si>
  <si>
    <t xml:space="preserve">            Субвенции местным бюджетам на осуществление государственных полномочий по составлению, ежегодному изменению и дополнению списков и запасных списков кандидатов в присяжные заседатели федеральных судов общей юрисдикции,  за счет федерального бюджета</t>
  </si>
  <si>
    <t>7001251200</t>
  </si>
  <si>
    <t xml:space="preserve">    НАЦИОНАЛЬНАЯ ОБОРОНА</t>
  </si>
  <si>
    <t>0200</t>
  </si>
  <si>
    <t xml:space="preserve">      Мобилизационная и вневойсковая подготовка</t>
  </si>
  <si>
    <t>0203</t>
  </si>
  <si>
    <t xml:space="preserve">            Субвенции местным бюджетам на осуществление государственных полномочий Российской Федерации по первичному воинскому учету на территориях, на которых отсутствуют военные комиссариаты, за счет федерального бюджетв</t>
  </si>
  <si>
    <t>7000351180</t>
  </si>
  <si>
    <t xml:space="preserve">            Обеспечение первичных мер пожарной безопасности в границах муницпального района за границами сельских населенных пунктов</t>
  </si>
  <si>
    <t>0711310000</t>
  </si>
  <si>
    <t xml:space="preserve">            Межбюджетные трансферты сельским поселениям на ремонт автомобильных дорог местного значения, в том числе искусственных сооружений, расположенных на них</t>
  </si>
  <si>
    <t>0230312303</t>
  </si>
  <si>
    <t xml:space="preserve">            Межбюджетные трансферты бюджетам сельских поселений на замену ветхих коммунальных сетей</t>
  </si>
  <si>
    <t>0220212202</t>
  </si>
  <si>
    <t xml:space="preserve">            Создание в дошкольных образовательных организациях необходимых условий для получения без дискриминации качественного образования лицами с ограниченными возможностями здоровья, в том числе посредством организации инклюзивного образования лиц с ограниченными возможностями здоровья</t>
  </si>
  <si>
    <t>0310710000</t>
  </si>
  <si>
    <t xml:space="preserve">            Предоставление межбюджетных трансфертов сельским поселениям на укрепление материально технической базы спортивных сооружений</t>
  </si>
  <si>
    <t>0440714407</t>
  </si>
  <si>
    <t>Отчет об исполнении расходов бюджета Камышловского муниципального района 
по разделам, подразделам, целевым статьям и видам расходов классификации расходов бюджетов Российской Федерации, 
за      первое  полугодие   2022  года</t>
  </si>
  <si>
    <t>Отчет об исполнении расходов бюджета Камышловского  муниципального района 
за  первое  полугодиел 2022  года по источникам финансирования дефицита местного бюджета по кодам классификации источников финансирования дефицитов бюджетов Российской Федерации</t>
  </si>
  <si>
    <t>Сумма средств, предусмотренная на 2022год в Решении о местном бюджете, в рублях</t>
  </si>
  <si>
    <t>Исполненено 
за  первое  полугодие   2022 года, 
в рублях</t>
  </si>
  <si>
    <t xml:space="preserve">
СВЕДЕНИЯ
О ЧИСЛЕННОСТИ МУНИЦИПАЛЬНЫХ, ТЕХНИЧЕСКИХ СЛУЖАЩИХ ОРГАНОВ
МЕСТНОГО САМОУПРАВЛЕНИЯ 
КАМЫШЛОВСКОГО МУНИЦИПАЛЬНОГО РАЙОНА И РАБОТНИКОВ
МУНИЦИПАЛЬНЫХ УЧРЕЖДЕНИЙ 
КАМЫШЛОВСКОГО МУНИЦИПАЛЬНОГО РАЙОНА 
ЗА  ПЕРВОЕ ПОЛУГОДИЕ   2022 ГОДА</t>
  </si>
  <si>
    <t xml:space="preserve">Среднесписочная
численность  
работников   
за    первое  полугодие 2022 года
(без внешних  
совместителей),
человек
</t>
  </si>
  <si>
    <t xml:space="preserve">Фактические  
затраты    
на денежное  
содержание  
(заработную  
плату)    
за    первое полугодие   2022 года 
(тысяч рублей)
</t>
  </si>
  <si>
    <t xml:space="preserve">Показатели  исполнения доходов бюджета муниципального образования Камышловский муниципальный район </t>
  </si>
  <si>
    <t xml:space="preserve">      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осуществляется в соответствии со статьями 227, 227.1 и 228 Налогового кодекса Российской Федерации (пени по соответствующему платежу)</t>
  </si>
  <si>
    <t>18210102020012100110</t>
  </si>
  <si>
    <t xml:space="preserve">      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Федерации(сумма платежа (пени по соответствующему платежу)</t>
  </si>
  <si>
    <t>18210102020013000110</t>
  </si>
  <si>
    <t xml:space="preserve">      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Федерации(сумма платежа (суммы денежных взысканий (штрафов) по соответствующему платежу согласно законодательству Российской Федерации)</t>
  </si>
  <si>
    <t>18210102080011000110</t>
  </si>
  <si>
    <t xml:space="preserve">      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(сумма платежа (перерасчеты, недоимка и задолженность по соответствующему платежу, в том числе по отмененому)</t>
  </si>
  <si>
    <t>18210501050011000110</t>
  </si>
  <si>
    <t xml:space="preserve">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</si>
  <si>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18210502020021000110</t>
  </si>
  <si>
    <t xml:space="preserve">      Единый налог на вмененный доход для отдельных видов деятельности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отмененому)</t>
  </si>
  <si>
    <t>90611402052050000440</t>
  </si>
  <si>
    <t xml:space="preserve">       Доходы от реализации имущества, находящегося в оперативном управлении учреждений, находящихся в ведении органов управления муниципальных районов ( за исключением имущества муниципальных бюджетных и автономных учреждений) в части реализации материальных запасов по указанному имуществу</t>
  </si>
  <si>
    <t>за  первое  полугодие  2022 года по кодам видов доходов, подвидов доходов, классификации операций сектора государственного управления,</t>
  </si>
  <si>
    <t xml:space="preserve">        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 в т.ч.:</t>
  </si>
  <si>
    <t xml:space="preserve">      Доходы от сдачи в аренду имущества, составляющего казну муниципальных районов (за исключением земельных участков) из них:</t>
  </si>
  <si>
    <t xml:space="preserve">      Прочие доходы от оказания платных услуг (работ) получателями средств бюджетов муниципальных районов, из них: </t>
  </si>
  <si>
    <t>к постановлению администрации</t>
  </si>
  <si>
    <t>от 29.07.2022г. № 462-ПА</t>
  </si>
  <si>
    <t>к  постановлению администрации</t>
  </si>
  <si>
    <t xml:space="preserve">Камышловского муниципального района </t>
  </si>
  <si>
    <t>Приложение № 4
к постановлению администрации
Камышловского муниципального  района
от 29.07.2022г. № 462-ПА</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</si>
</sst>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р_."/>
  </numFmts>
  <fonts count="54" x14ac:knownFonts="1">
    <font>
      <sz val="10"/>
      <name val="Arial"/>
    </font>
    <font>
      <sz val="10"/>
      <name val="Arial Cyr"/>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color indexed="8"/>
      <name val="Arial"/>
      <family val="2"/>
      <charset val="204"/>
    </font>
    <font>
      <sz val="10"/>
      <color indexed="8"/>
      <name val="Arial"/>
      <family val="2"/>
      <charset val="204"/>
    </font>
    <font>
      <sz val="11"/>
      <name val="Calibri"/>
      <family val="2"/>
    </font>
    <font>
      <sz val="11"/>
      <color theme="1"/>
      <name val="Calibri"/>
      <family val="2"/>
      <charset val="204"/>
      <scheme val="minor"/>
    </font>
    <font>
      <sz val="11"/>
      <color theme="0"/>
      <name val="Calibri"/>
      <family val="2"/>
      <charset val="204"/>
      <scheme val="minor"/>
    </font>
    <font>
      <sz val="11"/>
      <name val="Calibri"/>
      <family val="2"/>
      <scheme val="minor"/>
    </font>
    <font>
      <sz val="10"/>
      <color rgb="FF000000"/>
      <name val="Arial Cyr"/>
      <family val="2"/>
    </font>
    <font>
      <b/>
      <sz val="12"/>
      <color rgb="FF000000"/>
      <name val="Arial Cyr"/>
      <family val="2"/>
    </font>
    <font>
      <b/>
      <sz val="10"/>
      <color rgb="FF000000"/>
      <name val="Arial CYR"/>
      <family val="2"/>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b/>
      <sz val="11"/>
      <color theme="1"/>
      <name val="Calibri"/>
      <family val="2"/>
      <charset val="204"/>
      <scheme val="minor"/>
    </font>
    <font>
      <b/>
      <sz val="11"/>
      <color theme="0"/>
      <name val="Calibri"/>
      <family val="2"/>
      <charset val="204"/>
      <scheme val="minor"/>
    </font>
    <font>
      <b/>
      <sz val="18"/>
      <color theme="3"/>
      <name val="Cambria"/>
      <family val="2"/>
      <charset val="204"/>
      <scheme val="major"/>
    </font>
    <font>
      <sz val="11"/>
      <color rgb="FF9C6500"/>
      <name val="Calibri"/>
      <family val="2"/>
      <charset val="204"/>
      <scheme val="minor"/>
    </font>
    <font>
      <sz val="11"/>
      <color rgb="FF9C0006"/>
      <name val="Calibri"/>
      <family val="2"/>
      <charset val="204"/>
      <scheme val="minor"/>
    </font>
    <font>
      <i/>
      <sz val="11"/>
      <color rgb="FF7F7F7F"/>
      <name val="Calibri"/>
      <family val="2"/>
      <charset val="204"/>
      <scheme val="minor"/>
    </font>
    <font>
      <sz val="11"/>
      <color rgb="FFFA7D00"/>
      <name val="Calibri"/>
      <family val="2"/>
      <charset val="204"/>
      <scheme val="minor"/>
    </font>
    <font>
      <sz val="11"/>
      <color rgb="FFFF0000"/>
      <name val="Calibri"/>
      <family val="2"/>
      <charset val="204"/>
      <scheme val="minor"/>
    </font>
    <font>
      <sz val="11"/>
      <color rgb="FF006100"/>
      <name val="Calibri"/>
      <family val="2"/>
      <charset val="204"/>
      <scheme val="minor"/>
    </font>
    <font>
      <b/>
      <sz val="10"/>
      <color rgb="FF000000"/>
      <name val="Arial CYR"/>
    </font>
    <font>
      <sz val="10"/>
      <name val="Times New Roman"/>
      <family val="1"/>
      <charset val="204"/>
    </font>
    <font>
      <b/>
      <sz val="10"/>
      <name val="Times New Roman"/>
      <family val="1"/>
      <charset val="204"/>
    </font>
    <font>
      <sz val="10"/>
      <color rgb="FF000000"/>
      <name val="Arial Cyr"/>
    </font>
    <font>
      <sz val="10"/>
      <color rgb="FF00B0F0"/>
      <name val="Arial"/>
      <family val="2"/>
      <charset val="204"/>
    </font>
    <font>
      <sz val="10"/>
      <name val="Arial"/>
      <family val="2"/>
      <charset val="204"/>
    </font>
    <font>
      <sz val="10"/>
      <name val="Liberation Serif"/>
      <family val="1"/>
      <charset val="204"/>
    </font>
    <font>
      <sz val="10"/>
      <color indexed="8"/>
      <name val="Liberation Serif"/>
      <family val="1"/>
      <charset val="204"/>
    </font>
    <font>
      <sz val="10"/>
      <color rgb="FF00B0F0"/>
      <name val="Liberation Serif"/>
      <family val="1"/>
      <charset val="204"/>
    </font>
    <font>
      <sz val="12"/>
      <name val="Liberation Serif"/>
      <family val="1"/>
      <charset val="204"/>
    </font>
    <font>
      <b/>
      <sz val="10"/>
      <name val="Liberation Serif"/>
      <family val="1"/>
      <charset val="204"/>
    </font>
  </fonts>
  <fills count="6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26"/>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65"/>
        <bgColor indexed="64"/>
      </patternFill>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C0C0C0"/>
      </patternFill>
    </fill>
    <fill>
      <patternFill patternType="solid">
        <fgColor rgb="FFFFFFCC"/>
      </patternFill>
    </fill>
    <fill>
      <patternFill patternType="solid">
        <fgColor rgb="FFCCFFFF"/>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EB9C"/>
      </patternFill>
    </fill>
    <fill>
      <patternFill patternType="solid">
        <fgColor rgb="FFFFC7CE"/>
      </patternFill>
    </fill>
    <fill>
      <patternFill patternType="solid">
        <fgColor rgb="FFC6EFCE"/>
      </patternFill>
    </fill>
    <fill>
      <patternFill patternType="solid">
        <fgColor theme="0"/>
        <bgColor indexed="64"/>
      </patternFill>
    </fill>
    <fill>
      <patternFill patternType="solid">
        <fgColor theme="0" tint="-4.9989318521683403E-2"/>
        <bgColor indexed="64"/>
      </patternFill>
    </fill>
  </fills>
  <borders count="29">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thin">
        <color indexed="64"/>
      </bottom>
      <diagonal/>
    </border>
  </borders>
  <cellStyleXfs count="126">
    <xf numFmtId="0" fontId="0" fillId="0" borderId="0"/>
    <xf numFmtId="0" fontId="2" fillId="2" borderId="0" applyNumberFormat="0" applyBorder="0" applyAlignment="0" applyProtection="0"/>
    <xf numFmtId="0" fontId="22" fillId="26" borderId="0" applyNumberFormat="0" applyBorder="0" applyAlignment="0" applyProtection="0"/>
    <xf numFmtId="0" fontId="2" fillId="3" borderId="0" applyNumberFormat="0" applyBorder="0" applyAlignment="0" applyProtection="0"/>
    <xf numFmtId="0" fontId="22" fillId="27" borderId="0" applyNumberFormat="0" applyBorder="0" applyAlignment="0" applyProtection="0"/>
    <xf numFmtId="0" fontId="2" fillId="4" borderId="0" applyNumberFormat="0" applyBorder="0" applyAlignment="0" applyProtection="0"/>
    <xf numFmtId="0" fontId="22" fillId="28" borderId="0" applyNumberFormat="0" applyBorder="0" applyAlignment="0" applyProtection="0"/>
    <xf numFmtId="0" fontId="2" fillId="5" borderId="0" applyNumberFormat="0" applyBorder="0" applyAlignment="0" applyProtection="0"/>
    <xf numFmtId="0" fontId="22" fillId="29" borderId="0" applyNumberFormat="0" applyBorder="0" applyAlignment="0" applyProtection="0"/>
    <xf numFmtId="0" fontId="2" fillId="6" borderId="0" applyNumberFormat="0" applyBorder="0" applyAlignment="0" applyProtection="0"/>
    <xf numFmtId="0" fontId="22" fillId="30" borderId="0" applyNumberFormat="0" applyBorder="0" applyAlignment="0" applyProtection="0"/>
    <xf numFmtId="0" fontId="2" fillId="7" borderId="0" applyNumberFormat="0" applyBorder="0" applyAlignment="0" applyProtection="0"/>
    <xf numFmtId="0" fontId="22" fillId="31" borderId="0" applyNumberFormat="0" applyBorder="0" applyAlignment="0" applyProtection="0"/>
    <xf numFmtId="0" fontId="2" fillId="8" borderId="0" applyNumberFormat="0" applyBorder="0" applyAlignment="0" applyProtection="0"/>
    <xf numFmtId="0" fontId="22" fillId="32" borderId="0" applyNumberFormat="0" applyBorder="0" applyAlignment="0" applyProtection="0"/>
    <xf numFmtId="0" fontId="2" fillId="9" borderId="0" applyNumberFormat="0" applyBorder="0" applyAlignment="0" applyProtection="0"/>
    <xf numFmtId="0" fontId="22" fillId="33" borderId="0" applyNumberFormat="0" applyBorder="0" applyAlignment="0" applyProtection="0"/>
    <xf numFmtId="0" fontId="2" fillId="10" borderId="0" applyNumberFormat="0" applyBorder="0" applyAlignment="0" applyProtection="0"/>
    <xf numFmtId="0" fontId="22" fillId="34" borderId="0" applyNumberFormat="0" applyBorder="0" applyAlignment="0" applyProtection="0"/>
    <xf numFmtId="0" fontId="2" fillId="5" borderId="0" applyNumberFormat="0" applyBorder="0" applyAlignment="0" applyProtection="0"/>
    <xf numFmtId="0" fontId="22" fillId="35" borderId="0" applyNumberFormat="0" applyBorder="0" applyAlignment="0" applyProtection="0"/>
    <xf numFmtId="0" fontId="2" fillId="8" borderId="0" applyNumberFormat="0" applyBorder="0" applyAlignment="0" applyProtection="0"/>
    <xf numFmtId="0" fontId="22" fillId="36" borderId="0" applyNumberFormat="0" applyBorder="0" applyAlignment="0" applyProtection="0"/>
    <xf numFmtId="0" fontId="2" fillId="11" borderId="0" applyNumberFormat="0" applyBorder="0" applyAlignment="0" applyProtection="0"/>
    <xf numFmtId="0" fontId="22" fillId="37" borderId="0" applyNumberFormat="0" applyBorder="0" applyAlignment="0" applyProtection="0"/>
    <xf numFmtId="0" fontId="3" fillId="12" borderId="0" applyNumberFormat="0" applyBorder="0" applyAlignment="0" applyProtection="0"/>
    <xf numFmtId="0" fontId="23" fillId="38" borderId="0" applyNumberFormat="0" applyBorder="0" applyAlignment="0" applyProtection="0"/>
    <xf numFmtId="0" fontId="3" fillId="9" borderId="0" applyNumberFormat="0" applyBorder="0" applyAlignment="0" applyProtection="0"/>
    <xf numFmtId="0" fontId="23" fillId="39" borderId="0" applyNumberFormat="0" applyBorder="0" applyAlignment="0" applyProtection="0"/>
    <xf numFmtId="0" fontId="3" fillId="10" borderId="0" applyNumberFormat="0" applyBorder="0" applyAlignment="0" applyProtection="0"/>
    <xf numFmtId="0" fontId="23" fillId="40" borderId="0" applyNumberFormat="0" applyBorder="0" applyAlignment="0" applyProtection="0"/>
    <xf numFmtId="0" fontId="3" fillId="13" borderId="0" applyNumberFormat="0" applyBorder="0" applyAlignment="0" applyProtection="0"/>
    <xf numFmtId="0" fontId="23" fillId="41" borderId="0" applyNumberFormat="0" applyBorder="0" applyAlignment="0" applyProtection="0"/>
    <xf numFmtId="0" fontId="3" fillId="14" borderId="0" applyNumberFormat="0" applyBorder="0" applyAlignment="0" applyProtection="0"/>
    <xf numFmtId="0" fontId="23" fillId="42" borderId="0" applyNumberFormat="0" applyBorder="0" applyAlignment="0" applyProtection="0"/>
    <xf numFmtId="0" fontId="3" fillId="15" borderId="0" applyNumberFormat="0" applyBorder="0" applyAlignment="0" applyProtection="0"/>
    <xf numFmtId="0" fontId="23" fillId="43" borderId="0" applyNumberFormat="0" applyBorder="0" applyAlignment="0" applyProtection="0"/>
    <xf numFmtId="0" fontId="24" fillId="0" borderId="0"/>
    <xf numFmtId="0" fontId="24" fillId="0" borderId="0"/>
    <xf numFmtId="0" fontId="25" fillId="0" borderId="0"/>
    <xf numFmtId="0" fontId="25" fillId="0" borderId="0"/>
    <xf numFmtId="0" fontId="24" fillId="0" borderId="0"/>
    <xf numFmtId="0" fontId="25" fillId="44" borderId="0"/>
    <xf numFmtId="0" fontId="25" fillId="0" borderId="0">
      <alignment wrapText="1"/>
    </xf>
    <xf numFmtId="0" fontId="25" fillId="0" borderId="0"/>
    <xf numFmtId="0" fontId="26" fillId="0" borderId="0">
      <alignment horizontal="center" wrapText="1"/>
    </xf>
    <xf numFmtId="0" fontId="26" fillId="0" borderId="0">
      <alignment horizontal="center"/>
    </xf>
    <xf numFmtId="0" fontId="25" fillId="0" borderId="0">
      <alignment horizontal="right"/>
    </xf>
    <xf numFmtId="0" fontId="25" fillId="44" borderId="15"/>
    <xf numFmtId="0" fontId="25" fillId="0" borderId="16">
      <alignment horizontal="center" vertical="center" wrapText="1"/>
    </xf>
    <xf numFmtId="0" fontId="25" fillId="44" borderId="17"/>
    <xf numFmtId="49" fontId="25" fillId="0" borderId="16">
      <alignment horizontal="left" vertical="top" wrapText="1" indent="2"/>
    </xf>
    <xf numFmtId="49" fontId="25" fillId="0" borderId="16">
      <alignment horizontal="center" vertical="top" shrinkToFit="1"/>
    </xf>
    <xf numFmtId="4" fontId="25" fillId="0" borderId="16">
      <alignment horizontal="right" vertical="top" shrinkToFit="1"/>
    </xf>
    <xf numFmtId="10" fontId="25" fillId="0" borderId="16">
      <alignment horizontal="right" vertical="top" shrinkToFit="1"/>
    </xf>
    <xf numFmtId="0" fontId="25" fillId="44" borderId="17">
      <alignment shrinkToFit="1"/>
    </xf>
    <xf numFmtId="0" fontId="27" fillId="0" borderId="16">
      <alignment horizontal="left"/>
    </xf>
    <xf numFmtId="4" fontId="27" fillId="45" borderId="16">
      <alignment horizontal="right" vertical="top" shrinkToFit="1"/>
    </xf>
    <xf numFmtId="10" fontId="27" fillId="45" borderId="16">
      <alignment horizontal="right" vertical="top" shrinkToFit="1"/>
    </xf>
    <xf numFmtId="0" fontId="25" fillId="44" borderId="18"/>
    <xf numFmtId="0" fontId="25" fillId="0" borderId="0">
      <alignment horizontal="left" wrapText="1"/>
    </xf>
    <xf numFmtId="0" fontId="27" fillId="0" borderId="16">
      <alignment vertical="top" wrapText="1"/>
    </xf>
    <xf numFmtId="4" fontId="27" fillId="46" borderId="16">
      <alignment horizontal="right" vertical="top" shrinkToFit="1"/>
    </xf>
    <xf numFmtId="10" fontId="27" fillId="46" borderId="16">
      <alignment horizontal="right" vertical="top" shrinkToFit="1"/>
    </xf>
    <xf numFmtId="0" fontId="25" fillId="44" borderId="17">
      <alignment horizontal="center"/>
    </xf>
    <xf numFmtId="0" fontId="25" fillId="44" borderId="17">
      <alignment horizontal="left"/>
    </xf>
    <xf numFmtId="0" fontId="25" fillId="44" borderId="18">
      <alignment horizontal="center"/>
    </xf>
    <xf numFmtId="0" fontId="25" fillId="44" borderId="18">
      <alignment horizontal="left"/>
    </xf>
    <xf numFmtId="0" fontId="3" fillId="18" borderId="0" applyNumberFormat="0" applyBorder="0" applyAlignment="0" applyProtection="0"/>
    <xf numFmtId="0" fontId="23" fillId="47" borderId="0" applyNumberFormat="0" applyBorder="0" applyAlignment="0" applyProtection="0"/>
    <xf numFmtId="0" fontId="3" fillId="19" borderId="0" applyNumberFormat="0" applyBorder="0" applyAlignment="0" applyProtection="0"/>
    <xf numFmtId="0" fontId="23" fillId="48" borderId="0" applyNumberFormat="0" applyBorder="0" applyAlignment="0" applyProtection="0"/>
    <xf numFmtId="0" fontId="3" fillId="20" borderId="0" applyNumberFormat="0" applyBorder="0" applyAlignment="0" applyProtection="0"/>
    <xf numFmtId="0" fontId="23" fillId="49" borderId="0" applyNumberFormat="0" applyBorder="0" applyAlignment="0" applyProtection="0"/>
    <xf numFmtId="0" fontId="3" fillId="13" borderId="0" applyNumberFormat="0" applyBorder="0" applyAlignment="0" applyProtection="0"/>
    <xf numFmtId="0" fontId="23" fillId="50" borderId="0" applyNumberFormat="0" applyBorder="0" applyAlignment="0" applyProtection="0"/>
    <xf numFmtId="0" fontId="3" fillId="14" borderId="0" applyNumberFormat="0" applyBorder="0" applyAlignment="0" applyProtection="0"/>
    <xf numFmtId="0" fontId="23" fillId="51" borderId="0" applyNumberFormat="0" applyBorder="0" applyAlignment="0" applyProtection="0"/>
    <xf numFmtId="0" fontId="3" fillId="21" borderId="0" applyNumberFormat="0" applyBorder="0" applyAlignment="0" applyProtection="0"/>
    <xf numFmtId="0" fontId="23" fillId="52" borderId="0" applyNumberFormat="0" applyBorder="0" applyAlignment="0" applyProtection="0"/>
    <xf numFmtId="0" fontId="4" fillId="7" borderId="1" applyNumberFormat="0" applyAlignment="0" applyProtection="0"/>
    <xf numFmtId="0" fontId="28" fillId="53" borderId="19" applyNumberFormat="0" applyAlignment="0" applyProtection="0"/>
    <xf numFmtId="0" fontId="5" fillId="16" borderId="2" applyNumberFormat="0" applyAlignment="0" applyProtection="0"/>
    <xf numFmtId="0" fontId="29" fillId="54" borderId="20" applyNumberFormat="0" applyAlignment="0" applyProtection="0"/>
    <xf numFmtId="0" fontId="6" fillId="16" borderId="1" applyNumberFormat="0" applyAlignment="0" applyProtection="0"/>
    <xf numFmtId="0" fontId="30" fillId="54" borderId="19" applyNumberFormat="0" applyAlignment="0" applyProtection="0"/>
    <xf numFmtId="0" fontId="7" fillId="0" borderId="3" applyNumberFormat="0" applyFill="0" applyAlignment="0" applyProtection="0"/>
    <xf numFmtId="0" fontId="31" fillId="0" borderId="21" applyNumberFormat="0" applyFill="0" applyAlignment="0" applyProtection="0"/>
    <xf numFmtId="0" fontId="8" fillId="0" borderId="4" applyNumberFormat="0" applyFill="0" applyAlignment="0" applyProtection="0"/>
    <xf numFmtId="0" fontId="32" fillId="0" borderId="22" applyNumberFormat="0" applyFill="0" applyAlignment="0" applyProtection="0"/>
    <xf numFmtId="0" fontId="9" fillId="0" borderId="5" applyNumberFormat="0" applyFill="0" applyAlignment="0" applyProtection="0"/>
    <xf numFmtId="0" fontId="33" fillId="0" borderId="23" applyNumberFormat="0" applyFill="0" applyAlignment="0" applyProtection="0"/>
    <xf numFmtId="0" fontId="9" fillId="0" borderId="0" applyNumberFormat="0" applyFill="0" applyBorder="0" applyAlignment="0" applyProtection="0"/>
    <xf numFmtId="0" fontId="33" fillId="0" borderId="0" applyNumberFormat="0" applyFill="0" applyBorder="0" applyAlignment="0" applyProtection="0"/>
    <xf numFmtId="0" fontId="10" fillId="0" borderId="6" applyNumberFormat="0" applyFill="0" applyAlignment="0" applyProtection="0"/>
    <xf numFmtId="0" fontId="34" fillId="0" borderId="24" applyNumberFormat="0" applyFill="0" applyAlignment="0" applyProtection="0"/>
    <xf numFmtId="0" fontId="11" fillId="22" borderId="7" applyNumberFormat="0" applyAlignment="0" applyProtection="0"/>
    <xf numFmtId="0" fontId="35" fillId="55" borderId="25" applyNumberFormat="0" applyAlignment="0" applyProtection="0"/>
    <xf numFmtId="0" fontId="12" fillId="0" borderId="0" applyNumberFormat="0" applyFill="0" applyBorder="0" applyAlignment="0" applyProtection="0"/>
    <xf numFmtId="0" fontId="36" fillId="0" borderId="0" applyNumberFormat="0" applyFill="0" applyBorder="0" applyAlignment="0" applyProtection="0"/>
    <xf numFmtId="0" fontId="13" fillId="23" borderId="0" applyNumberFormat="0" applyBorder="0" applyAlignment="0" applyProtection="0"/>
    <xf numFmtId="0" fontId="37" fillId="56" borderId="0" applyNumberFormat="0" applyBorder="0" applyAlignment="0" applyProtection="0"/>
    <xf numFmtId="0" fontId="22" fillId="0" borderId="0"/>
    <xf numFmtId="0" fontId="1" fillId="0" borderId="0"/>
    <xf numFmtId="0" fontId="1" fillId="24" borderId="0"/>
    <xf numFmtId="0" fontId="19" fillId="0" borderId="0"/>
    <xf numFmtId="0" fontId="20" fillId="0" borderId="0"/>
    <xf numFmtId="0" fontId="21" fillId="0" borderId="0"/>
    <xf numFmtId="0" fontId="14" fillId="3" borderId="0" applyNumberFormat="0" applyBorder="0" applyAlignment="0" applyProtection="0"/>
    <xf numFmtId="0" fontId="38" fillId="57" borderId="0" applyNumberFormat="0" applyBorder="0" applyAlignment="0" applyProtection="0"/>
    <xf numFmtId="0" fontId="15" fillId="0" borderId="0" applyNumberFormat="0" applyFill="0" applyBorder="0" applyAlignment="0" applyProtection="0"/>
    <xf numFmtId="0" fontId="39" fillId="0" borderId="0" applyNumberFormat="0" applyFill="0" applyBorder="0" applyAlignment="0" applyProtection="0"/>
    <xf numFmtId="0" fontId="1" fillId="17" borderId="8" applyNumberFormat="0" applyFont="0" applyAlignment="0" applyProtection="0"/>
    <xf numFmtId="0" fontId="22" fillId="45" borderId="26" applyNumberFormat="0" applyFont="0" applyAlignment="0" applyProtection="0"/>
    <xf numFmtId="0" fontId="16" fillId="0" borderId="9" applyNumberFormat="0" applyFill="0" applyAlignment="0" applyProtection="0"/>
    <xf numFmtId="0" fontId="40" fillId="0" borderId="27" applyNumberFormat="0" applyFill="0" applyAlignment="0" applyProtection="0"/>
    <xf numFmtId="0" fontId="17" fillId="0" borderId="0" applyNumberFormat="0" applyFill="0" applyBorder="0" applyAlignment="0" applyProtection="0"/>
    <xf numFmtId="0" fontId="41" fillId="0" borderId="0" applyNumberFormat="0" applyFill="0" applyBorder="0" applyAlignment="0" applyProtection="0"/>
    <xf numFmtId="0" fontId="18" fillId="4" borderId="0" applyNumberFormat="0" applyBorder="0" applyAlignment="0" applyProtection="0"/>
    <xf numFmtId="0" fontId="42" fillId="58" borderId="0" applyNumberFormat="0" applyBorder="0" applyAlignment="0" applyProtection="0"/>
    <xf numFmtId="0" fontId="43" fillId="0" borderId="16">
      <alignment vertical="top" wrapText="1"/>
    </xf>
    <xf numFmtId="4" fontId="43" fillId="46" borderId="16">
      <alignment horizontal="right" vertical="top" shrinkToFit="1"/>
    </xf>
    <xf numFmtId="10" fontId="43" fillId="46" borderId="16">
      <alignment horizontal="right" vertical="top" shrinkToFit="1"/>
    </xf>
    <xf numFmtId="10" fontId="43" fillId="45" borderId="16">
      <alignment horizontal="right" vertical="top" shrinkToFit="1"/>
    </xf>
    <xf numFmtId="0" fontId="43" fillId="0" borderId="16">
      <alignment vertical="top" wrapText="1"/>
    </xf>
    <xf numFmtId="0" fontId="46" fillId="0" borderId="0">
      <alignment horizontal="left" wrapText="1"/>
    </xf>
  </cellStyleXfs>
  <cellXfs count="91">
    <xf numFmtId="0" fontId="0" fillId="0" borderId="0" xfId="0"/>
    <xf numFmtId="0" fontId="44" fillId="0" borderId="0" xfId="0" applyFont="1" applyFill="1" applyAlignment="1">
      <alignment horizontal="center" vertical="top"/>
    </xf>
    <xf numFmtId="0" fontId="44" fillId="0" borderId="0" xfId="0" applyFont="1" applyFill="1" applyAlignment="1">
      <alignment vertical="top"/>
    </xf>
    <xf numFmtId="0" fontId="44" fillId="0" borderId="0" xfId="0" applyFont="1" applyFill="1"/>
    <xf numFmtId="164" fontId="44" fillId="0" borderId="0" xfId="0" applyNumberFormat="1" applyFont="1" applyFill="1" applyAlignment="1">
      <alignment vertical="top"/>
    </xf>
    <xf numFmtId="0" fontId="44" fillId="0" borderId="0" xfId="0" applyFont="1" applyFill="1" applyAlignment="1">
      <alignment horizontal="right" vertical="top" wrapText="1"/>
    </xf>
    <xf numFmtId="0" fontId="45" fillId="0" borderId="0" xfId="0" applyFont="1" applyFill="1"/>
    <xf numFmtId="0" fontId="44" fillId="0" borderId="0" xfId="0" applyFont="1" applyFill="1" applyAlignment="1">
      <alignment horizontal="right"/>
    </xf>
    <xf numFmtId="0" fontId="47" fillId="0" borderId="0" xfId="0" applyFont="1"/>
    <xf numFmtId="0" fontId="48" fillId="0" borderId="0" xfId="0" applyFont="1"/>
    <xf numFmtId="0" fontId="44" fillId="0" borderId="0" xfId="0" applyFont="1" applyAlignment="1">
      <alignment horizontal="center" vertical="top"/>
    </xf>
    <xf numFmtId="0" fontId="44" fillId="0" borderId="0" xfId="0" applyFont="1" applyAlignment="1">
      <alignment vertical="top"/>
    </xf>
    <xf numFmtId="4" fontId="44" fillId="0" borderId="0" xfId="0" applyNumberFormat="1" applyFont="1" applyFill="1" applyAlignment="1">
      <alignment vertical="top"/>
    </xf>
    <xf numFmtId="4" fontId="44" fillId="0" borderId="0" xfId="0" applyNumberFormat="1" applyFont="1" applyAlignment="1">
      <alignment horizontal="center" vertical="top"/>
    </xf>
    <xf numFmtId="0" fontId="49" fillId="0" borderId="0" xfId="0" applyFont="1" applyFill="1" applyAlignment="1">
      <alignment horizontal="center"/>
    </xf>
    <xf numFmtId="0" fontId="49" fillId="0" borderId="0" xfId="0" applyFont="1" applyFill="1" applyAlignment="1">
      <alignment horizontal="right"/>
    </xf>
    <xf numFmtId="0" fontId="49" fillId="0" borderId="0" xfId="0" applyFont="1" applyFill="1" applyAlignment="1">
      <alignment horizontal="left"/>
    </xf>
    <xf numFmtId="49" fontId="49" fillId="0" borderId="10" xfId="0" applyNumberFormat="1" applyFont="1" applyFill="1" applyBorder="1" applyAlignment="1">
      <alignment horizontal="center" vertical="top" shrinkToFit="1"/>
    </xf>
    <xf numFmtId="0" fontId="49" fillId="0" borderId="10" xfId="0" applyFont="1" applyFill="1" applyBorder="1" applyAlignment="1">
      <alignment horizontal="justify" vertical="top" wrapText="1"/>
    </xf>
    <xf numFmtId="4" fontId="49" fillId="0" borderId="10" xfId="0" applyNumberFormat="1" applyFont="1" applyFill="1" applyBorder="1" applyAlignment="1">
      <alignment horizontal="right" vertical="top" shrinkToFit="1"/>
    </xf>
    <xf numFmtId="10" fontId="49" fillId="0" borderId="10" xfId="0" applyNumberFormat="1" applyFont="1" applyFill="1" applyBorder="1" applyAlignment="1">
      <alignment horizontal="right" vertical="top" shrinkToFit="1"/>
    </xf>
    <xf numFmtId="0" fontId="49" fillId="0" borderId="10" xfId="0" applyFont="1" applyFill="1" applyBorder="1" applyAlignment="1">
      <alignment horizontal="left" vertical="top" wrapText="1"/>
    </xf>
    <xf numFmtId="49" fontId="49" fillId="24" borderId="10" xfId="0" applyNumberFormat="1" applyFont="1" applyFill="1" applyBorder="1" applyAlignment="1">
      <alignment horizontal="center" vertical="top" shrinkToFit="1"/>
    </xf>
    <xf numFmtId="0" fontId="49" fillId="24" borderId="10" xfId="0" applyFont="1" applyFill="1" applyBorder="1" applyAlignment="1">
      <alignment horizontal="justify" vertical="top" wrapText="1"/>
    </xf>
    <xf numFmtId="4" fontId="49" fillId="25" borderId="10" xfId="0" applyNumberFormat="1" applyFont="1" applyFill="1" applyBorder="1" applyAlignment="1">
      <alignment horizontal="right" vertical="top" shrinkToFit="1"/>
    </xf>
    <xf numFmtId="0" fontId="49" fillId="0" borderId="10" xfId="0" applyFont="1" applyBorder="1" applyAlignment="1">
      <alignment horizontal="justify" vertical="top" wrapText="1"/>
    </xf>
    <xf numFmtId="0" fontId="49" fillId="24" borderId="10" xfId="0" applyFont="1" applyFill="1" applyBorder="1" applyAlignment="1">
      <alignment horizontal="left" vertical="top" wrapText="1"/>
    </xf>
    <xf numFmtId="4" fontId="49" fillId="0" borderId="10" xfId="0" applyNumberFormat="1" applyFont="1" applyFill="1" applyBorder="1" applyAlignment="1">
      <alignment vertical="justify"/>
    </xf>
    <xf numFmtId="0" fontId="50" fillId="0" borderId="10" xfId="0" applyNumberFormat="1" applyFont="1" applyBorder="1" applyAlignment="1">
      <alignment wrapText="1"/>
    </xf>
    <xf numFmtId="0" fontId="50" fillId="0" borderId="10" xfId="102" applyNumberFormat="1" applyFont="1" applyBorder="1" applyAlignment="1">
      <alignment wrapText="1"/>
    </xf>
    <xf numFmtId="0" fontId="51" fillId="0" borderId="0" xfId="0" applyFont="1"/>
    <xf numFmtId="0" fontId="49" fillId="0" borderId="0" xfId="0" applyFont="1" applyFill="1" applyBorder="1" applyAlignment="1">
      <alignment horizontal="center" wrapText="1"/>
    </xf>
    <xf numFmtId="0" fontId="49" fillId="0" borderId="10" xfId="0" applyFont="1" applyFill="1" applyBorder="1" applyAlignment="1">
      <alignment horizontal="center"/>
    </xf>
    <xf numFmtId="49" fontId="49" fillId="24" borderId="10" xfId="0" applyNumberFormat="1" applyFont="1" applyFill="1" applyBorder="1" applyAlignment="1">
      <alignment horizontal="left" vertical="top" wrapText="1"/>
    </xf>
    <xf numFmtId="0" fontId="49" fillId="0" borderId="0" xfId="0" applyFont="1" applyFill="1" applyAlignment="1">
      <alignment horizontal="center" vertical="top"/>
    </xf>
    <xf numFmtId="0" fontId="49" fillId="0" borderId="0" xfId="0" applyFont="1" applyFill="1" applyAlignment="1">
      <alignment horizontal="right" vertical="top"/>
    </xf>
    <xf numFmtId="0" fontId="49" fillId="0" borderId="0" xfId="0" applyFont="1" applyFill="1" applyAlignment="1">
      <alignment vertical="top"/>
    </xf>
    <xf numFmtId="0" fontId="49" fillId="0" borderId="0" xfId="0" applyFont="1" applyFill="1" applyAlignment="1">
      <alignment horizontal="right" vertical="top" wrapText="1"/>
    </xf>
    <xf numFmtId="164" fontId="49" fillId="0" borderId="0" xfId="0" applyNumberFormat="1" applyFont="1" applyFill="1" applyAlignment="1">
      <alignment vertical="top"/>
    </xf>
    <xf numFmtId="0" fontId="49" fillId="0" borderId="10" xfId="0" applyFont="1" applyFill="1" applyBorder="1" applyAlignment="1">
      <alignment horizontal="center" vertical="top" wrapText="1"/>
    </xf>
    <xf numFmtId="0" fontId="49" fillId="0" borderId="10" xfId="0" applyNumberFormat="1" applyFont="1" applyFill="1" applyBorder="1" applyAlignment="1">
      <alignment horizontal="center" vertical="top"/>
    </xf>
    <xf numFmtId="0" fontId="49" fillId="0" borderId="10" xfId="0" applyNumberFormat="1" applyFont="1" applyFill="1" applyBorder="1" applyAlignment="1">
      <alignment horizontal="center" vertical="top" shrinkToFit="1"/>
    </xf>
    <xf numFmtId="0" fontId="49" fillId="0" borderId="14" xfId="0" applyFont="1" applyFill="1" applyBorder="1" applyAlignment="1">
      <alignment horizontal="center" vertical="top"/>
    </xf>
    <xf numFmtId="0" fontId="49" fillId="0" borderId="10" xfId="58" applyNumberFormat="1" applyFont="1" applyFill="1" applyBorder="1" applyAlignment="1" applyProtection="1">
      <alignment vertical="top" wrapText="1"/>
    </xf>
    <xf numFmtId="1" fontId="49" fillId="0" borderId="10" xfId="46" applyNumberFormat="1" applyFont="1" applyFill="1" applyBorder="1" applyAlignment="1" applyProtection="1">
      <alignment horizontal="center" vertical="top" shrinkToFit="1"/>
    </xf>
    <xf numFmtId="4" fontId="49" fillId="0" borderId="10" xfId="59" applyNumberFormat="1" applyFont="1" applyFill="1" applyBorder="1" applyAlignment="1" applyProtection="1">
      <alignment horizontal="right" vertical="top" shrinkToFit="1"/>
    </xf>
    <xf numFmtId="10" fontId="49" fillId="0" borderId="10" xfId="59" applyNumberFormat="1" applyFont="1" applyFill="1" applyBorder="1" applyAlignment="1" applyProtection="1">
      <alignment horizontal="right" vertical="top" shrinkToFit="1"/>
    </xf>
    <xf numFmtId="4" fontId="49" fillId="0" borderId="10" xfId="49" applyNumberFormat="1" applyFont="1" applyFill="1" applyBorder="1" applyAlignment="1" applyProtection="1">
      <alignment horizontal="right" vertical="top" shrinkToFit="1"/>
    </xf>
    <xf numFmtId="0" fontId="49" fillId="0" borderId="0" xfId="0" applyFont="1" applyAlignment="1">
      <alignment horizontal="center" vertical="top"/>
    </xf>
    <xf numFmtId="0" fontId="49" fillId="0" borderId="0" xfId="0" applyFont="1" applyAlignment="1">
      <alignment vertical="top"/>
    </xf>
    <xf numFmtId="0" fontId="49" fillId="0" borderId="10" xfId="0" applyFont="1" applyBorder="1" applyAlignment="1">
      <alignment horizontal="center" vertical="top"/>
    </xf>
    <xf numFmtId="0" fontId="49" fillId="0" borderId="10" xfId="0" applyFont="1" applyBorder="1" applyAlignment="1">
      <alignment horizontal="left" vertical="top" wrapText="1"/>
    </xf>
    <xf numFmtId="0" fontId="49" fillId="0" borderId="10" xfId="0" applyFont="1" applyBorder="1" applyAlignment="1">
      <alignment vertical="top"/>
    </xf>
    <xf numFmtId="4" fontId="49" fillId="0" borderId="10" xfId="0" applyNumberFormat="1" applyFont="1" applyBorder="1" applyAlignment="1">
      <alignment vertical="top"/>
    </xf>
    <xf numFmtId="4" fontId="49" fillId="0" borderId="10" xfId="0" applyNumberFormat="1" applyFont="1" applyFill="1" applyBorder="1" applyAlignment="1">
      <alignment vertical="top" wrapText="1"/>
    </xf>
    <xf numFmtId="4" fontId="49" fillId="0" borderId="10" xfId="0" applyNumberFormat="1" applyFont="1" applyBorder="1" applyAlignment="1">
      <alignment vertical="top" wrapText="1"/>
    </xf>
    <xf numFmtId="4" fontId="52" fillId="59" borderId="10" xfId="0" applyNumberFormat="1" applyFont="1" applyFill="1" applyBorder="1" applyAlignment="1">
      <alignment horizontal="center" vertical="top" wrapText="1"/>
    </xf>
    <xf numFmtId="0" fontId="49" fillId="59" borderId="0" xfId="0" applyFont="1" applyFill="1" applyAlignment="1">
      <alignment horizontal="center" vertical="top"/>
    </xf>
    <xf numFmtId="0" fontId="49" fillId="59" borderId="0" xfId="0" applyFont="1" applyFill="1" applyAlignment="1">
      <alignment vertical="top"/>
    </xf>
    <xf numFmtId="0" fontId="52" fillId="59" borderId="10" xfId="0" applyFont="1" applyFill="1" applyBorder="1" applyAlignment="1">
      <alignment horizontal="center" vertical="top" wrapText="1"/>
    </xf>
    <xf numFmtId="0" fontId="52" fillId="59" borderId="10" xfId="0" applyFont="1" applyFill="1" applyBorder="1" applyAlignment="1">
      <alignment vertical="top" wrapText="1"/>
    </xf>
    <xf numFmtId="4" fontId="52" fillId="59" borderId="10" xfId="0" applyNumberFormat="1" applyFont="1" applyFill="1" applyBorder="1" applyAlignment="1">
      <alignment horizontal="center" vertical="top"/>
    </xf>
    <xf numFmtId="0" fontId="49" fillId="0" borderId="0" xfId="0" applyFont="1" applyFill="1" applyAlignment="1">
      <alignment horizontal="left"/>
    </xf>
    <xf numFmtId="0" fontId="49" fillId="0" borderId="0" xfId="0" applyFont="1" applyAlignment="1">
      <alignment horizontal="left"/>
    </xf>
    <xf numFmtId="0" fontId="49" fillId="0" borderId="0" xfId="0" applyFont="1" applyFill="1" applyAlignment="1">
      <alignment horizontal="left" vertical="top"/>
    </xf>
    <xf numFmtId="0" fontId="49" fillId="0" borderId="10" xfId="0" applyFont="1" applyBorder="1" applyAlignment="1">
      <alignment horizontal="center" vertical="top" wrapText="1"/>
    </xf>
    <xf numFmtId="0" fontId="49" fillId="0" borderId="10" xfId="0" applyFont="1" applyFill="1" applyBorder="1" applyAlignment="1">
      <alignment horizontal="center" vertical="center" wrapText="1"/>
    </xf>
    <xf numFmtId="0" fontId="49" fillId="0" borderId="0" xfId="0" applyFont="1" applyFill="1" applyAlignment="1">
      <alignment horizontal="left"/>
    </xf>
    <xf numFmtId="0" fontId="49" fillId="0" borderId="0" xfId="0" applyFont="1" applyAlignment="1">
      <alignment horizontal="left"/>
    </xf>
    <xf numFmtId="49" fontId="49" fillId="24" borderId="10" xfId="0" applyNumberFormat="1" applyFont="1" applyFill="1" applyBorder="1" applyAlignment="1">
      <alignment horizontal="left" vertical="top" shrinkToFit="1"/>
    </xf>
    <xf numFmtId="0" fontId="49" fillId="0" borderId="28" xfId="0" applyFont="1" applyFill="1" applyBorder="1" applyAlignment="1">
      <alignment horizontal="center" wrapText="1"/>
    </xf>
    <xf numFmtId="0" fontId="49" fillId="0" borderId="0" xfId="0" applyFont="1" applyFill="1" applyAlignment="1">
      <alignment horizontal="center" wrapText="1"/>
    </xf>
    <xf numFmtId="0" fontId="49" fillId="0" borderId="0" xfId="0" applyFont="1" applyFill="1" applyAlignment="1">
      <alignment horizontal="left" vertical="top"/>
    </xf>
    <xf numFmtId="0" fontId="49" fillId="0" borderId="10" xfId="47" applyNumberFormat="1" applyFont="1" applyFill="1" applyBorder="1" applyAlignment="1" applyProtection="1">
      <alignment horizontal="left"/>
    </xf>
    <xf numFmtId="0" fontId="49" fillId="0" borderId="10" xfId="47" applyFont="1" applyFill="1" applyBorder="1" applyAlignment="1">
      <alignment horizontal="left"/>
    </xf>
    <xf numFmtId="0" fontId="49" fillId="0" borderId="0" xfId="0" applyFont="1" applyFill="1" applyAlignment="1">
      <alignment horizontal="center" vertical="top" wrapText="1"/>
    </xf>
    <xf numFmtId="0" fontId="49" fillId="0" borderId="10" xfId="0" applyFont="1" applyFill="1" applyBorder="1" applyAlignment="1">
      <alignment horizontal="center" vertical="top" wrapText="1"/>
    </xf>
    <xf numFmtId="0" fontId="49" fillId="0" borderId="11" xfId="0" applyFont="1" applyFill="1" applyBorder="1" applyAlignment="1">
      <alignment horizontal="center" vertical="top" wrapText="1"/>
    </xf>
    <xf numFmtId="0" fontId="49" fillId="0" borderId="13" xfId="0" applyFont="1" applyFill="1" applyBorder="1" applyAlignment="1">
      <alignment horizontal="center" vertical="top" wrapText="1"/>
    </xf>
    <xf numFmtId="0" fontId="49" fillId="0" borderId="12" xfId="0" applyFont="1" applyBorder="1" applyAlignment="1">
      <alignment horizontal="center" vertical="top" wrapText="1"/>
    </xf>
    <xf numFmtId="0" fontId="49" fillId="0" borderId="10" xfId="0" applyFont="1" applyBorder="1" applyAlignment="1">
      <alignment horizontal="center" vertical="top" wrapText="1"/>
    </xf>
    <xf numFmtId="0" fontId="49" fillId="0" borderId="0" xfId="0" applyFont="1" applyAlignment="1">
      <alignment vertical="top" wrapText="1"/>
    </xf>
    <xf numFmtId="0" fontId="52" fillId="59" borderId="0" xfId="0" applyFont="1" applyFill="1" applyAlignment="1">
      <alignment horizontal="center" vertical="top" wrapText="1"/>
    </xf>
    <xf numFmtId="0" fontId="52" fillId="59" borderId="0" xfId="0" applyFont="1" applyFill="1" applyAlignment="1">
      <alignment vertical="top" wrapText="1"/>
    </xf>
    <xf numFmtId="0" fontId="49" fillId="59" borderId="0" xfId="0" applyFont="1" applyFill="1" applyAlignment="1">
      <alignment horizontal="left" vertical="top" wrapText="1"/>
    </xf>
    <xf numFmtId="0" fontId="53" fillId="0" borderId="0" xfId="0" applyFont="1" applyAlignment="1">
      <alignment horizontal="center" vertical="top" wrapText="1"/>
    </xf>
    <xf numFmtId="0" fontId="49" fillId="60" borderId="10" xfId="0" applyFont="1" applyFill="1" applyBorder="1" applyAlignment="1">
      <alignment horizontal="center" vertical="top"/>
    </xf>
    <xf numFmtId="0" fontId="53" fillId="0" borderId="10" xfId="0" applyFont="1" applyBorder="1" applyAlignment="1">
      <alignment horizontal="center" vertical="top"/>
    </xf>
    <xf numFmtId="0" fontId="53" fillId="0" borderId="10" xfId="0" applyFont="1" applyBorder="1" applyAlignment="1">
      <alignment horizontal="left" vertical="top" wrapText="1"/>
    </xf>
    <xf numFmtId="4" fontId="53" fillId="0" borderId="10" xfId="0" applyNumberFormat="1" applyFont="1" applyFill="1" applyBorder="1" applyAlignment="1">
      <alignment vertical="top"/>
    </xf>
    <xf numFmtId="4" fontId="53" fillId="0" borderId="10" xfId="0" applyNumberFormat="1" applyFont="1" applyBorder="1" applyAlignment="1">
      <alignment vertical="top"/>
    </xf>
  </cellXfs>
  <cellStyles count="126">
    <cellStyle name="20% - Акцент1" xfId="1" builtinId="30" customBuiltin="1"/>
    <cellStyle name="20% - Акцент1 2" xfId="2"/>
    <cellStyle name="20% - Акцент2" xfId="3" builtinId="34" customBuiltin="1"/>
    <cellStyle name="20% - Акцент2 2" xfId="4"/>
    <cellStyle name="20% - Акцент3" xfId="5" builtinId="38" customBuiltin="1"/>
    <cellStyle name="20% - Акцент3 2" xfId="6"/>
    <cellStyle name="20% - Акцент4" xfId="7" builtinId="42" customBuiltin="1"/>
    <cellStyle name="20% - Акцент4 2" xfId="8"/>
    <cellStyle name="20% - Акцент5" xfId="9" builtinId="46" customBuiltin="1"/>
    <cellStyle name="20% - Акцент5 2" xfId="10"/>
    <cellStyle name="20% - Акцент6" xfId="11" builtinId="50" customBuiltin="1"/>
    <cellStyle name="20% - Акцент6 2" xfId="12"/>
    <cellStyle name="40% - Акцент1" xfId="13" builtinId="31" customBuiltin="1"/>
    <cellStyle name="40% - Акцент1 2" xfId="14"/>
    <cellStyle name="40% - Акцент2" xfId="15" builtinId="35" customBuiltin="1"/>
    <cellStyle name="40% - Акцент2 2" xfId="16"/>
    <cellStyle name="40% - Акцент3" xfId="17" builtinId="39" customBuiltin="1"/>
    <cellStyle name="40% - Акцент3 2" xfId="18"/>
    <cellStyle name="40% - Акцент4" xfId="19" builtinId="43" customBuiltin="1"/>
    <cellStyle name="40% - Акцент4 2" xfId="20"/>
    <cellStyle name="40% - Акцент5" xfId="21" builtinId="47" customBuiltin="1"/>
    <cellStyle name="40% - Акцент5 2" xfId="22"/>
    <cellStyle name="40% - Акцент6" xfId="23" builtinId="51" customBuiltin="1"/>
    <cellStyle name="40% - Акцент6 2" xfId="24"/>
    <cellStyle name="60% - Акцент1" xfId="25" builtinId="32" customBuiltin="1"/>
    <cellStyle name="60% - Акцент1 2" xfId="26"/>
    <cellStyle name="60% - Акцент2" xfId="27" builtinId="36" customBuiltin="1"/>
    <cellStyle name="60% - Акцент2 2" xfId="28"/>
    <cellStyle name="60% - Акцент3" xfId="29" builtinId="40" customBuiltin="1"/>
    <cellStyle name="60% - Акцент3 2" xfId="30"/>
    <cellStyle name="60% - Акцент4" xfId="31" builtinId="44" customBuiltin="1"/>
    <cellStyle name="60% - Акцент4 2" xfId="32"/>
    <cellStyle name="60% - Акцент5" xfId="33" builtinId="48" customBuiltin="1"/>
    <cellStyle name="60% - Акцент5 2" xfId="34"/>
    <cellStyle name="60% - Акцент6" xfId="35" builtinId="52" customBuiltin="1"/>
    <cellStyle name="60% - Акцент6 2" xfId="36"/>
    <cellStyle name="br" xfId="37"/>
    <cellStyle name="col" xfId="38"/>
    <cellStyle name="style0" xfId="39"/>
    <cellStyle name="td" xfId="40"/>
    <cellStyle name="tr" xfId="41"/>
    <cellStyle name="xl21" xfId="42"/>
    <cellStyle name="xl22" xfId="43"/>
    <cellStyle name="xl23" xfId="44"/>
    <cellStyle name="xl24" xfId="45"/>
    <cellStyle name="xl25" xfId="46"/>
    <cellStyle name="xl26" xfId="47"/>
    <cellStyle name="xl27" xfId="48"/>
    <cellStyle name="xl28" xfId="49"/>
    <cellStyle name="xl29" xfId="50"/>
    <cellStyle name="xl30" xfId="51"/>
    <cellStyle name="xl31" xfId="52"/>
    <cellStyle name="xl32" xfId="53"/>
    <cellStyle name="xl33" xfId="54"/>
    <cellStyle name="xl34" xfId="55"/>
    <cellStyle name="xl35" xfId="56"/>
    <cellStyle name="xl36" xfId="57"/>
    <cellStyle name="xl37" xfId="58"/>
    <cellStyle name="xl38" xfId="59"/>
    <cellStyle name="xl39" xfId="60"/>
    <cellStyle name="xl40" xfId="61"/>
    <cellStyle name="xl41" xfId="62"/>
    <cellStyle name="xl42" xfId="63"/>
    <cellStyle name="xl43" xfId="64"/>
    <cellStyle name="xl44" xfId="65"/>
    <cellStyle name="xl45" xfId="66"/>
    <cellStyle name="xl46" xfId="67"/>
    <cellStyle name="xl54" xfId="125"/>
    <cellStyle name="xl55" xfId="123"/>
    <cellStyle name="xl60" xfId="120"/>
    <cellStyle name="xl61" xfId="124"/>
    <cellStyle name="xl63" xfId="121"/>
    <cellStyle name="xl64" xfId="122"/>
    <cellStyle name="Акцент1" xfId="68" builtinId="29" customBuiltin="1"/>
    <cellStyle name="Акцент1 2" xfId="69"/>
    <cellStyle name="Акцент2" xfId="70" builtinId="33" customBuiltin="1"/>
    <cellStyle name="Акцент2 2" xfId="71"/>
    <cellStyle name="Акцент3" xfId="72" builtinId="37" customBuiltin="1"/>
    <cellStyle name="Акцент3 2" xfId="73"/>
    <cellStyle name="Акцент4" xfId="74" builtinId="41" customBuiltin="1"/>
    <cellStyle name="Акцент4 2" xfId="75"/>
    <cellStyle name="Акцент5" xfId="76" builtinId="45" customBuiltin="1"/>
    <cellStyle name="Акцент5 2" xfId="77"/>
    <cellStyle name="Акцент6" xfId="78" builtinId="49" customBuiltin="1"/>
    <cellStyle name="Акцент6 2" xfId="79"/>
    <cellStyle name="Ввод " xfId="80" builtinId="20" customBuiltin="1"/>
    <cellStyle name="Ввод  2" xfId="81"/>
    <cellStyle name="Вывод" xfId="82" builtinId="21" customBuiltin="1"/>
    <cellStyle name="Вывод 2" xfId="83"/>
    <cellStyle name="Вычисление" xfId="84" builtinId="22" customBuiltin="1"/>
    <cellStyle name="Вычисление 2" xfId="85"/>
    <cellStyle name="Заголовок 1" xfId="86" builtinId="16" customBuiltin="1"/>
    <cellStyle name="Заголовок 1 2" xfId="87"/>
    <cellStyle name="Заголовок 2" xfId="88" builtinId="17" customBuiltin="1"/>
    <cellStyle name="Заголовок 2 2" xfId="89"/>
    <cellStyle name="Заголовок 3" xfId="90" builtinId="18" customBuiltin="1"/>
    <cellStyle name="Заголовок 3 2" xfId="91"/>
    <cellStyle name="Заголовок 4" xfId="92" builtinId="19" customBuiltin="1"/>
    <cellStyle name="Заголовок 4 2" xfId="93"/>
    <cellStyle name="Итог" xfId="94" builtinId="25" customBuiltin="1"/>
    <cellStyle name="Итог 2" xfId="95"/>
    <cellStyle name="Контрольная ячейка" xfId="96" builtinId="23" customBuiltin="1"/>
    <cellStyle name="Контрольная ячейка 2" xfId="97"/>
    <cellStyle name="Название" xfId="98" builtinId="15" customBuiltin="1"/>
    <cellStyle name="Название 2" xfId="99"/>
    <cellStyle name="Нейтральный" xfId="100" builtinId="28" customBuiltin="1"/>
    <cellStyle name="Нейтральный 2" xfId="101"/>
    <cellStyle name="Обычный" xfId="0" builtinId="0"/>
    <cellStyle name="Обычный 2" xfId="102"/>
    <cellStyle name="Обычный 3" xfId="103"/>
    <cellStyle name="Обычный 4" xfId="104"/>
    <cellStyle name="Обычный 5" xfId="105"/>
    <cellStyle name="Обычный 6" xfId="106"/>
    <cellStyle name="Обычный 7" xfId="107"/>
    <cellStyle name="Плохой" xfId="108" builtinId="27" customBuiltin="1"/>
    <cellStyle name="Плохой 2" xfId="109"/>
    <cellStyle name="Пояснение" xfId="110" builtinId="53" customBuiltin="1"/>
    <cellStyle name="Пояснение 2" xfId="111"/>
    <cellStyle name="Примечание" xfId="112" builtinId="10" customBuiltin="1"/>
    <cellStyle name="Примечание 2" xfId="113"/>
    <cellStyle name="Связанная ячейка" xfId="114" builtinId="24" customBuiltin="1"/>
    <cellStyle name="Связанная ячейка 2" xfId="115"/>
    <cellStyle name="Текст предупреждения" xfId="116" builtinId="11" customBuiltin="1"/>
    <cellStyle name="Текст предупреждения 2" xfId="117"/>
    <cellStyle name="Хороший" xfId="118" builtinId="26" customBuiltin="1"/>
    <cellStyle name="Хороший 2" xfId="1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50"/>
  <sheetViews>
    <sheetView workbookViewId="0">
      <selection activeCell="E73" sqref="E73"/>
    </sheetView>
  </sheetViews>
  <sheetFormatPr defaultColWidth="15.28515625" defaultRowHeight="12.75" x14ac:dyDescent="0.2"/>
  <cols>
    <col min="1" max="1" width="6.42578125" style="8" customWidth="1"/>
    <col min="2" max="2" width="18.85546875" style="8" customWidth="1"/>
    <col min="3" max="3" width="50.7109375" style="8" customWidth="1"/>
    <col min="4" max="4" width="14" style="8" customWidth="1"/>
    <col min="5" max="5" width="14.140625" style="8" customWidth="1"/>
    <col min="6" max="6" width="13.5703125" style="8" customWidth="1"/>
    <col min="7" max="256" width="15.28515625" style="8"/>
    <col min="257" max="257" width="6.42578125" style="8" customWidth="1"/>
    <col min="258" max="258" width="18.85546875" style="8" customWidth="1"/>
    <col min="259" max="259" width="50.7109375" style="8" customWidth="1"/>
    <col min="260" max="260" width="14" style="8" customWidth="1"/>
    <col min="261" max="261" width="14.140625" style="8" customWidth="1"/>
    <col min="262" max="262" width="13.5703125" style="8" customWidth="1"/>
    <col min="263" max="512" width="15.28515625" style="8"/>
    <col min="513" max="513" width="6.42578125" style="8" customWidth="1"/>
    <col min="514" max="514" width="18.85546875" style="8" customWidth="1"/>
    <col min="515" max="515" width="50.7109375" style="8" customWidth="1"/>
    <col min="516" max="516" width="14" style="8" customWidth="1"/>
    <col min="517" max="517" width="14.140625" style="8" customWidth="1"/>
    <col min="518" max="518" width="13.5703125" style="8" customWidth="1"/>
    <col min="519" max="768" width="15.28515625" style="8"/>
    <col min="769" max="769" width="6.42578125" style="8" customWidth="1"/>
    <col min="770" max="770" width="18.85546875" style="8" customWidth="1"/>
    <col min="771" max="771" width="50.7109375" style="8" customWidth="1"/>
    <col min="772" max="772" width="14" style="8" customWidth="1"/>
    <col min="773" max="773" width="14.140625" style="8" customWidth="1"/>
    <col min="774" max="774" width="13.5703125" style="8" customWidth="1"/>
    <col min="775" max="1024" width="15.28515625" style="8"/>
    <col min="1025" max="1025" width="6.42578125" style="8" customWidth="1"/>
    <col min="1026" max="1026" width="18.85546875" style="8" customWidth="1"/>
    <col min="1027" max="1027" width="50.7109375" style="8" customWidth="1"/>
    <col min="1028" max="1028" width="14" style="8" customWidth="1"/>
    <col min="1029" max="1029" width="14.140625" style="8" customWidth="1"/>
    <col min="1030" max="1030" width="13.5703125" style="8" customWidth="1"/>
    <col min="1031" max="1280" width="15.28515625" style="8"/>
    <col min="1281" max="1281" width="6.42578125" style="8" customWidth="1"/>
    <col min="1282" max="1282" width="18.85546875" style="8" customWidth="1"/>
    <col min="1283" max="1283" width="50.7109375" style="8" customWidth="1"/>
    <col min="1284" max="1284" width="14" style="8" customWidth="1"/>
    <col min="1285" max="1285" width="14.140625" style="8" customWidth="1"/>
    <col min="1286" max="1286" width="13.5703125" style="8" customWidth="1"/>
    <col min="1287" max="1536" width="15.28515625" style="8"/>
    <col min="1537" max="1537" width="6.42578125" style="8" customWidth="1"/>
    <col min="1538" max="1538" width="18.85546875" style="8" customWidth="1"/>
    <col min="1539" max="1539" width="50.7109375" style="8" customWidth="1"/>
    <col min="1540" max="1540" width="14" style="8" customWidth="1"/>
    <col min="1541" max="1541" width="14.140625" style="8" customWidth="1"/>
    <col min="1542" max="1542" width="13.5703125" style="8" customWidth="1"/>
    <col min="1543" max="1792" width="15.28515625" style="8"/>
    <col min="1793" max="1793" width="6.42578125" style="8" customWidth="1"/>
    <col min="1794" max="1794" width="18.85546875" style="8" customWidth="1"/>
    <col min="1795" max="1795" width="50.7109375" style="8" customWidth="1"/>
    <col min="1796" max="1796" width="14" style="8" customWidth="1"/>
    <col min="1797" max="1797" width="14.140625" style="8" customWidth="1"/>
    <col min="1798" max="1798" width="13.5703125" style="8" customWidth="1"/>
    <col min="1799" max="2048" width="15.28515625" style="8"/>
    <col min="2049" max="2049" width="6.42578125" style="8" customWidth="1"/>
    <col min="2050" max="2050" width="18.85546875" style="8" customWidth="1"/>
    <col min="2051" max="2051" width="50.7109375" style="8" customWidth="1"/>
    <col min="2052" max="2052" width="14" style="8" customWidth="1"/>
    <col min="2053" max="2053" width="14.140625" style="8" customWidth="1"/>
    <col min="2054" max="2054" width="13.5703125" style="8" customWidth="1"/>
    <col min="2055" max="2304" width="15.28515625" style="8"/>
    <col min="2305" max="2305" width="6.42578125" style="8" customWidth="1"/>
    <col min="2306" max="2306" width="18.85546875" style="8" customWidth="1"/>
    <col min="2307" max="2307" width="50.7109375" style="8" customWidth="1"/>
    <col min="2308" max="2308" width="14" style="8" customWidth="1"/>
    <col min="2309" max="2309" width="14.140625" style="8" customWidth="1"/>
    <col min="2310" max="2310" width="13.5703125" style="8" customWidth="1"/>
    <col min="2311" max="2560" width="15.28515625" style="8"/>
    <col min="2561" max="2561" width="6.42578125" style="8" customWidth="1"/>
    <col min="2562" max="2562" width="18.85546875" style="8" customWidth="1"/>
    <col min="2563" max="2563" width="50.7109375" style="8" customWidth="1"/>
    <col min="2564" max="2564" width="14" style="8" customWidth="1"/>
    <col min="2565" max="2565" width="14.140625" style="8" customWidth="1"/>
    <col min="2566" max="2566" width="13.5703125" style="8" customWidth="1"/>
    <col min="2567" max="2816" width="15.28515625" style="8"/>
    <col min="2817" max="2817" width="6.42578125" style="8" customWidth="1"/>
    <col min="2818" max="2818" width="18.85546875" style="8" customWidth="1"/>
    <col min="2819" max="2819" width="50.7109375" style="8" customWidth="1"/>
    <col min="2820" max="2820" width="14" style="8" customWidth="1"/>
    <col min="2821" max="2821" width="14.140625" style="8" customWidth="1"/>
    <col min="2822" max="2822" width="13.5703125" style="8" customWidth="1"/>
    <col min="2823" max="3072" width="15.28515625" style="8"/>
    <col min="3073" max="3073" width="6.42578125" style="8" customWidth="1"/>
    <col min="3074" max="3074" width="18.85546875" style="8" customWidth="1"/>
    <col min="3075" max="3075" width="50.7109375" style="8" customWidth="1"/>
    <col min="3076" max="3076" width="14" style="8" customWidth="1"/>
    <col min="3077" max="3077" width="14.140625" style="8" customWidth="1"/>
    <col min="3078" max="3078" width="13.5703125" style="8" customWidth="1"/>
    <col min="3079" max="3328" width="15.28515625" style="8"/>
    <col min="3329" max="3329" width="6.42578125" style="8" customWidth="1"/>
    <col min="3330" max="3330" width="18.85546875" style="8" customWidth="1"/>
    <col min="3331" max="3331" width="50.7109375" style="8" customWidth="1"/>
    <col min="3332" max="3332" width="14" style="8" customWidth="1"/>
    <col min="3333" max="3333" width="14.140625" style="8" customWidth="1"/>
    <col min="3334" max="3334" width="13.5703125" style="8" customWidth="1"/>
    <col min="3335" max="3584" width="15.28515625" style="8"/>
    <col min="3585" max="3585" width="6.42578125" style="8" customWidth="1"/>
    <col min="3586" max="3586" width="18.85546875" style="8" customWidth="1"/>
    <col min="3587" max="3587" width="50.7109375" style="8" customWidth="1"/>
    <col min="3588" max="3588" width="14" style="8" customWidth="1"/>
    <col min="3589" max="3589" width="14.140625" style="8" customWidth="1"/>
    <col min="3590" max="3590" width="13.5703125" style="8" customWidth="1"/>
    <col min="3591" max="3840" width="15.28515625" style="8"/>
    <col min="3841" max="3841" width="6.42578125" style="8" customWidth="1"/>
    <col min="3842" max="3842" width="18.85546875" style="8" customWidth="1"/>
    <col min="3843" max="3843" width="50.7109375" style="8" customWidth="1"/>
    <col min="3844" max="3844" width="14" style="8" customWidth="1"/>
    <col min="3845" max="3845" width="14.140625" style="8" customWidth="1"/>
    <col min="3846" max="3846" width="13.5703125" style="8" customWidth="1"/>
    <col min="3847" max="4096" width="15.28515625" style="8"/>
    <col min="4097" max="4097" width="6.42578125" style="8" customWidth="1"/>
    <col min="4098" max="4098" width="18.85546875" style="8" customWidth="1"/>
    <col min="4099" max="4099" width="50.7109375" style="8" customWidth="1"/>
    <col min="4100" max="4100" width="14" style="8" customWidth="1"/>
    <col min="4101" max="4101" width="14.140625" style="8" customWidth="1"/>
    <col min="4102" max="4102" width="13.5703125" style="8" customWidth="1"/>
    <col min="4103" max="4352" width="15.28515625" style="8"/>
    <col min="4353" max="4353" width="6.42578125" style="8" customWidth="1"/>
    <col min="4354" max="4354" width="18.85546875" style="8" customWidth="1"/>
    <col min="4355" max="4355" width="50.7109375" style="8" customWidth="1"/>
    <col min="4356" max="4356" width="14" style="8" customWidth="1"/>
    <col min="4357" max="4357" width="14.140625" style="8" customWidth="1"/>
    <col min="4358" max="4358" width="13.5703125" style="8" customWidth="1"/>
    <col min="4359" max="4608" width="15.28515625" style="8"/>
    <col min="4609" max="4609" width="6.42578125" style="8" customWidth="1"/>
    <col min="4610" max="4610" width="18.85546875" style="8" customWidth="1"/>
    <col min="4611" max="4611" width="50.7109375" style="8" customWidth="1"/>
    <col min="4612" max="4612" width="14" style="8" customWidth="1"/>
    <col min="4613" max="4613" width="14.140625" style="8" customWidth="1"/>
    <col min="4614" max="4614" width="13.5703125" style="8" customWidth="1"/>
    <col min="4615" max="4864" width="15.28515625" style="8"/>
    <col min="4865" max="4865" width="6.42578125" style="8" customWidth="1"/>
    <col min="4866" max="4866" width="18.85546875" style="8" customWidth="1"/>
    <col min="4867" max="4867" width="50.7109375" style="8" customWidth="1"/>
    <col min="4868" max="4868" width="14" style="8" customWidth="1"/>
    <col min="4869" max="4869" width="14.140625" style="8" customWidth="1"/>
    <col min="4870" max="4870" width="13.5703125" style="8" customWidth="1"/>
    <col min="4871" max="5120" width="15.28515625" style="8"/>
    <col min="5121" max="5121" width="6.42578125" style="8" customWidth="1"/>
    <col min="5122" max="5122" width="18.85546875" style="8" customWidth="1"/>
    <col min="5123" max="5123" width="50.7109375" style="8" customWidth="1"/>
    <col min="5124" max="5124" width="14" style="8" customWidth="1"/>
    <col min="5125" max="5125" width="14.140625" style="8" customWidth="1"/>
    <col min="5126" max="5126" width="13.5703125" style="8" customWidth="1"/>
    <col min="5127" max="5376" width="15.28515625" style="8"/>
    <col min="5377" max="5377" width="6.42578125" style="8" customWidth="1"/>
    <col min="5378" max="5378" width="18.85546875" style="8" customWidth="1"/>
    <col min="5379" max="5379" width="50.7109375" style="8" customWidth="1"/>
    <col min="5380" max="5380" width="14" style="8" customWidth="1"/>
    <col min="5381" max="5381" width="14.140625" style="8" customWidth="1"/>
    <col min="5382" max="5382" width="13.5703125" style="8" customWidth="1"/>
    <col min="5383" max="5632" width="15.28515625" style="8"/>
    <col min="5633" max="5633" width="6.42578125" style="8" customWidth="1"/>
    <col min="5634" max="5634" width="18.85546875" style="8" customWidth="1"/>
    <col min="5635" max="5635" width="50.7109375" style="8" customWidth="1"/>
    <col min="5636" max="5636" width="14" style="8" customWidth="1"/>
    <col min="5637" max="5637" width="14.140625" style="8" customWidth="1"/>
    <col min="5638" max="5638" width="13.5703125" style="8" customWidth="1"/>
    <col min="5639" max="5888" width="15.28515625" style="8"/>
    <col min="5889" max="5889" width="6.42578125" style="8" customWidth="1"/>
    <col min="5890" max="5890" width="18.85546875" style="8" customWidth="1"/>
    <col min="5891" max="5891" width="50.7109375" style="8" customWidth="1"/>
    <col min="5892" max="5892" width="14" style="8" customWidth="1"/>
    <col min="5893" max="5893" width="14.140625" style="8" customWidth="1"/>
    <col min="5894" max="5894" width="13.5703125" style="8" customWidth="1"/>
    <col min="5895" max="6144" width="15.28515625" style="8"/>
    <col min="6145" max="6145" width="6.42578125" style="8" customWidth="1"/>
    <col min="6146" max="6146" width="18.85546875" style="8" customWidth="1"/>
    <col min="6147" max="6147" width="50.7109375" style="8" customWidth="1"/>
    <col min="6148" max="6148" width="14" style="8" customWidth="1"/>
    <col min="6149" max="6149" width="14.140625" style="8" customWidth="1"/>
    <col min="6150" max="6150" width="13.5703125" style="8" customWidth="1"/>
    <col min="6151" max="6400" width="15.28515625" style="8"/>
    <col min="6401" max="6401" width="6.42578125" style="8" customWidth="1"/>
    <col min="6402" max="6402" width="18.85546875" style="8" customWidth="1"/>
    <col min="6403" max="6403" width="50.7109375" style="8" customWidth="1"/>
    <col min="6404" max="6404" width="14" style="8" customWidth="1"/>
    <col min="6405" max="6405" width="14.140625" style="8" customWidth="1"/>
    <col min="6406" max="6406" width="13.5703125" style="8" customWidth="1"/>
    <col min="6407" max="6656" width="15.28515625" style="8"/>
    <col min="6657" max="6657" width="6.42578125" style="8" customWidth="1"/>
    <col min="6658" max="6658" width="18.85546875" style="8" customWidth="1"/>
    <col min="6659" max="6659" width="50.7109375" style="8" customWidth="1"/>
    <col min="6660" max="6660" width="14" style="8" customWidth="1"/>
    <col min="6661" max="6661" width="14.140625" style="8" customWidth="1"/>
    <col min="6662" max="6662" width="13.5703125" style="8" customWidth="1"/>
    <col min="6663" max="6912" width="15.28515625" style="8"/>
    <col min="6913" max="6913" width="6.42578125" style="8" customWidth="1"/>
    <col min="6914" max="6914" width="18.85546875" style="8" customWidth="1"/>
    <col min="6915" max="6915" width="50.7109375" style="8" customWidth="1"/>
    <col min="6916" max="6916" width="14" style="8" customWidth="1"/>
    <col min="6917" max="6917" width="14.140625" style="8" customWidth="1"/>
    <col min="6918" max="6918" width="13.5703125" style="8" customWidth="1"/>
    <col min="6919" max="7168" width="15.28515625" style="8"/>
    <col min="7169" max="7169" width="6.42578125" style="8" customWidth="1"/>
    <col min="7170" max="7170" width="18.85546875" style="8" customWidth="1"/>
    <col min="7171" max="7171" width="50.7109375" style="8" customWidth="1"/>
    <col min="7172" max="7172" width="14" style="8" customWidth="1"/>
    <col min="7173" max="7173" width="14.140625" style="8" customWidth="1"/>
    <col min="7174" max="7174" width="13.5703125" style="8" customWidth="1"/>
    <col min="7175" max="7424" width="15.28515625" style="8"/>
    <col min="7425" max="7425" width="6.42578125" style="8" customWidth="1"/>
    <col min="7426" max="7426" width="18.85546875" style="8" customWidth="1"/>
    <col min="7427" max="7427" width="50.7109375" style="8" customWidth="1"/>
    <col min="7428" max="7428" width="14" style="8" customWidth="1"/>
    <col min="7429" max="7429" width="14.140625" style="8" customWidth="1"/>
    <col min="7430" max="7430" width="13.5703125" style="8" customWidth="1"/>
    <col min="7431" max="7680" width="15.28515625" style="8"/>
    <col min="7681" max="7681" width="6.42578125" style="8" customWidth="1"/>
    <col min="7682" max="7682" width="18.85546875" style="8" customWidth="1"/>
    <col min="7683" max="7683" width="50.7109375" style="8" customWidth="1"/>
    <col min="7684" max="7684" width="14" style="8" customWidth="1"/>
    <col min="7685" max="7685" width="14.140625" style="8" customWidth="1"/>
    <col min="7686" max="7686" width="13.5703125" style="8" customWidth="1"/>
    <col min="7687" max="7936" width="15.28515625" style="8"/>
    <col min="7937" max="7937" width="6.42578125" style="8" customWidth="1"/>
    <col min="7938" max="7938" width="18.85546875" style="8" customWidth="1"/>
    <col min="7939" max="7939" width="50.7109375" style="8" customWidth="1"/>
    <col min="7940" max="7940" width="14" style="8" customWidth="1"/>
    <col min="7941" max="7941" width="14.140625" style="8" customWidth="1"/>
    <col min="7942" max="7942" width="13.5703125" style="8" customWidth="1"/>
    <col min="7943" max="8192" width="15.28515625" style="8"/>
    <col min="8193" max="8193" width="6.42578125" style="8" customWidth="1"/>
    <col min="8194" max="8194" width="18.85546875" style="8" customWidth="1"/>
    <col min="8195" max="8195" width="50.7109375" style="8" customWidth="1"/>
    <col min="8196" max="8196" width="14" style="8" customWidth="1"/>
    <col min="8197" max="8197" width="14.140625" style="8" customWidth="1"/>
    <col min="8198" max="8198" width="13.5703125" style="8" customWidth="1"/>
    <col min="8199" max="8448" width="15.28515625" style="8"/>
    <col min="8449" max="8449" width="6.42578125" style="8" customWidth="1"/>
    <col min="8450" max="8450" width="18.85546875" style="8" customWidth="1"/>
    <col min="8451" max="8451" width="50.7109375" style="8" customWidth="1"/>
    <col min="8452" max="8452" width="14" style="8" customWidth="1"/>
    <col min="8453" max="8453" width="14.140625" style="8" customWidth="1"/>
    <col min="8454" max="8454" width="13.5703125" style="8" customWidth="1"/>
    <col min="8455" max="8704" width="15.28515625" style="8"/>
    <col min="8705" max="8705" width="6.42578125" style="8" customWidth="1"/>
    <col min="8706" max="8706" width="18.85546875" style="8" customWidth="1"/>
    <col min="8707" max="8707" width="50.7109375" style="8" customWidth="1"/>
    <col min="8708" max="8708" width="14" style="8" customWidth="1"/>
    <col min="8709" max="8709" width="14.140625" style="8" customWidth="1"/>
    <col min="8710" max="8710" width="13.5703125" style="8" customWidth="1"/>
    <col min="8711" max="8960" width="15.28515625" style="8"/>
    <col min="8961" max="8961" width="6.42578125" style="8" customWidth="1"/>
    <col min="8962" max="8962" width="18.85546875" style="8" customWidth="1"/>
    <col min="8963" max="8963" width="50.7109375" style="8" customWidth="1"/>
    <col min="8964" max="8964" width="14" style="8" customWidth="1"/>
    <col min="8965" max="8965" width="14.140625" style="8" customWidth="1"/>
    <col min="8966" max="8966" width="13.5703125" style="8" customWidth="1"/>
    <col min="8967" max="9216" width="15.28515625" style="8"/>
    <col min="9217" max="9217" width="6.42578125" style="8" customWidth="1"/>
    <col min="9218" max="9218" width="18.85546875" style="8" customWidth="1"/>
    <col min="9219" max="9219" width="50.7109375" style="8" customWidth="1"/>
    <col min="9220" max="9220" width="14" style="8" customWidth="1"/>
    <col min="9221" max="9221" width="14.140625" style="8" customWidth="1"/>
    <col min="9222" max="9222" width="13.5703125" style="8" customWidth="1"/>
    <col min="9223" max="9472" width="15.28515625" style="8"/>
    <col min="9473" max="9473" width="6.42578125" style="8" customWidth="1"/>
    <col min="9474" max="9474" width="18.85546875" style="8" customWidth="1"/>
    <col min="9475" max="9475" width="50.7109375" style="8" customWidth="1"/>
    <col min="9476" max="9476" width="14" style="8" customWidth="1"/>
    <col min="9477" max="9477" width="14.140625" style="8" customWidth="1"/>
    <col min="9478" max="9478" width="13.5703125" style="8" customWidth="1"/>
    <col min="9479" max="9728" width="15.28515625" style="8"/>
    <col min="9729" max="9729" width="6.42578125" style="8" customWidth="1"/>
    <col min="9730" max="9730" width="18.85546875" style="8" customWidth="1"/>
    <col min="9731" max="9731" width="50.7109375" style="8" customWidth="1"/>
    <col min="9732" max="9732" width="14" style="8" customWidth="1"/>
    <col min="9733" max="9733" width="14.140625" style="8" customWidth="1"/>
    <col min="9734" max="9734" width="13.5703125" style="8" customWidth="1"/>
    <col min="9735" max="9984" width="15.28515625" style="8"/>
    <col min="9985" max="9985" width="6.42578125" style="8" customWidth="1"/>
    <col min="9986" max="9986" width="18.85546875" style="8" customWidth="1"/>
    <col min="9987" max="9987" width="50.7109375" style="8" customWidth="1"/>
    <col min="9988" max="9988" width="14" style="8" customWidth="1"/>
    <col min="9989" max="9989" width="14.140625" style="8" customWidth="1"/>
    <col min="9990" max="9990" width="13.5703125" style="8" customWidth="1"/>
    <col min="9991" max="10240" width="15.28515625" style="8"/>
    <col min="10241" max="10241" width="6.42578125" style="8" customWidth="1"/>
    <col min="10242" max="10242" width="18.85546875" style="8" customWidth="1"/>
    <col min="10243" max="10243" width="50.7109375" style="8" customWidth="1"/>
    <col min="10244" max="10244" width="14" style="8" customWidth="1"/>
    <col min="10245" max="10245" width="14.140625" style="8" customWidth="1"/>
    <col min="10246" max="10246" width="13.5703125" style="8" customWidth="1"/>
    <col min="10247" max="10496" width="15.28515625" style="8"/>
    <col min="10497" max="10497" width="6.42578125" style="8" customWidth="1"/>
    <col min="10498" max="10498" width="18.85546875" style="8" customWidth="1"/>
    <col min="10499" max="10499" width="50.7109375" style="8" customWidth="1"/>
    <col min="10500" max="10500" width="14" style="8" customWidth="1"/>
    <col min="10501" max="10501" width="14.140625" style="8" customWidth="1"/>
    <col min="10502" max="10502" width="13.5703125" style="8" customWidth="1"/>
    <col min="10503" max="10752" width="15.28515625" style="8"/>
    <col min="10753" max="10753" width="6.42578125" style="8" customWidth="1"/>
    <col min="10754" max="10754" width="18.85546875" style="8" customWidth="1"/>
    <col min="10755" max="10755" width="50.7109375" style="8" customWidth="1"/>
    <col min="10756" max="10756" width="14" style="8" customWidth="1"/>
    <col min="10757" max="10757" width="14.140625" style="8" customWidth="1"/>
    <col min="10758" max="10758" width="13.5703125" style="8" customWidth="1"/>
    <col min="10759" max="11008" width="15.28515625" style="8"/>
    <col min="11009" max="11009" width="6.42578125" style="8" customWidth="1"/>
    <col min="11010" max="11010" width="18.85546875" style="8" customWidth="1"/>
    <col min="11011" max="11011" width="50.7109375" style="8" customWidth="1"/>
    <col min="11012" max="11012" width="14" style="8" customWidth="1"/>
    <col min="11013" max="11013" width="14.140625" style="8" customWidth="1"/>
    <col min="11014" max="11014" width="13.5703125" style="8" customWidth="1"/>
    <col min="11015" max="11264" width="15.28515625" style="8"/>
    <col min="11265" max="11265" width="6.42578125" style="8" customWidth="1"/>
    <col min="11266" max="11266" width="18.85546875" style="8" customWidth="1"/>
    <col min="11267" max="11267" width="50.7109375" style="8" customWidth="1"/>
    <col min="11268" max="11268" width="14" style="8" customWidth="1"/>
    <col min="11269" max="11269" width="14.140625" style="8" customWidth="1"/>
    <col min="11270" max="11270" width="13.5703125" style="8" customWidth="1"/>
    <col min="11271" max="11520" width="15.28515625" style="8"/>
    <col min="11521" max="11521" width="6.42578125" style="8" customWidth="1"/>
    <col min="11522" max="11522" width="18.85546875" style="8" customWidth="1"/>
    <col min="11523" max="11523" width="50.7109375" style="8" customWidth="1"/>
    <col min="11524" max="11524" width="14" style="8" customWidth="1"/>
    <col min="11525" max="11525" width="14.140625" style="8" customWidth="1"/>
    <col min="11526" max="11526" width="13.5703125" style="8" customWidth="1"/>
    <col min="11527" max="11776" width="15.28515625" style="8"/>
    <col min="11777" max="11777" width="6.42578125" style="8" customWidth="1"/>
    <col min="11778" max="11778" width="18.85546875" style="8" customWidth="1"/>
    <col min="11779" max="11779" width="50.7109375" style="8" customWidth="1"/>
    <col min="11780" max="11780" width="14" style="8" customWidth="1"/>
    <col min="11781" max="11781" width="14.140625" style="8" customWidth="1"/>
    <col min="11782" max="11782" width="13.5703125" style="8" customWidth="1"/>
    <col min="11783" max="12032" width="15.28515625" style="8"/>
    <col min="12033" max="12033" width="6.42578125" style="8" customWidth="1"/>
    <col min="12034" max="12034" width="18.85546875" style="8" customWidth="1"/>
    <col min="12035" max="12035" width="50.7109375" style="8" customWidth="1"/>
    <col min="12036" max="12036" width="14" style="8" customWidth="1"/>
    <col min="12037" max="12037" width="14.140625" style="8" customWidth="1"/>
    <col min="12038" max="12038" width="13.5703125" style="8" customWidth="1"/>
    <col min="12039" max="12288" width="15.28515625" style="8"/>
    <col min="12289" max="12289" width="6.42578125" style="8" customWidth="1"/>
    <col min="12290" max="12290" width="18.85546875" style="8" customWidth="1"/>
    <col min="12291" max="12291" width="50.7109375" style="8" customWidth="1"/>
    <col min="12292" max="12292" width="14" style="8" customWidth="1"/>
    <col min="12293" max="12293" width="14.140625" style="8" customWidth="1"/>
    <col min="12294" max="12294" width="13.5703125" style="8" customWidth="1"/>
    <col min="12295" max="12544" width="15.28515625" style="8"/>
    <col min="12545" max="12545" width="6.42578125" style="8" customWidth="1"/>
    <col min="12546" max="12546" width="18.85546875" style="8" customWidth="1"/>
    <col min="12547" max="12547" width="50.7109375" style="8" customWidth="1"/>
    <col min="12548" max="12548" width="14" style="8" customWidth="1"/>
    <col min="12549" max="12549" width="14.140625" style="8" customWidth="1"/>
    <col min="12550" max="12550" width="13.5703125" style="8" customWidth="1"/>
    <col min="12551" max="12800" width="15.28515625" style="8"/>
    <col min="12801" max="12801" width="6.42578125" style="8" customWidth="1"/>
    <col min="12802" max="12802" width="18.85546875" style="8" customWidth="1"/>
    <col min="12803" max="12803" width="50.7109375" style="8" customWidth="1"/>
    <col min="12804" max="12804" width="14" style="8" customWidth="1"/>
    <col min="12805" max="12805" width="14.140625" style="8" customWidth="1"/>
    <col min="12806" max="12806" width="13.5703125" style="8" customWidth="1"/>
    <col min="12807" max="13056" width="15.28515625" style="8"/>
    <col min="13057" max="13057" width="6.42578125" style="8" customWidth="1"/>
    <col min="13058" max="13058" width="18.85546875" style="8" customWidth="1"/>
    <col min="13059" max="13059" width="50.7109375" style="8" customWidth="1"/>
    <col min="13060" max="13060" width="14" style="8" customWidth="1"/>
    <col min="13061" max="13061" width="14.140625" style="8" customWidth="1"/>
    <col min="13062" max="13062" width="13.5703125" style="8" customWidth="1"/>
    <col min="13063" max="13312" width="15.28515625" style="8"/>
    <col min="13313" max="13313" width="6.42578125" style="8" customWidth="1"/>
    <col min="13314" max="13314" width="18.85546875" style="8" customWidth="1"/>
    <col min="13315" max="13315" width="50.7109375" style="8" customWidth="1"/>
    <col min="13316" max="13316" width="14" style="8" customWidth="1"/>
    <col min="13317" max="13317" width="14.140625" style="8" customWidth="1"/>
    <col min="13318" max="13318" width="13.5703125" style="8" customWidth="1"/>
    <col min="13319" max="13568" width="15.28515625" style="8"/>
    <col min="13569" max="13569" width="6.42578125" style="8" customWidth="1"/>
    <col min="13570" max="13570" width="18.85546875" style="8" customWidth="1"/>
    <col min="13571" max="13571" width="50.7109375" style="8" customWidth="1"/>
    <col min="13572" max="13572" width="14" style="8" customWidth="1"/>
    <col min="13573" max="13573" width="14.140625" style="8" customWidth="1"/>
    <col min="13574" max="13574" width="13.5703125" style="8" customWidth="1"/>
    <col min="13575" max="13824" width="15.28515625" style="8"/>
    <col min="13825" max="13825" width="6.42578125" style="8" customWidth="1"/>
    <col min="13826" max="13826" width="18.85546875" style="8" customWidth="1"/>
    <col min="13827" max="13827" width="50.7109375" style="8" customWidth="1"/>
    <col min="13828" max="13828" width="14" style="8" customWidth="1"/>
    <col min="13829" max="13829" width="14.140625" style="8" customWidth="1"/>
    <col min="13830" max="13830" width="13.5703125" style="8" customWidth="1"/>
    <col min="13831" max="14080" width="15.28515625" style="8"/>
    <col min="14081" max="14081" width="6.42578125" style="8" customWidth="1"/>
    <col min="14082" max="14082" width="18.85546875" style="8" customWidth="1"/>
    <col min="14083" max="14083" width="50.7109375" style="8" customWidth="1"/>
    <col min="14084" max="14084" width="14" style="8" customWidth="1"/>
    <col min="14085" max="14085" width="14.140625" style="8" customWidth="1"/>
    <col min="14086" max="14086" width="13.5703125" style="8" customWidth="1"/>
    <col min="14087" max="14336" width="15.28515625" style="8"/>
    <col min="14337" max="14337" width="6.42578125" style="8" customWidth="1"/>
    <col min="14338" max="14338" width="18.85546875" style="8" customWidth="1"/>
    <col min="14339" max="14339" width="50.7109375" style="8" customWidth="1"/>
    <col min="14340" max="14340" width="14" style="8" customWidth="1"/>
    <col min="14341" max="14341" width="14.140625" style="8" customWidth="1"/>
    <col min="14342" max="14342" width="13.5703125" style="8" customWidth="1"/>
    <col min="14343" max="14592" width="15.28515625" style="8"/>
    <col min="14593" max="14593" width="6.42578125" style="8" customWidth="1"/>
    <col min="14594" max="14594" width="18.85546875" style="8" customWidth="1"/>
    <col min="14595" max="14595" width="50.7109375" style="8" customWidth="1"/>
    <col min="14596" max="14596" width="14" style="8" customWidth="1"/>
    <col min="14597" max="14597" width="14.140625" style="8" customWidth="1"/>
    <col min="14598" max="14598" width="13.5703125" style="8" customWidth="1"/>
    <col min="14599" max="14848" width="15.28515625" style="8"/>
    <col min="14849" max="14849" width="6.42578125" style="8" customWidth="1"/>
    <col min="14850" max="14850" width="18.85546875" style="8" customWidth="1"/>
    <col min="14851" max="14851" width="50.7109375" style="8" customWidth="1"/>
    <col min="14852" max="14852" width="14" style="8" customWidth="1"/>
    <col min="14853" max="14853" width="14.140625" style="8" customWidth="1"/>
    <col min="14854" max="14854" width="13.5703125" style="8" customWidth="1"/>
    <col min="14855" max="15104" width="15.28515625" style="8"/>
    <col min="15105" max="15105" width="6.42578125" style="8" customWidth="1"/>
    <col min="15106" max="15106" width="18.85546875" style="8" customWidth="1"/>
    <col min="15107" max="15107" width="50.7109375" style="8" customWidth="1"/>
    <col min="15108" max="15108" width="14" style="8" customWidth="1"/>
    <col min="15109" max="15109" width="14.140625" style="8" customWidth="1"/>
    <col min="15110" max="15110" width="13.5703125" style="8" customWidth="1"/>
    <col min="15111" max="15360" width="15.28515625" style="8"/>
    <col min="15361" max="15361" width="6.42578125" style="8" customWidth="1"/>
    <col min="15362" max="15362" width="18.85546875" style="8" customWidth="1"/>
    <col min="15363" max="15363" width="50.7109375" style="8" customWidth="1"/>
    <col min="15364" max="15364" width="14" style="8" customWidth="1"/>
    <col min="15365" max="15365" width="14.140625" style="8" customWidth="1"/>
    <col min="15366" max="15366" width="13.5703125" style="8" customWidth="1"/>
    <col min="15367" max="15616" width="15.28515625" style="8"/>
    <col min="15617" max="15617" width="6.42578125" style="8" customWidth="1"/>
    <col min="15618" max="15618" width="18.85546875" style="8" customWidth="1"/>
    <col min="15619" max="15619" width="50.7109375" style="8" customWidth="1"/>
    <col min="15620" max="15620" width="14" style="8" customWidth="1"/>
    <col min="15621" max="15621" width="14.140625" style="8" customWidth="1"/>
    <col min="15622" max="15622" width="13.5703125" style="8" customWidth="1"/>
    <col min="15623" max="15872" width="15.28515625" style="8"/>
    <col min="15873" max="15873" width="6.42578125" style="8" customWidth="1"/>
    <col min="15874" max="15874" width="18.85546875" style="8" customWidth="1"/>
    <col min="15875" max="15875" width="50.7109375" style="8" customWidth="1"/>
    <col min="15876" max="15876" width="14" style="8" customWidth="1"/>
    <col min="15877" max="15877" width="14.140625" style="8" customWidth="1"/>
    <col min="15878" max="15878" width="13.5703125" style="8" customWidth="1"/>
    <col min="15879" max="16128" width="15.28515625" style="8"/>
    <col min="16129" max="16129" width="6.42578125" style="8" customWidth="1"/>
    <col min="16130" max="16130" width="18.85546875" style="8" customWidth="1"/>
    <col min="16131" max="16131" width="50.7109375" style="8" customWidth="1"/>
    <col min="16132" max="16132" width="14" style="8" customWidth="1"/>
    <col min="16133" max="16133" width="14.140625" style="8" customWidth="1"/>
    <col min="16134" max="16134" width="13.5703125" style="8" customWidth="1"/>
    <col min="16135" max="16384" width="15.28515625" style="8"/>
  </cols>
  <sheetData>
    <row r="1" spans="1:6" ht="12.95" customHeight="1" x14ac:dyDescent="0.2">
      <c r="A1" s="14"/>
      <c r="B1" s="15"/>
      <c r="C1" s="15"/>
      <c r="D1" s="67" t="s">
        <v>346</v>
      </c>
      <c r="E1" s="67"/>
      <c r="F1" s="67"/>
    </row>
    <row r="2" spans="1:6" ht="12.95" customHeight="1" x14ac:dyDescent="0.2">
      <c r="A2" s="14"/>
      <c r="B2" s="15"/>
      <c r="C2" s="15"/>
      <c r="D2" s="67" t="s">
        <v>853</v>
      </c>
      <c r="E2" s="67"/>
      <c r="F2" s="67"/>
    </row>
    <row r="3" spans="1:6" ht="12.95" customHeight="1" x14ac:dyDescent="0.2">
      <c r="A3" s="14"/>
      <c r="B3" s="15"/>
      <c r="C3" s="15"/>
      <c r="D3" s="67" t="s">
        <v>591</v>
      </c>
      <c r="E3" s="67"/>
      <c r="F3" s="67"/>
    </row>
    <row r="4" spans="1:6" ht="12.95" customHeight="1" x14ac:dyDescent="0.2">
      <c r="A4" s="14"/>
      <c r="B4" s="15"/>
      <c r="C4" s="15"/>
      <c r="D4" s="68" t="s">
        <v>854</v>
      </c>
      <c r="E4" s="68"/>
      <c r="F4" s="68"/>
    </row>
    <row r="5" spans="1:6" ht="16.5" customHeight="1" x14ac:dyDescent="0.2">
      <c r="A5" s="14"/>
      <c r="B5" s="15"/>
      <c r="C5" s="15"/>
      <c r="D5" s="15"/>
      <c r="E5" s="15"/>
      <c r="F5" s="16"/>
    </row>
    <row r="6" spans="1:6" ht="13.5" customHeight="1" x14ac:dyDescent="0.2">
      <c r="A6" s="14"/>
      <c r="B6" s="71" t="s">
        <v>835</v>
      </c>
      <c r="C6" s="71"/>
      <c r="D6" s="71"/>
      <c r="E6" s="71"/>
      <c r="F6" s="71"/>
    </row>
    <row r="7" spans="1:6" ht="13.5" customHeight="1" x14ac:dyDescent="0.2">
      <c r="A7" s="14"/>
      <c r="B7" s="71" t="s">
        <v>849</v>
      </c>
      <c r="C7" s="71"/>
      <c r="D7" s="71"/>
      <c r="E7" s="71"/>
      <c r="F7" s="71"/>
    </row>
    <row r="8" spans="1:6" ht="13.5" customHeight="1" x14ac:dyDescent="0.2">
      <c r="A8" s="14"/>
      <c r="B8" s="70" t="s">
        <v>486</v>
      </c>
      <c r="C8" s="70"/>
      <c r="D8" s="70"/>
      <c r="E8" s="70"/>
      <c r="F8" s="70"/>
    </row>
    <row r="9" spans="1:6" ht="35.1" customHeight="1" x14ac:dyDescent="0.2">
      <c r="A9" s="14"/>
      <c r="B9" s="31"/>
      <c r="C9" s="31"/>
      <c r="D9" s="31"/>
      <c r="E9" s="31"/>
      <c r="F9" s="31"/>
    </row>
    <row r="10" spans="1:6" ht="58.5" customHeight="1" x14ac:dyDescent="0.2">
      <c r="A10" s="66" t="s">
        <v>67</v>
      </c>
      <c r="B10" s="66" t="s">
        <v>142</v>
      </c>
      <c r="C10" s="66" t="s">
        <v>143</v>
      </c>
      <c r="D10" s="66" t="s">
        <v>770</v>
      </c>
      <c r="E10" s="66" t="s">
        <v>5</v>
      </c>
      <c r="F10" s="66" t="s">
        <v>144</v>
      </c>
    </row>
    <row r="11" spans="1:6" ht="34.5" customHeight="1" x14ac:dyDescent="0.2">
      <c r="A11" s="66"/>
      <c r="B11" s="66"/>
      <c r="C11" s="66"/>
      <c r="D11" s="66"/>
      <c r="E11" s="66"/>
      <c r="F11" s="66"/>
    </row>
    <row r="12" spans="1:6" x14ac:dyDescent="0.2">
      <c r="A12" s="32">
        <v>1</v>
      </c>
      <c r="B12" s="17" t="s">
        <v>145</v>
      </c>
      <c r="C12" s="18" t="s">
        <v>146</v>
      </c>
      <c r="D12" s="19">
        <f>D13+D25+D30+D52+D55+D64+D69+D76+D79+D88</f>
        <v>527062000</v>
      </c>
      <c r="E12" s="19">
        <f>E13+E25+E30+E52+E55+E64+E69+E76+E79+E88</f>
        <v>212727584.03999993</v>
      </c>
      <c r="F12" s="20">
        <f t="shared" ref="F12:F125" si="0">E12/D12</f>
        <v>0.40361017117530751</v>
      </c>
    </row>
    <row r="13" spans="1:6" ht="18.75" customHeight="1" x14ac:dyDescent="0.2">
      <c r="A13" s="32">
        <f>A12+1</f>
        <v>2</v>
      </c>
      <c r="B13" s="17" t="s">
        <v>147</v>
      </c>
      <c r="C13" s="18" t="s">
        <v>148</v>
      </c>
      <c r="D13" s="19">
        <f>D14+D15+D16+D17+D18+D19+D20+D21+D22+D23+D24</f>
        <v>447002520</v>
      </c>
      <c r="E13" s="19">
        <f>E14+E15+E16+E17+E18+E19+E20+E21+E22+E23+E24</f>
        <v>162734895.39999998</v>
      </c>
      <c r="F13" s="20">
        <f t="shared" si="0"/>
        <v>0.36405811627191714</v>
      </c>
    </row>
    <row r="14" spans="1:6" ht="93.75" customHeight="1" x14ac:dyDescent="0.2">
      <c r="A14" s="32">
        <v>3</v>
      </c>
      <c r="B14" s="17" t="s">
        <v>8</v>
      </c>
      <c r="C14" s="18" t="s">
        <v>178</v>
      </c>
      <c r="D14" s="19">
        <v>445502520</v>
      </c>
      <c r="E14" s="19">
        <v>160304081.13999999</v>
      </c>
      <c r="F14" s="20">
        <f t="shared" si="0"/>
        <v>0.35982755190700155</v>
      </c>
    </row>
    <row r="15" spans="1:6" ht="83.25" customHeight="1" x14ac:dyDescent="0.2">
      <c r="A15" s="32">
        <f t="shared" ref="A15:A76" si="1">A14+1</f>
        <v>4</v>
      </c>
      <c r="B15" s="17" t="s">
        <v>179</v>
      </c>
      <c r="C15" s="18" t="s">
        <v>836</v>
      </c>
      <c r="D15" s="19">
        <v>0</v>
      </c>
      <c r="E15" s="19">
        <v>23539.97</v>
      </c>
      <c r="F15" s="20">
        <v>0</v>
      </c>
    </row>
    <row r="16" spans="1:6" ht="93.75" customHeight="1" x14ac:dyDescent="0.2">
      <c r="A16" s="32">
        <f t="shared" si="1"/>
        <v>5</v>
      </c>
      <c r="B16" s="17" t="s">
        <v>312</v>
      </c>
      <c r="C16" s="21" t="s">
        <v>327</v>
      </c>
      <c r="D16" s="19">
        <v>0</v>
      </c>
      <c r="E16" s="19">
        <v>152950.45000000001</v>
      </c>
      <c r="F16" s="20">
        <v>0</v>
      </c>
    </row>
    <row r="17" spans="1:6" ht="130.5" customHeight="1" x14ac:dyDescent="0.2">
      <c r="A17" s="32">
        <f t="shared" si="1"/>
        <v>6</v>
      </c>
      <c r="B17" s="17" t="s">
        <v>9</v>
      </c>
      <c r="C17" s="18" t="s">
        <v>180</v>
      </c>
      <c r="D17" s="19">
        <v>800000</v>
      </c>
      <c r="E17" s="19">
        <v>521286.73</v>
      </c>
      <c r="F17" s="20">
        <f t="shared" si="0"/>
        <v>0.65160841250000001</v>
      </c>
    </row>
    <row r="18" spans="1:6" ht="119.25" customHeight="1" x14ac:dyDescent="0.2">
      <c r="A18" s="32"/>
      <c r="B18" s="17" t="s">
        <v>837</v>
      </c>
      <c r="C18" s="18" t="s">
        <v>838</v>
      </c>
      <c r="D18" s="19">
        <v>0</v>
      </c>
      <c r="E18" s="19">
        <v>-1003.76</v>
      </c>
      <c r="F18" s="20">
        <v>0</v>
      </c>
    </row>
    <row r="19" spans="1:6" ht="134.25" customHeight="1" x14ac:dyDescent="0.2">
      <c r="A19" s="32"/>
      <c r="B19" s="17" t="s">
        <v>839</v>
      </c>
      <c r="C19" s="18" t="s">
        <v>840</v>
      </c>
      <c r="D19" s="19">
        <v>0</v>
      </c>
      <c r="E19" s="19">
        <v>32.9</v>
      </c>
      <c r="F19" s="20">
        <v>0</v>
      </c>
    </row>
    <row r="20" spans="1:6" ht="69" customHeight="1" x14ac:dyDescent="0.2">
      <c r="A20" s="32">
        <f>A17+1</f>
        <v>7</v>
      </c>
      <c r="B20" s="17" t="s">
        <v>10</v>
      </c>
      <c r="C20" s="18" t="s">
        <v>181</v>
      </c>
      <c r="D20" s="19">
        <v>600000</v>
      </c>
      <c r="E20" s="19">
        <v>770736.84</v>
      </c>
      <c r="F20" s="20">
        <f t="shared" si="0"/>
        <v>1.2845613999999999</v>
      </c>
    </row>
    <row r="21" spans="1:6" ht="54.75" customHeight="1" x14ac:dyDescent="0.2">
      <c r="A21" s="32">
        <f t="shared" si="1"/>
        <v>8</v>
      </c>
      <c r="B21" s="17" t="s">
        <v>313</v>
      </c>
      <c r="C21" s="21" t="s">
        <v>314</v>
      </c>
      <c r="D21" s="19">
        <v>0</v>
      </c>
      <c r="E21" s="19">
        <v>14011.66</v>
      </c>
      <c r="F21" s="20">
        <v>0</v>
      </c>
    </row>
    <row r="22" spans="1:6" ht="70.5" customHeight="1" x14ac:dyDescent="0.2">
      <c r="A22" s="32">
        <f t="shared" si="1"/>
        <v>9</v>
      </c>
      <c r="B22" s="17" t="s">
        <v>11</v>
      </c>
      <c r="C22" s="18" t="s">
        <v>182</v>
      </c>
      <c r="D22" s="19">
        <v>0</v>
      </c>
      <c r="E22" s="19">
        <v>21440.19</v>
      </c>
      <c r="F22" s="20">
        <v>0</v>
      </c>
    </row>
    <row r="23" spans="1:6" ht="106.5" customHeight="1" x14ac:dyDescent="0.2">
      <c r="A23" s="32">
        <f t="shared" si="1"/>
        <v>10</v>
      </c>
      <c r="B23" s="17" t="s">
        <v>12</v>
      </c>
      <c r="C23" s="18" t="s">
        <v>183</v>
      </c>
      <c r="D23" s="19">
        <v>100000</v>
      </c>
      <c r="E23" s="19">
        <v>94626</v>
      </c>
      <c r="F23" s="20">
        <f t="shared" si="0"/>
        <v>0.94625999999999999</v>
      </c>
    </row>
    <row r="24" spans="1:6" ht="117.75" customHeight="1" x14ac:dyDescent="0.2">
      <c r="A24" s="32"/>
      <c r="B24" s="17" t="s">
        <v>841</v>
      </c>
      <c r="C24" s="18" t="s">
        <v>842</v>
      </c>
      <c r="D24" s="19">
        <v>0</v>
      </c>
      <c r="E24" s="19">
        <v>833193.28</v>
      </c>
      <c r="F24" s="20">
        <v>0</v>
      </c>
    </row>
    <row r="25" spans="1:6" ht="41.25" customHeight="1" x14ac:dyDescent="0.2">
      <c r="A25" s="32">
        <f>A23+1</f>
        <v>11</v>
      </c>
      <c r="B25" s="22" t="s">
        <v>167</v>
      </c>
      <c r="C25" s="23" t="s">
        <v>168</v>
      </c>
      <c r="D25" s="24">
        <f>SUM(D26:D29)</f>
        <v>5430000</v>
      </c>
      <c r="E25" s="24">
        <f>SUM(E26:E29)</f>
        <v>2940866.9699999997</v>
      </c>
      <c r="F25" s="20">
        <f t="shared" si="0"/>
        <v>0.54159612707182314</v>
      </c>
    </row>
    <row r="26" spans="1:6" ht="102" x14ac:dyDescent="0.2">
      <c r="A26" s="32">
        <f t="shared" si="1"/>
        <v>12</v>
      </c>
      <c r="B26" s="22" t="s">
        <v>453</v>
      </c>
      <c r="C26" s="23" t="s">
        <v>454</v>
      </c>
      <c r="D26" s="24">
        <v>2455000</v>
      </c>
      <c r="E26" s="19">
        <v>1447558.38</v>
      </c>
      <c r="F26" s="20">
        <f t="shared" si="0"/>
        <v>0.58963681466395113</v>
      </c>
    </row>
    <row r="27" spans="1:6" ht="117" customHeight="1" x14ac:dyDescent="0.2">
      <c r="A27" s="32">
        <f t="shared" si="1"/>
        <v>13</v>
      </c>
      <c r="B27" s="22" t="s">
        <v>455</v>
      </c>
      <c r="C27" s="23" t="s">
        <v>456</v>
      </c>
      <c r="D27" s="24">
        <v>14000</v>
      </c>
      <c r="E27" s="19">
        <v>8521.67</v>
      </c>
      <c r="F27" s="20">
        <f t="shared" si="0"/>
        <v>0.60869071428571431</v>
      </c>
    </row>
    <row r="28" spans="1:6" ht="102" x14ac:dyDescent="0.2">
      <c r="A28" s="32">
        <f t="shared" si="1"/>
        <v>14</v>
      </c>
      <c r="B28" s="22" t="s">
        <v>457</v>
      </c>
      <c r="C28" s="23" t="s">
        <v>458</v>
      </c>
      <c r="D28" s="24">
        <v>3269000</v>
      </c>
      <c r="E28" s="19">
        <v>1667492.56</v>
      </c>
      <c r="F28" s="20">
        <f t="shared" si="0"/>
        <v>0.51009255429795042</v>
      </c>
    </row>
    <row r="29" spans="1:6" ht="102" x14ac:dyDescent="0.2">
      <c r="A29" s="32">
        <f t="shared" si="1"/>
        <v>15</v>
      </c>
      <c r="B29" s="22" t="s">
        <v>459</v>
      </c>
      <c r="C29" s="23" t="s">
        <v>460</v>
      </c>
      <c r="D29" s="24">
        <v>-308000</v>
      </c>
      <c r="E29" s="19">
        <v>-182705.64</v>
      </c>
      <c r="F29" s="20">
        <f t="shared" si="0"/>
        <v>0.59320012987012993</v>
      </c>
    </row>
    <row r="30" spans="1:6" x14ac:dyDescent="0.2">
      <c r="A30" s="32">
        <f t="shared" si="1"/>
        <v>16</v>
      </c>
      <c r="B30" s="17" t="s">
        <v>149</v>
      </c>
      <c r="C30" s="18" t="s">
        <v>150</v>
      </c>
      <c r="D30" s="19">
        <f>D31+D40+D45+D49</f>
        <v>25134840</v>
      </c>
      <c r="E30" s="19">
        <f>E31+E40+E45+E49</f>
        <v>18183762.100000001</v>
      </c>
      <c r="F30" s="20">
        <f t="shared" si="0"/>
        <v>0.72344849221240326</v>
      </c>
    </row>
    <row r="31" spans="1:6" ht="27" customHeight="1" x14ac:dyDescent="0.2">
      <c r="A31" s="32">
        <f t="shared" si="1"/>
        <v>17</v>
      </c>
      <c r="B31" s="22" t="s">
        <v>293</v>
      </c>
      <c r="C31" s="18" t="s">
        <v>294</v>
      </c>
      <c r="D31" s="19">
        <f>D32+D33+D34+D35+D36+D37+D38+D39</f>
        <v>15847840</v>
      </c>
      <c r="E31" s="19">
        <f>E32+E33+E34+E35+E36+E37+E38+E39</f>
        <v>11848479.359999999</v>
      </c>
      <c r="F31" s="20">
        <f t="shared" si="0"/>
        <v>0.74764001655746137</v>
      </c>
    </row>
    <row r="32" spans="1:6" ht="57" customHeight="1" x14ac:dyDescent="0.2">
      <c r="A32" s="32">
        <f t="shared" si="1"/>
        <v>18</v>
      </c>
      <c r="B32" s="22" t="s">
        <v>295</v>
      </c>
      <c r="C32" s="25" t="s">
        <v>296</v>
      </c>
      <c r="D32" s="19">
        <v>5600000</v>
      </c>
      <c r="E32" s="19">
        <v>4209804.55</v>
      </c>
      <c r="F32" s="20">
        <f t="shared" si="0"/>
        <v>0.75175081249999998</v>
      </c>
    </row>
    <row r="33" spans="1:6" ht="38.25" x14ac:dyDescent="0.2">
      <c r="A33" s="32">
        <f t="shared" si="1"/>
        <v>19</v>
      </c>
      <c r="B33" s="22" t="s">
        <v>297</v>
      </c>
      <c r="C33" s="25" t="s">
        <v>298</v>
      </c>
      <c r="D33" s="19">
        <v>0</v>
      </c>
      <c r="E33" s="19">
        <v>54165.36</v>
      </c>
      <c r="F33" s="20">
        <v>0</v>
      </c>
    </row>
    <row r="34" spans="1:6" ht="51" x14ac:dyDescent="0.2">
      <c r="A34" s="32">
        <f t="shared" si="1"/>
        <v>20</v>
      </c>
      <c r="B34" s="22" t="s">
        <v>299</v>
      </c>
      <c r="C34" s="25" t="s">
        <v>300</v>
      </c>
      <c r="D34" s="19">
        <v>0</v>
      </c>
      <c r="E34" s="19">
        <v>4880.08</v>
      </c>
      <c r="F34" s="20">
        <v>0</v>
      </c>
    </row>
    <row r="35" spans="1:6" ht="38.25" x14ac:dyDescent="0.2">
      <c r="A35" s="32">
        <f t="shared" si="1"/>
        <v>21</v>
      </c>
      <c r="B35" s="22" t="s">
        <v>771</v>
      </c>
      <c r="C35" s="25" t="s">
        <v>772</v>
      </c>
      <c r="D35" s="19">
        <v>0</v>
      </c>
      <c r="E35" s="19">
        <v>-2968.25</v>
      </c>
      <c r="F35" s="20">
        <v>0</v>
      </c>
    </row>
    <row r="36" spans="1:6" ht="70.5" customHeight="1" x14ac:dyDescent="0.2">
      <c r="A36" s="32">
        <f t="shared" si="1"/>
        <v>22</v>
      </c>
      <c r="B36" s="22" t="s">
        <v>301</v>
      </c>
      <c r="C36" s="25" t="s">
        <v>302</v>
      </c>
      <c r="D36" s="19">
        <v>10247840</v>
      </c>
      <c r="E36" s="19">
        <v>7431123.7300000004</v>
      </c>
      <c r="F36" s="20">
        <f>E36/D36</f>
        <v>0.72514049106933753</v>
      </c>
    </row>
    <row r="37" spans="1:6" ht="43.5" customHeight="1" x14ac:dyDescent="0.2">
      <c r="A37" s="32">
        <f t="shared" si="1"/>
        <v>23</v>
      </c>
      <c r="B37" s="22" t="s">
        <v>303</v>
      </c>
      <c r="C37" s="25" t="s">
        <v>304</v>
      </c>
      <c r="D37" s="19">
        <v>0</v>
      </c>
      <c r="E37" s="19">
        <v>139107.37</v>
      </c>
      <c r="F37" s="20">
        <v>0</v>
      </c>
    </row>
    <row r="38" spans="1:6" ht="69" customHeight="1" x14ac:dyDescent="0.2">
      <c r="A38" s="32">
        <f t="shared" si="1"/>
        <v>24</v>
      </c>
      <c r="B38" s="22" t="s">
        <v>305</v>
      </c>
      <c r="C38" s="25" t="s">
        <v>306</v>
      </c>
      <c r="D38" s="19">
        <v>0</v>
      </c>
      <c r="E38" s="19">
        <v>1146.52</v>
      </c>
      <c r="F38" s="20">
        <v>0</v>
      </c>
    </row>
    <row r="39" spans="1:6" ht="54" customHeight="1" x14ac:dyDescent="0.2">
      <c r="A39" s="32"/>
      <c r="B39" s="22" t="s">
        <v>843</v>
      </c>
      <c r="C39" s="25" t="s">
        <v>844</v>
      </c>
      <c r="D39" s="19">
        <v>0</v>
      </c>
      <c r="E39" s="19">
        <v>11220</v>
      </c>
      <c r="F39" s="20">
        <v>0</v>
      </c>
    </row>
    <row r="40" spans="1:6" ht="25.5" customHeight="1" x14ac:dyDescent="0.2">
      <c r="A40" s="32">
        <f>A38+1</f>
        <v>25</v>
      </c>
      <c r="B40" s="17" t="s">
        <v>151</v>
      </c>
      <c r="C40" s="18" t="s">
        <v>152</v>
      </c>
      <c r="D40" s="19">
        <f>D41+D42+D43+D44</f>
        <v>170000</v>
      </c>
      <c r="E40" s="19">
        <f>E41+E42+E43+E44</f>
        <v>-27427.25</v>
      </c>
      <c r="F40" s="20">
        <f t="shared" si="0"/>
        <v>-0.16133676470588235</v>
      </c>
    </row>
    <row r="41" spans="1:6" ht="54" customHeight="1" x14ac:dyDescent="0.2">
      <c r="A41" s="32">
        <f t="shared" si="1"/>
        <v>26</v>
      </c>
      <c r="B41" s="17" t="s">
        <v>0</v>
      </c>
      <c r="C41" s="18" t="s">
        <v>184</v>
      </c>
      <c r="D41" s="19">
        <v>170000</v>
      </c>
      <c r="E41" s="19">
        <v>-35536.42</v>
      </c>
      <c r="F41" s="20">
        <f t="shared" si="0"/>
        <v>-0.20903776470588234</v>
      </c>
    </row>
    <row r="42" spans="1:6" ht="34.5" customHeight="1" x14ac:dyDescent="0.2">
      <c r="A42" s="32">
        <f t="shared" si="1"/>
        <v>27</v>
      </c>
      <c r="B42" s="17" t="s">
        <v>185</v>
      </c>
      <c r="C42" s="18" t="s">
        <v>186</v>
      </c>
      <c r="D42" s="19">
        <v>0</v>
      </c>
      <c r="E42" s="19">
        <v>819.15</v>
      </c>
      <c r="F42" s="20">
        <v>0</v>
      </c>
    </row>
    <row r="43" spans="1:6" ht="54.75" customHeight="1" x14ac:dyDescent="0.2">
      <c r="A43" s="32">
        <f t="shared" si="1"/>
        <v>28</v>
      </c>
      <c r="B43" s="17" t="s">
        <v>13</v>
      </c>
      <c r="C43" s="18" t="s">
        <v>307</v>
      </c>
      <c r="D43" s="19">
        <v>0</v>
      </c>
      <c r="E43" s="19">
        <v>7290.92</v>
      </c>
      <c r="F43" s="20">
        <v>0</v>
      </c>
    </row>
    <row r="44" spans="1:6" ht="63.75" x14ac:dyDescent="0.2">
      <c r="A44" s="32">
        <f t="shared" si="1"/>
        <v>29</v>
      </c>
      <c r="B44" s="17" t="s">
        <v>845</v>
      </c>
      <c r="C44" s="18" t="s">
        <v>846</v>
      </c>
      <c r="D44" s="19">
        <v>0</v>
      </c>
      <c r="E44" s="19">
        <v>-0.9</v>
      </c>
      <c r="F44" s="20">
        <v>0</v>
      </c>
    </row>
    <row r="45" spans="1:6" ht="19.5" customHeight="1" x14ac:dyDescent="0.2">
      <c r="A45" s="32">
        <f t="shared" si="1"/>
        <v>30</v>
      </c>
      <c r="B45" s="17" t="s">
        <v>1</v>
      </c>
      <c r="C45" s="18" t="s">
        <v>2</v>
      </c>
      <c r="D45" s="19">
        <f>D46+D47+D48</f>
        <v>5500000</v>
      </c>
      <c r="E45" s="19">
        <f>E46+E47+E48</f>
        <v>5693276.9800000004</v>
      </c>
      <c r="F45" s="20">
        <f t="shared" si="0"/>
        <v>1.0351412690909092</v>
      </c>
    </row>
    <row r="46" spans="1:6" ht="40.5" customHeight="1" x14ac:dyDescent="0.2">
      <c r="A46" s="32">
        <f t="shared" si="1"/>
        <v>31</v>
      </c>
      <c r="B46" s="17" t="s">
        <v>3</v>
      </c>
      <c r="C46" s="18" t="s">
        <v>187</v>
      </c>
      <c r="D46" s="19">
        <v>5500000</v>
      </c>
      <c r="E46" s="19">
        <v>5691319.0800000001</v>
      </c>
      <c r="F46" s="20">
        <f t="shared" si="0"/>
        <v>1.0347852872727272</v>
      </c>
    </row>
    <row r="47" spans="1:6" ht="31.5" customHeight="1" x14ac:dyDescent="0.2">
      <c r="A47" s="32">
        <f t="shared" si="1"/>
        <v>32</v>
      </c>
      <c r="B47" s="17" t="s">
        <v>493</v>
      </c>
      <c r="C47" s="18" t="s">
        <v>494</v>
      </c>
      <c r="D47" s="19">
        <v>0</v>
      </c>
      <c r="E47" s="19">
        <v>1957.9</v>
      </c>
      <c r="F47" s="20">
        <v>0</v>
      </c>
    </row>
    <row r="48" spans="1:6" ht="42.75" customHeight="1" x14ac:dyDescent="0.2">
      <c r="A48" s="32">
        <f t="shared" si="1"/>
        <v>33</v>
      </c>
      <c r="B48" s="17" t="s">
        <v>773</v>
      </c>
      <c r="C48" s="18" t="s">
        <v>774</v>
      </c>
      <c r="D48" s="19">
        <v>0</v>
      </c>
      <c r="E48" s="19">
        <v>0</v>
      </c>
      <c r="F48" s="20">
        <v>0</v>
      </c>
    </row>
    <row r="49" spans="1:6" ht="28.5" customHeight="1" x14ac:dyDescent="0.2">
      <c r="A49" s="32">
        <f t="shared" si="1"/>
        <v>34</v>
      </c>
      <c r="B49" s="17" t="s">
        <v>14</v>
      </c>
      <c r="C49" s="18" t="s">
        <v>15</v>
      </c>
      <c r="D49" s="19">
        <f>D50+D51</f>
        <v>3617000</v>
      </c>
      <c r="E49" s="19">
        <f>E50+E51</f>
        <v>669433.01</v>
      </c>
      <c r="F49" s="20">
        <f t="shared" si="0"/>
        <v>0.18507962676251036</v>
      </c>
    </row>
    <row r="50" spans="1:6" ht="51" x14ac:dyDescent="0.2">
      <c r="A50" s="32">
        <f t="shared" si="1"/>
        <v>35</v>
      </c>
      <c r="B50" s="17" t="s">
        <v>16</v>
      </c>
      <c r="C50" s="18" t="s">
        <v>308</v>
      </c>
      <c r="D50" s="19">
        <v>3617000</v>
      </c>
      <c r="E50" s="19">
        <v>667949.72</v>
      </c>
      <c r="F50" s="20">
        <f t="shared" si="0"/>
        <v>0.1846695382914017</v>
      </c>
    </row>
    <row r="51" spans="1:6" ht="44.25" customHeight="1" x14ac:dyDescent="0.2">
      <c r="A51" s="32">
        <f t="shared" si="1"/>
        <v>36</v>
      </c>
      <c r="B51" s="17" t="s">
        <v>495</v>
      </c>
      <c r="C51" s="18" t="s">
        <v>496</v>
      </c>
      <c r="D51" s="19">
        <v>0</v>
      </c>
      <c r="E51" s="19">
        <v>1483.29</v>
      </c>
      <c r="F51" s="20">
        <v>0</v>
      </c>
    </row>
    <row r="52" spans="1:6" ht="18.75" customHeight="1" x14ac:dyDescent="0.2">
      <c r="A52" s="32">
        <f t="shared" si="1"/>
        <v>37</v>
      </c>
      <c r="B52" s="17" t="s">
        <v>315</v>
      </c>
      <c r="C52" s="18" t="s">
        <v>316</v>
      </c>
      <c r="D52" s="19">
        <f>D53+D54</f>
        <v>0</v>
      </c>
      <c r="E52" s="19">
        <f>E53+E54</f>
        <v>73460.22</v>
      </c>
      <c r="F52" s="20">
        <v>0</v>
      </c>
    </row>
    <row r="53" spans="1:6" ht="43.5" customHeight="1" x14ac:dyDescent="0.2">
      <c r="A53" s="32">
        <f t="shared" si="1"/>
        <v>38</v>
      </c>
      <c r="B53" s="17" t="s">
        <v>775</v>
      </c>
      <c r="C53" s="18" t="s">
        <v>317</v>
      </c>
      <c r="D53" s="19">
        <v>0</v>
      </c>
      <c r="E53" s="19">
        <v>73310.22</v>
      </c>
      <c r="F53" s="20">
        <v>0</v>
      </c>
    </row>
    <row r="54" spans="1:6" ht="80.25" customHeight="1" x14ac:dyDescent="0.2">
      <c r="A54" s="32">
        <f t="shared" si="1"/>
        <v>39</v>
      </c>
      <c r="B54" s="17" t="s">
        <v>776</v>
      </c>
      <c r="C54" s="18" t="s">
        <v>777</v>
      </c>
      <c r="D54" s="19">
        <v>0</v>
      </c>
      <c r="E54" s="19">
        <v>150</v>
      </c>
      <c r="F54" s="20">
        <v>0</v>
      </c>
    </row>
    <row r="55" spans="1:6" ht="41.25" customHeight="1" x14ac:dyDescent="0.2">
      <c r="A55" s="32">
        <f t="shared" si="1"/>
        <v>40</v>
      </c>
      <c r="B55" s="17" t="s">
        <v>4</v>
      </c>
      <c r="C55" s="18" t="s">
        <v>18</v>
      </c>
      <c r="D55" s="19">
        <f>D56+D59+D60+D62+D63</f>
        <v>5007080</v>
      </c>
      <c r="E55" s="19">
        <f>E56+E59+E60+E62+E63</f>
        <v>4310686.7300000004</v>
      </c>
      <c r="F55" s="20">
        <f t="shared" si="0"/>
        <v>0.86091828570743834</v>
      </c>
    </row>
    <row r="56" spans="1:6" ht="79.5" customHeight="1" x14ac:dyDescent="0.2">
      <c r="A56" s="32">
        <f t="shared" si="1"/>
        <v>41</v>
      </c>
      <c r="B56" s="22" t="s">
        <v>525</v>
      </c>
      <c r="C56" s="26" t="s">
        <v>850</v>
      </c>
      <c r="D56" s="19">
        <f>D57</f>
        <v>3050000</v>
      </c>
      <c r="E56" s="19">
        <f>E57</f>
        <v>3342596.47</v>
      </c>
      <c r="F56" s="20">
        <f t="shared" si="0"/>
        <v>1.095933268852459</v>
      </c>
    </row>
    <row r="57" spans="1:6" ht="79.5" customHeight="1" x14ac:dyDescent="0.2">
      <c r="A57" s="32">
        <f t="shared" si="1"/>
        <v>42</v>
      </c>
      <c r="B57" s="22" t="s">
        <v>330</v>
      </c>
      <c r="C57" s="26" t="s">
        <v>850</v>
      </c>
      <c r="D57" s="19">
        <f>D58</f>
        <v>3050000</v>
      </c>
      <c r="E57" s="19">
        <f>E58</f>
        <v>3342596.47</v>
      </c>
      <c r="F57" s="20">
        <f t="shared" si="0"/>
        <v>1.095933268852459</v>
      </c>
    </row>
    <row r="58" spans="1:6" ht="95.25" customHeight="1" x14ac:dyDescent="0.2">
      <c r="A58" s="32">
        <f t="shared" si="1"/>
        <v>43</v>
      </c>
      <c r="B58" s="22" t="s">
        <v>778</v>
      </c>
      <c r="C58" s="26" t="s">
        <v>526</v>
      </c>
      <c r="D58" s="19">
        <v>3050000</v>
      </c>
      <c r="E58" s="19">
        <v>3342596.47</v>
      </c>
      <c r="F58" s="20">
        <f t="shared" si="0"/>
        <v>1.095933268852459</v>
      </c>
    </row>
    <row r="59" spans="1:6" ht="92.25" customHeight="1" x14ac:dyDescent="0.2">
      <c r="A59" s="32">
        <f t="shared" si="1"/>
        <v>44</v>
      </c>
      <c r="B59" s="22" t="s">
        <v>577</v>
      </c>
      <c r="C59" s="26" t="s">
        <v>527</v>
      </c>
      <c r="D59" s="19">
        <v>1200000</v>
      </c>
      <c r="E59" s="19">
        <v>472912.84</v>
      </c>
      <c r="F59" s="20">
        <f t="shared" si="0"/>
        <v>0.39409403333333337</v>
      </c>
    </row>
    <row r="60" spans="1:6" ht="42.75" customHeight="1" x14ac:dyDescent="0.2">
      <c r="A60" s="32">
        <f t="shared" si="1"/>
        <v>45</v>
      </c>
      <c r="B60" s="22" t="s">
        <v>169</v>
      </c>
      <c r="C60" s="23" t="s">
        <v>851</v>
      </c>
      <c r="D60" s="24">
        <f>SUM(D61:D61)</f>
        <v>500000</v>
      </c>
      <c r="E60" s="24">
        <f>SUM(E61:E61)</f>
        <v>282890.75</v>
      </c>
      <c r="F60" s="20">
        <f t="shared" si="0"/>
        <v>0.56578150000000005</v>
      </c>
    </row>
    <row r="61" spans="1:6" ht="80.25" customHeight="1" x14ac:dyDescent="0.2">
      <c r="A61" s="32">
        <f t="shared" si="1"/>
        <v>46</v>
      </c>
      <c r="B61" s="22" t="s">
        <v>170</v>
      </c>
      <c r="C61" s="23" t="s">
        <v>188</v>
      </c>
      <c r="D61" s="24">
        <v>500000</v>
      </c>
      <c r="E61" s="19">
        <v>282890.75</v>
      </c>
      <c r="F61" s="20">
        <f t="shared" si="0"/>
        <v>0.56578150000000005</v>
      </c>
    </row>
    <row r="62" spans="1:6" ht="56.25" customHeight="1" x14ac:dyDescent="0.2">
      <c r="A62" s="32">
        <f t="shared" si="1"/>
        <v>47</v>
      </c>
      <c r="B62" s="22" t="s">
        <v>19</v>
      </c>
      <c r="C62" s="23" t="s">
        <v>20</v>
      </c>
      <c r="D62" s="24">
        <v>97080</v>
      </c>
      <c r="E62" s="19">
        <v>97081</v>
      </c>
      <c r="F62" s="20">
        <f t="shared" si="0"/>
        <v>1.0000103007828596</v>
      </c>
    </row>
    <row r="63" spans="1:6" ht="42.75" customHeight="1" x14ac:dyDescent="0.2">
      <c r="A63" s="32">
        <f t="shared" si="1"/>
        <v>48</v>
      </c>
      <c r="B63" s="22" t="s">
        <v>487</v>
      </c>
      <c r="C63" s="23" t="s">
        <v>528</v>
      </c>
      <c r="D63" s="24">
        <v>160000</v>
      </c>
      <c r="E63" s="19">
        <v>115205.67</v>
      </c>
      <c r="F63" s="20">
        <f t="shared" si="0"/>
        <v>0.72003543749999999</v>
      </c>
    </row>
    <row r="64" spans="1:6" ht="30" customHeight="1" x14ac:dyDescent="0.2">
      <c r="A64" s="32">
        <f t="shared" si="1"/>
        <v>49</v>
      </c>
      <c r="B64" s="17" t="s">
        <v>21</v>
      </c>
      <c r="C64" s="18" t="s">
        <v>22</v>
      </c>
      <c r="D64" s="19">
        <f>D65+D66+D67+D68</f>
        <v>4300000</v>
      </c>
      <c r="E64" s="19">
        <f>E65+E66+E67+E68</f>
        <v>1667266.5899999999</v>
      </c>
      <c r="F64" s="20">
        <f t="shared" si="0"/>
        <v>0.38773641627906974</v>
      </c>
    </row>
    <row r="65" spans="1:6" ht="30" customHeight="1" x14ac:dyDescent="0.2">
      <c r="A65" s="32">
        <f t="shared" si="1"/>
        <v>50</v>
      </c>
      <c r="B65" s="17" t="s">
        <v>23</v>
      </c>
      <c r="C65" s="18" t="s">
        <v>24</v>
      </c>
      <c r="D65" s="19">
        <v>560000</v>
      </c>
      <c r="E65" s="19">
        <v>184273.79</v>
      </c>
      <c r="F65" s="20">
        <f t="shared" si="0"/>
        <v>0.32906033928571432</v>
      </c>
    </row>
    <row r="66" spans="1:6" ht="21" customHeight="1" x14ac:dyDescent="0.2">
      <c r="A66" s="32">
        <f t="shared" si="1"/>
        <v>51</v>
      </c>
      <c r="B66" s="17" t="s">
        <v>488</v>
      </c>
      <c r="C66" s="18" t="s">
        <v>489</v>
      </c>
      <c r="D66" s="19">
        <v>10000</v>
      </c>
      <c r="E66" s="19">
        <v>1800</v>
      </c>
      <c r="F66" s="20">
        <f t="shared" si="0"/>
        <v>0.18</v>
      </c>
    </row>
    <row r="67" spans="1:6" ht="23.25" customHeight="1" x14ac:dyDescent="0.2">
      <c r="A67" s="32">
        <f t="shared" si="1"/>
        <v>52</v>
      </c>
      <c r="B67" s="17" t="s">
        <v>341</v>
      </c>
      <c r="C67" s="18" t="s">
        <v>497</v>
      </c>
      <c r="D67" s="19">
        <v>330000</v>
      </c>
      <c r="E67" s="19">
        <v>281192.8</v>
      </c>
      <c r="F67" s="20">
        <f t="shared" si="0"/>
        <v>0.85209939393939393</v>
      </c>
    </row>
    <row r="68" spans="1:6" ht="21" customHeight="1" x14ac:dyDescent="0.2">
      <c r="A68" s="32">
        <f t="shared" si="1"/>
        <v>53</v>
      </c>
      <c r="B68" s="17" t="s">
        <v>498</v>
      </c>
      <c r="C68" s="18" t="s">
        <v>499</v>
      </c>
      <c r="D68" s="19">
        <v>3400000</v>
      </c>
      <c r="E68" s="19">
        <v>1200000</v>
      </c>
      <c r="F68" s="20">
        <f t="shared" si="0"/>
        <v>0.35294117647058826</v>
      </c>
    </row>
    <row r="69" spans="1:6" ht="29.25" customHeight="1" x14ac:dyDescent="0.2">
      <c r="A69" s="32">
        <f t="shared" si="1"/>
        <v>54</v>
      </c>
      <c r="B69" s="17" t="s">
        <v>6</v>
      </c>
      <c r="C69" s="18" t="s">
        <v>25</v>
      </c>
      <c r="D69" s="19">
        <f>D70+D74</f>
        <v>33004000</v>
      </c>
      <c r="E69" s="19">
        <f>E70+E74</f>
        <v>15608599.07</v>
      </c>
      <c r="F69" s="20">
        <f t="shared" si="0"/>
        <v>0.4729305256938553</v>
      </c>
    </row>
    <row r="70" spans="1:6" ht="41.25" customHeight="1" x14ac:dyDescent="0.2">
      <c r="A70" s="32">
        <f t="shared" si="1"/>
        <v>55</v>
      </c>
      <c r="B70" s="17" t="s">
        <v>7</v>
      </c>
      <c r="C70" s="18" t="s">
        <v>852</v>
      </c>
      <c r="D70" s="19">
        <f>D71+D72+D73</f>
        <v>33004000</v>
      </c>
      <c r="E70" s="19">
        <f>E71+E72+E73</f>
        <v>15516407.18</v>
      </c>
      <c r="F70" s="20">
        <f t="shared" si="0"/>
        <v>0.47013717064598232</v>
      </c>
    </row>
    <row r="71" spans="1:6" ht="80.25" customHeight="1" x14ac:dyDescent="0.2">
      <c r="A71" s="32">
        <f t="shared" si="1"/>
        <v>56</v>
      </c>
      <c r="B71" s="17" t="s">
        <v>26</v>
      </c>
      <c r="C71" s="18" t="s">
        <v>189</v>
      </c>
      <c r="D71" s="19">
        <v>27244000</v>
      </c>
      <c r="E71" s="19">
        <v>11943446.76</v>
      </c>
      <c r="F71" s="20">
        <f t="shared" si="0"/>
        <v>0.43838815005138743</v>
      </c>
    </row>
    <row r="72" spans="1:6" ht="51.75" customHeight="1" x14ac:dyDescent="0.2">
      <c r="A72" s="32">
        <f t="shared" si="1"/>
        <v>57</v>
      </c>
      <c r="B72" s="17" t="s">
        <v>27</v>
      </c>
      <c r="C72" s="18" t="s">
        <v>190</v>
      </c>
      <c r="D72" s="19">
        <v>5468000</v>
      </c>
      <c r="E72" s="19">
        <v>3292826.64</v>
      </c>
      <c r="F72" s="20">
        <f t="shared" si="0"/>
        <v>0.60219945866861746</v>
      </c>
    </row>
    <row r="73" spans="1:6" ht="29.25" customHeight="1" x14ac:dyDescent="0.2">
      <c r="A73" s="32">
        <f t="shared" si="1"/>
        <v>58</v>
      </c>
      <c r="B73" s="17" t="s">
        <v>310</v>
      </c>
      <c r="C73" s="18" t="s">
        <v>311</v>
      </c>
      <c r="D73" s="19">
        <v>292000</v>
      </c>
      <c r="E73" s="19">
        <v>280133.78000000003</v>
      </c>
      <c r="F73" s="20">
        <f t="shared" si="0"/>
        <v>0.95936226027397264</v>
      </c>
    </row>
    <row r="74" spans="1:6" ht="21" customHeight="1" x14ac:dyDescent="0.2">
      <c r="A74" s="32">
        <f t="shared" si="1"/>
        <v>59</v>
      </c>
      <c r="B74" s="17" t="s">
        <v>331</v>
      </c>
      <c r="C74" s="18" t="s">
        <v>332</v>
      </c>
      <c r="D74" s="19">
        <f>D75</f>
        <v>0</v>
      </c>
      <c r="E74" s="19">
        <f>E75</f>
        <v>92191.89</v>
      </c>
      <c r="F74" s="20">
        <v>0</v>
      </c>
    </row>
    <row r="75" spans="1:6" ht="42" customHeight="1" x14ac:dyDescent="0.2">
      <c r="A75" s="32">
        <f t="shared" si="1"/>
        <v>60</v>
      </c>
      <c r="B75" s="17" t="s">
        <v>578</v>
      </c>
      <c r="C75" s="18" t="s">
        <v>779</v>
      </c>
      <c r="D75" s="19">
        <v>0</v>
      </c>
      <c r="E75" s="19">
        <v>92191.89</v>
      </c>
      <c r="F75" s="20">
        <v>0</v>
      </c>
    </row>
    <row r="76" spans="1:6" ht="30" customHeight="1" x14ac:dyDescent="0.2">
      <c r="A76" s="32">
        <f t="shared" si="1"/>
        <v>61</v>
      </c>
      <c r="B76" s="17" t="s">
        <v>28</v>
      </c>
      <c r="C76" s="18" t="s">
        <v>29</v>
      </c>
      <c r="D76" s="19">
        <f>D77+D78</f>
        <v>4760250</v>
      </c>
      <c r="E76" s="19">
        <f>E77+E78</f>
        <v>4776837.16</v>
      </c>
      <c r="F76" s="20">
        <f t="shared" si="0"/>
        <v>1.0034845144687778</v>
      </c>
    </row>
    <row r="77" spans="1:6" ht="79.5" customHeight="1" x14ac:dyDescent="0.2">
      <c r="A77" s="32"/>
      <c r="B77" s="17" t="s">
        <v>847</v>
      </c>
      <c r="C77" s="18" t="s">
        <v>848</v>
      </c>
      <c r="D77" s="19">
        <v>60250</v>
      </c>
      <c r="E77" s="19">
        <v>60248</v>
      </c>
      <c r="F77" s="20">
        <f t="shared" si="0"/>
        <v>0.99996680497925317</v>
      </c>
    </row>
    <row r="78" spans="1:6" ht="54" customHeight="1" x14ac:dyDescent="0.2">
      <c r="A78" s="32">
        <f>A76+1</f>
        <v>62</v>
      </c>
      <c r="B78" s="17" t="s">
        <v>333</v>
      </c>
      <c r="C78" s="18" t="s">
        <v>334</v>
      </c>
      <c r="D78" s="19">
        <v>4700000</v>
      </c>
      <c r="E78" s="19">
        <v>4716589.16</v>
      </c>
      <c r="F78" s="20">
        <f t="shared" si="0"/>
        <v>1.0035296085106384</v>
      </c>
    </row>
    <row r="79" spans="1:6" ht="21" customHeight="1" x14ac:dyDescent="0.2">
      <c r="A79" s="32">
        <f t="shared" ref="A79:A139" si="2">A78+1</f>
        <v>63</v>
      </c>
      <c r="B79" s="17" t="s">
        <v>30</v>
      </c>
      <c r="C79" s="18" t="s">
        <v>31</v>
      </c>
      <c r="D79" s="19">
        <f>D80+D81+D82+D83+D84+D85+D86+D87</f>
        <v>2423310</v>
      </c>
      <c r="E79" s="19">
        <f>E80+E81+E82+E83+E84+E85+E86+E87</f>
        <v>2426351.91</v>
      </c>
      <c r="F79" s="20">
        <f>E79/D79</f>
        <v>1.0012552706834867</v>
      </c>
    </row>
    <row r="80" spans="1:6" ht="66.75" customHeight="1" x14ac:dyDescent="0.2">
      <c r="A80" s="32">
        <f t="shared" si="2"/>
        <v>64</v>
      </c>
      <c r="B80" s="17" t="s">
        <v>579</v>
      </c>
      <c r="C80" s="18" t="s">
        <v>780</v>
      </c>
      <c r="D80" s="19">
        <v>20000</v>
      </c>
      <c r="E80" s="19">
        <v>20000</v>
      </c>
      <c r="F80" s="20">
        <f t="shared" ref="F80:F86" si="3">E80/D80</f>
        <v>1</v>
      </c>
    </row>
    <row r="81" spans="1:6" ht="66.75" customHeight="1" x14ac:dyDescent="0.2">
      <c r="A81" s="32">
        <f t="shared" si="2"/>
        <v>65</v>
      </c>
      <c r="B81" s="17" t="s">
        <v>580</v>
      </c>
      <c r="C81" s="18" t="s">
        <v>781</v>
      </c>
      <c r="D81" s="19">
        <v>867700</v>
      </c>
      <c r="E81" s="19">
        <v>867673.31</v>
      </c>
      <c r="F81" s="20">
        <f t="shared" si="3"/>
        <v>0.9999692405209174</v>
      </c>
    </row>
    <row r="82" spans="1:6" ht="71.25" customHeight="1" x14ac:dyDescent="0.2">
      <c r="A82" s="32">
        <f t="shared" si="2"/>
        <v>66</v>
      </c>
      <c r="B82" s="17" t="s">
        <v>581</v>
      </c>
      <c r="C82" s="18" t="s">
        <v>781</v>
      </c>
      <c r="D82" s="19">
        <v>1042280</v>
      </c>
      <c r="E82" s="19">
        <v>1042280.98</v>
      </c>
      <c r="F82" s="20">
        <f t="shared" si="3"/>
        <v>1.000000940246383</v>
      </c>
    </row>
    <row r="83" spans="1:6" ht="72.75" customHeight="1" x14ac:dyDescent="0.2">
      <c r="A83" s="32">
        <f t="shared" si="2"/>
        <v>67</v>
      </c>
      <c r="B83" s="17" t="s">
        <v>782</v>
      </c>
      <c r="C83" s="18" t="s">
        <v>781</v>
      </c>
      <c r="D83" s="19">
        <v>10930</v>
      </c>
      <c r="E83" s="19">
        <v>10924.15</v>
      </c>
      <c r="F83" s="20">
        <f t="shared" si="3"/>
        <v>0.99946477584629456</v>
      </c>
    </row>
    <row r="84" spans="1:6" ht="69.75" customHeight="1" x14ac:dyDescent="0.2">
      <c r="A84" s="32">
        <f t="shared" si="2"/>
        <v>68</v>
      </c>
      <c r="B84" s="17" t="s">
        <v>529</v>
      </c>
      <c r="C84" s="18" t="s">
        <v>783</v>
      </c>
      <c r="D84" s="19">
        <v>54260</v>
      </c>
      <c r="E84" s="19">
        <v>56826.35</v>
      </c>
      <c r="F84" s="20">
        <f t="shared" si="3"/>
        <v>1.0472972723921858</v>
      </c>
    </row>
    <row r="85" spans="1:6" ht="44.25" customHeight="1" x14ac:dyDescent="0.2">
      <c r="A85" s="32">
        <f t="shared" si="2"/>
        <v>69</v>
      </c>
      <c r="B85" s="17" t="s">
        <v>550</v>
      </c>
      <c r="C85" s="18" t="s">
        <v>784</v>
      </c>
      <c r="D85" s="19">
        <v>219240</v>
      </c>
      <c r="E85" s="19">
        <v>219240</v>
      </c>
      <c r="F85" s="20">
        <f t="shared" si="3"/>
        <v>1</v>
      </c>
    </row>
    <row r="86" spans="1:6" ht="120" customHeight="1" x14ac:dyDescent="0.2">
      <c r="A86" s="32">
        <f t="shared" si="2"/>
        <v>70</v>
      </c>
      <c r="B86" s="17" t="s">
        <v>531</v>
      </c>
      <c r="C86" s="18" t="s">
        <v>530</v>
      </c>
      <c r="D86" s="19">
        <v>8100</v>
      </c>
      <c r="E86" s="19">
        <v>8007.12</v>
      </c>
      <c r="F86" s="20">
        <f t="shared" si="3"/>
        <v>0.98853333333333337</v>
      </c>
    </row>
    <row r="87" spans="1:6" ht="92.25" customHeight="1" x14ac:dyDescent="0.2">
      <c r="A87" s="32">
        <f t="shared" si="2"/>
        <v>71</v>
      </c>
      <c r="B87" s="17" t="s">
        <v>544</v>
      </c>
      <c r="C87" s="18" t="s">
        <v>785</v>
      </c>
      <c r="D87" s="19">
        <v>200800</v>
      </c>
      <c r="E87" s="19">
        <v>201400</v>
      </c>
      <c r="F87" s="20">
        <f>E87/D87</f>
        <v>1.0029880478087649</v>
      </c>
    </row>
    <row r="88" spans="1:6" x14ac:dyDescent="0.2">
      <c r="A88" s="32">
        <f t="shared" si="2"/>
        <v>72</v>
      </c>
      <c r="B88" s="17" t="s">
        <v>342</v>
      </c>
      <c r="C88" s="18" t="s">
        <v>329</v>
      </c>
      <c r="D88" s="19">
        <f>D89+D90+D91</f>
        <v>0</v>
      </c>
      <c r="E88" s="19">
        <f>E89+E90+E91</f>
        <v>4857.8899999999994</v>
      </c>
      <c r="F88" s="20">
        <v>0</v>
      </c>
    </row>
    <row r="89" spans="1:6" ht="30" customHeight="1" x14ac:dyDescent="0.2">
      <c r="A89" s="32">
        <f t="shared" si="2"/>
        <v>73</v>
      </c>
      <c r="B89" s="17" t="s">
        <v>461</v>
      </c>
      <c r="C89" s="18" t="s">
        <v>462</v>
      </c>
      <c r="D89" s="19">
        <v>0</v>
      </c>
      <c r="E89" s="27">
        <v>-30382.63</v>
      </c>
      <c r="F89" s="20">
        <v>0</v>
      </c>
    </row>
    <row r="90" spans="1:6" ht="30.75" customHeight="1" x14ac:dyDescent="0.2">
      <c r="A90" s="32">
        <f t="shared" si="2"/>
        <v>74</v>
      </c>
      <c r="B90" s="17" t="s">
        <v>551</v>
      </c>
      <c r="C90" s="18" t="s">
        <v>462</v>
      </c>
      <c r="D90" s="19">
        <v>0</v>
      </c>
      <c r="E90" s="27">
        <v>-14015.32</v>
      </c>
      <c r="F90" s="20">
        <v>0</v>
      </c>
    </row>
    <row r="91" spans="1:6" ht="25.5" x14ac:dyDescent="0.2">
      <c r="A91" s="32">
        <f t="shared" si="2"/>
        <v>75</v>
      </c>
      <c r="B91" s="17" t="s">
        <v>551</v>
      </c>
      <c r="C91" s="18" t="s">
        <v>786</v>
      </c>
      <c r="D91" s="19">
        <v>0</v>
      </c>
      <c r="E91" s="27">
        <v>49255.839999999997</v>
      </c>
      <c r="F91" s="20">
        <v>0</v>
      </c>
    </row>
    <row r="92" spans="1:6" ht="21.75" customHeight="1" x14ac:dyDescent="0.2">
      <c r="A92" s="32">
        <f t="shared" si="2"/>
        <v>76</v>
      </c>
      <c r="B92" s="17" t="s">
        <v>32</v>
      </c>
      <c r="C92" s="18" t="s">
        <v>33</v>
      </c>
      <c r="D92" s="19">
        <f>D93+D133+D135</f>
        <v>1009326692.91</v>
      </c>
      <c r="E92" s="19">
        <f>E93+E133+E135</f>
        <v>518624222.69</v>
      </c>
      <c r="F92" s="20">
        <f t="shared" si="0"/>
        <v>0.51383187062530689</v>
      </c>
    </row>
    <row r="93" spans="1:6" ht="33.75" customHeight="1" x14ac:dyDescent="0.2">
      <c r="A93" s="32">
        <f t="shared" si="2"/>
        <v>77</v>
      </c>
      <c r="B93" s="17" t="s">
        <v>34</v>
      </c>
      <c r="C93" s="18" t="s">
        <v>35</v>
      </c>
      <c r="D93" s="19">
        <f>D94+D97+D112+D129</f>
        <v>1009326692.91</v>
      </c>
      <c r="E93" s="19">
        <f>E94+E97+E112+E129</f>
        <v>525515460.5</v>
      </c>
      <c r="F93" s="20">
        <f t="shared" si="0"/>
        <v>0.52065942988675062</v>
      </c>
    </row>
    <row r="94" spans="1:6" ht="33.75" customHeight="1" x14ac:dyDescent="0.2">
      <c r="A94" s="32">
        <f t="shared" si="2"/>
        <v>78</v>
      </c>
      <c r="B94" s="17" t="s">
        <v>463</v>
      </c>
      <c r="C94" s="18" t="s">
        <v>36</v>
      </c>
      <c r="D94" s="19">
        <f>D95+D96</f>
        <v>411943000</v>
      </c>
      <c r="E94" s="19">
        <f>E95+E96</f>
        <v>137316000</v>
      </c>
      <c r="F94" s="20">
        <f t="shared" si="0"/>
        <v>0.33333737920052048</v>
      </c>
    </row>
    <row r="95" spans="1:6" ht="32.25" customHeight="1" x14ac:dyDescent="0.2">
      <c r="A95" s="32">
        <f t="shared" si="2"/>
        <v>79</v>
      </c>
      <c r="B95" s="17" t="s">
        <v>464</v>
      </c>
      <c r="C95" s="18" t="s">
        <v>37</v>
      </c>
      <c r="D95" s="19">
        <v>282238000</v>
      </c>
      <c r="E95" s="19">
        <v>94080000</v>
      </c>
      <c r="F95" s="20">
        <f t="shared" si="0"/>
        <v>0.33333569540600488</v>
      </c>
    </row>
    <row r="96" spans="1:6" ht="33.75" customHeight="1" x14ac:dyDescent="0.2">
      <c r="A96" s="32">
        <f t="shared" si="2"/>
        <v>80</v>
      </c>
      <c r="B96" s="22" t="s">
        <v>532</v>
      </c>
      <c r="C96" s="26" t="s">
        <v>533</v>
      </c>
      <c r="D96" s="19">
        <v>129705000</v>
      </c>
      <c r="E96" s="19">
        <v>43236000</v>
      </c>
      <c r="F96" s="20">
        <f t="shared" si="0"/>
        <v>0.33334104313634788</v>
      </c>
    </row>
    <row r="97" spans="1:6" ht="44.25" customHeight="1" x14ac:dyDescent="0.2">
      <c r="A97" s="32">
        <f t="shared" si="2"/>
        <v>81</v>
      </c>
      <c r="B97" s="22" t="s">
        <v>465</v>
      </c>
      <c r="C97" s="23" t="s">
        <v>38</v>
      </c>
      <c r="D97" s="24">
        <f>D98+D99+D100+D101</f>
        <v>64086392.909999996</v>
      </c>
      <c r="E97" s="24">
        <f>E98+E99+E100+E101</f>
        <v>39946248.979999997</v>
      </c>
      <c r="F97" s="20">
        <f t="shared" si="0"/>
        <v>0.62331872908026953</v>
      </c>
    </row>
    <row r="98" spans="1:6" ht="57" customHeight="1" x14ac:dyDescent="0.2">
      <c r="A98" s="32">
        <f t="shared" si="2"/>
        <v>82</v>
      </c>
      <c r="B98" s="22" t="s">
        <v>490</v>
      </c>
      <c r="C98" s="26" t="s">
        <v>552</v>
      </c>
      <c r="D98" s="24">
        <v>1759201.48</v>
      </c>
      <c r="E98" s="24">
        <v>1759201.48</v>
      </c>
      <c r="F98" s="20">
        <f t="shared" si="0"/>
        <v>1</v>
      </c>
    </row>
    <row r="99" spans="1:6" ht="72" customHeight="1" x14ac:dyDescent="0.2">
      <c r="A99" s="32">
        <f t="shared" si="2"/>
        <v>83</v>
      </c>
      <c r="B99" s="22" t="s">
        <v>534</v>
      </c>
      <c r="C99" s="26" t="s">
        <v>553</v>
      </c>
      <c r="D99" s="24">
        <v>733800</v>
      </c>
      <c r="E99" s="24">
        <v>733800</v>
      </c>
      <c r="F99" s="20">
        <f t="shared" si="0"/>
        <v>1</v>
      </c>
    </row>
    <row r="100" spans="1:6" ht="42" customHeight="1" x14ac:dyDescent="0.2">
      <c r="A100" s="32">
        <f t="shared" si="2"/>
        <v>84</v>
      </c>
      <c r="B100" s="22" t="s">
        <v>787</v>
      </c>
      <c r="C100" s="26" t="s">
        <v>788</v>
      </c>
      <c r="D100" s="24">
        <v>15738571.43</v>
      </c>
      <c r="E100" s="24">
        <v>0</v>
      </c>
      <c r="F100" s="20">
        <f t="shared" si="0"/>
        <v>0</v>
      </c>
    </row>
    <row r="101" spans="1:6" ht="31.5" customHeight="1" x14ac:dyDescent="0.2">
      <c r="A101" s="32">
        <f t="shared" si="2"/>
        <v>85</v>
      </c>
      <c r="B101" s="22" t="s">
        <v>466</v>
      </c>
      <c r="C101" s="23" t="s">
        <v>39</v>
      </c>
      <c r="D101" s="24">
        <f>SUM(D102:D111)</f>
        <v>45854820</v>
      </c>
      <c r="E101" s="24">
        <f>SUM(E102:E111)</f>
        <v>37453247.5</v>
      </c>
      <c r="F101" s="20">
        <f t="shared" si="0"/>
        <v>0.81677885770787018</v>
      </c>
    </row>
    <row r="102" spans="1:6" ht="33" customHeight="1" x14ac:dyDescent="0.2">
      <c r="A102" s="32">
        <f t="shared" si="2"/>
        <v>86</v>
      </c>
      <c r="B102" s="22" t="s">
        <v>467</v>
      </c>
      <c r="C102" s="26" t="s">
        <v>789</v>
      </c>
      <c r="D102" s="24">
        <v>18931100</v>
      </c>
      <c r="E102" s="24">
        <v>18931027.5</v>
      </c>
      <c r="F102" s="20">
        <f t="shared" si="0"/>
        <v>0.99999617032290777</v>
      </c>
    </row>
    <row r="103" spans="1:6" ht="31.5" customHeight="1" x14ac:dyDescent="0.2">
      <c r="A103" s="32">
        <f t="shared" si="2"/>
        <v>87</v>
      </c>
      <c r="B103" s="22" t="s">
        <v>467</v>
      </c>
      <c r="C103" s="26" t="s">
        <v>790</v>
      </c>
      <c r="D103" s="24">
        <v>1019200</v>
      </c>
      <c r="E103" s="24">
        <v>1019200</v>
      </c>
      <c r="F103" s="20">
        <f t="shared" si="0"/>
        <v>1</v>
      </c>
    </row>
    <row r="104" spans="1:6" ht="53.25" customHeight="1" x14ac:dyDescent="0.2">
      <c r="A104" s="32">
        <f t="shared" si="2"/>
        <v>88</v>
      </c>
      <c r="B104" s="22" t="s">
        <v>468</v>
      </c>
      <c r="C104" s="26" t="s">
        <v>791</v>
      </c>
      <c r="D104" s="24">
        <v>7577700</v>
      </c>
      <c r="E104" s="24">
        <v>5500000</v>
      </c>
      <c r="F104" s="20">
        <f t="shared" si="0"/>
        <v>0.72581390131570267</v>
      </c>
    </row>
    <row r="105" spans="1:6" ht="42.75" customHeight="1" x14ac:dyDescent="0.2">
      <c r="A105" s="32">
        <f t="shared" si="2"/>
        <v>89</v>
      </c>
      <c r="B105" s="22" t="s">
        <v>468</v>
      </c>
      <c r="C105" s="26" t="s">
        <v>792</v>
      </c>
      <c r="D105" s="24">
        <v>15512000</v>
      </c>
      <c r="E105" s="24">
        <v>9308000</v>
      </c>
      <c r="F105" s="20">
        <f t="shared" si="0"/>
        <v>0.60005157297576073</v>
      </c>
    </row>
    <row r="106" spans="1:6" ht="41.25" customHeight="1" x14ac:dyDescent="0.2">
      <c r="A106" s="32">
        <f t="shared" si="2"/>
        <v>90</v>
      </c>
      <c r="B106" s="22" t="s">
        <v>468</v>
      </c>
      <c r="C106" s="28" t="s">
        <v>793</v>
      </c>
      <c r="D106" s="24">
        <v>2440900</v>
      </c>
      <c r="E106" s="24">
        <v>2440900</v>
      </c>
      <c r="F106" s="20">
        <f t="shared" si="0"/>
        <v>1</v>
      </c>
    </row>
    <row r="107" spans="1:6" ht="28.5" customHeight="1" x14ac:dyDescent="0.2">
      <c r="A107" s="32">
        <f t="shared" si="2"/>
        <v>91</v>
      </c>
      <c r="B107" s="22" t="s">
        <v>582</v>
      </c>
      <c r="C107" s="28" t="s">
        <v>794</v>
      </c>
      <c r="D107" s="24">
        <v>50500</v>
      </c>
      <c r="E107" s="24">
        <v>50500</v>
      </c>
      <c r="F107" s="20">
        <f t="shared" si="0"/>
        <v>1</v>
      </c>
    </row>
    <row r="108" spans="1:6" ht="41.25" customHeight="1" x14ac:dyDescent="0.2">
      <c r="A108" s="32">
        <f t="shared" si="2"/>
        <v>92</v>
      </c>
      <c r="B108" s="22" t="s">
        <v>582</v>
      </c>
      <c r="C108" s="28" t="s">
        <v>795</v>
      </c>
      <c r="D108" s="24">
        <v>44000</v>
      </c>
      <c r="E108" s="24">
        <v>0</v>
      </c>
      <c r="F108" s="20">
        <f t="shared" si="0"/>
        <v>0</v>
      </c>
    </row>
    <row r="109" spans="1:6" ht="30.75" customHeight="1" x14ac:dyDescent="0.2">
      <c r="A109" s="32">
        <f t="shared" si="2"/>
        <v>93</v>
      </c>
      <c r="B109" s="22" t="s">
        <v>582</v>
      </c>
      <c r="C109" s="28" t="s">
        <v>796</v>
      </c>
      <c r="D109" s="24">
        <v>75800</v>
      </c>
      <c r="E109" s="24">
        <v>0</v>
      </c>
      <c r="F109" s="20">
        <f t="shared" si="0"/>
        <v>0</v>
      </c>
    </row>
    <row r="110" spans="1:6" ht="42" customHeight="1" x14ac:dyDescent="0.2">
      <c r="A110" s="32">
        <f t="shared" si="2"/>
        <v>94</v>
      </c>
      <c r="B110" s="22" t="s">
        <v>582</v>
      </c>
      <c r="C110" s="28" t="s">
        <v>797</v>
      </c>
      <c r="D110" s="24">
        <v>123900</v>
      </c>
      <c r="E110" s="24">
        <v>123900</v>
      </c>
      <c r="F110" s="20">
        <f t="shared" si="0"/>
        <v>1</v>
      </c>
    </row>
    <row r="111" spans="1:6" ht="30.75" customHeight="1" x14ac:dyDescent="0.2">
      <c r="A111" s="32">
        <f t="shared" si="2"/>
        <v>95</v>
      </c>
      <c r="B111" s="22" t="s">
        <v>582</v>
      </c>
      <c r="C111" s="28" t="s">
        <v>798</v>
      </c>
      <c r="D111" s="24">
        <v>79720</v>
      </c>
      <c r="E111" s="24">
        <v>79720</v>
      </c>
      <c r="F111" s="20">
        <f t="shared" si="0"/>
        <v>1</v>
      </c>
    </row>
    <row r="112" spans="1:6" ht="30.75" customHeight="1" x14ac:dyDescent="0.2">
      <c r="A112" s="32">
        <f t="shared" si="2"/>
        <v>96</v>
      </c>
      <c r="B112" s="22" t="s">
        <v>469</v>
      </c>
      <c r="C112" s="23" t="s">
        <v>42</v>
      </c>
      <c r="D112" s="24">
        <f>D113+D114+D124+D125+D126</f>
        <v>500537000</v>
      </c>
      <c r="E112" s="24">
        <f>E113+E114+E124+E125+E126</f>
        <v>332319896.42000002</v>
      </c>
      <c r="F112" s="20">
        <f t="shared" si="0"/>
        <v>0.66392673552604509</v>
      </c>
    </row>
    <row r="113" spans="1:6" ht="42" customHeight="1" x14ac:dyDescent="0.2">
      <c r="A113" s="32">
        <f t="shared" si="2"/>
        <v>97</v>
      </c>
      <c r="B113" s="22" t="s">
        <v>470</v>
      </c>
      <c r="C113" s="26" t="s">
        <v>191</v>
      </c>
      <c r="D113" s="24">
        <v>10923200</v>
      </c>
      <c r="E113" s="19">
        <v>5587000</v>
      </c>
      <c r="F113" s="20">
        <f t="shared" si="0"/>
        <v>0.51148015233631172</v>
      </c>
    </row>
    <row r="114" spans="1:6" ht="42" customHeight="1" x14ac:dyDescent="0.2">
      <c r="A114" s="32">
        <f t="shared" si="2"/>
        <v>98</v>
      </c>
      <c r="B114" s="22" t="s">
        <v>471</v>
      </c>
      <c r="C114" s="26" t="s">
        <v>44</v>
      </c>
      <c r="D114" s="24">
        <f>D115+D116+D117+D118+D119+D120+D121+D122+D123</f>
        <v>94180700</v>
      </c>
      <c r="E114" s="24">
        <f>E115+E116+E117+E118+E119+E120+E121+E122+E123</f>
        <v>65388393</v>
      </c>
      <c r="F114" s="20">
        <f t="shared" si="0"/>
        <v>0.69428654703139814</v>
      </c>
    </row>
    <row r="115" spans="1:6" ht="69" customHeight="1" x14ac:dyDescent="0.2">
      <c r="A115" s="32">
        <f t="shared" si="2"/>
        <v>99</v>
      </c>
      <c r="B115" s="22" t="s">
        <v>472</v>
      </c>
      <c r="C115" s="26" t="s">
        <v>45</v>
      </c>
      <c r="D115" s="24">
        <v>374000</v>
      </c>
      <c r="E115" s="19">
        <v>233500</v>
      </c>
      <c r="F115" s="20">
        <f t="shared" si="0"/>
        <v>0.62433155080213909</v>
      </c>
    </row>
    <row r="116" spans="1:6" ht="55.5" customHeight="1" x14ac:dyDescent="0.2">
      <c r="A116" s="32">
        <f t="shared" si="2"/>
        <v>100</v>
      </c>
      <c r="B116" s="22" t="s">
        <v>472</v>
      </c>
      <c r="C116" s="26" t="s">
        <v>46</v>
      </c>
      <c r="D116" s="24">
        <v>80602600</v>
      </c>
      <c r="E116" s="19">
        <v>60296500</v>
      </c>
      <c r="F116" s="20">
        <f t="shared" si="0"/>
        <v>0.74807140216320567</v>
      </c>
    </row>
    <row r="117" spans="1:6" ht="67.5" customHeight="1" x14ac:dyDescent="0.2">
      <c r="A117" s="32">
        <f t="shared" si="2"/>
        <v>101</v>
      </c>
      <c r="B117" s="22" t="s">
        <v>472</v>
      </c>
      <c r="C117" s="26" t="s">
        <v>47</v>
      </c>
      <c r="D117" s="24">
        <v>10977000</v>
      </c>
      <c r="E117" s="19">
        <v>3660000</v>
      </c>
      <c r="F117" s="20">
        <f t="shared" si="0"/>
        <v>0.33342443290516532</v>
      </c>
    </row>
    <row r="118" spans="1:6" ht="63.75" x14ac:dyDescent="0.2">
      <c r="A118" s="32">
        <f t="shared" si="2"/>
        <v>102</v>
      </c>
      <c r="B118" s="22" t="s">
        <v>472</v>
      </c>
      <c r="C118" s="26" t="s">
        <v>48</v>
      </c>
      <c r="D118" s="24">
        <v>200</v>
      </c>
      <c r="E118" s="19">
        <v>200</v>
      </c>
      <c r="F118" s="20">
        <f t="shared" si="0"/>
        <v>1</v>
      </c>
    </row>
    <row r="119" spans="1:6" ht="27.75" customHeight="1" x14ac:dyDescent="0.2">
      <c r="A119" s="32">
        <f t="shared" si="2"/>
        <v>103</v>
      </c>
      <c r="B119" s="22" t="s">
        <v>472</v>
      </c>
      <c r="C119" s="26" t="s">
        <v>49</v>
      </c>
      <c r="D119" s="24">
        <v>115200</v>
      </c>
      <c r="E119" s="19">
        <v>115200</v>
      </c>
      <c r="F119" s="20">
        <f t="shared" si="0"/>
        <v>1</v>
      </c>
    </row>
    <row r="120" spans="1:6" ht="63.75" x14ac:dyDescent="0.2">
      <c r="A120" s="32">
        <f t="shared" si="2"/>
        <v>104</v>
      </c>
      <c r="B120" s="22" t="s">
        <v>472</v>
      </c>
      <c r="C120" s="26" t="s">
        <v>799</v>
      </c>
      <c r="D120" s="24">
        <v>35000</v>
      </c>
      <c r="E120" s="19">
        <v>0</v>
      </c>
      <c r="F120" s="20">
        <f t="shared" si="0"/>
        <v>0</v>
      </c>
    </row>
    <row r="121" spans="1:6" ht="55.5" customHeight="1" x14ac:dyDescent="0.2">
      <c r="A121" s="32">
        <f t="shared" si="2"/>
        <v>105</v>
      </c>
      <c r="B121" s="22" t="s">
        <v>472</v>
      </c>
      <c r="C121" s="26" t="s">
        <v>800</v>
      </c>
      <c r="D121" s="24">
        <v>653100</v>
      </c>
      <c r="E121" s="19">
        <v>181293</v>
      </c>
      <c r="F121" s="20">
        <f t="shared" si="0"/>
        <v>0.27758842443729903</v>
      </c>
    </row>
    <row r="122" spans="1:6" ht="67.5" customHeight="1" x14ac:dyDescent="0.2">
      <c r="A122" s="32">
        <f t="shared" si="2"/>
        <v>106</v>
      </c>
      <c r="B122" s="22" t="s">
        <v>472</v>
      </c>
      <c r="C122" s="26" t="s">
        <v>801</v>
      </c>
      <c r="D122" s="24">
        <v>521900</v>
      </c>
      <c r="E122" s="19">
        <v>0</v>
      </c>
      <c r="F122" s="20">
        <f t="shared" si="0"/>
        <v>0</v>
      </c>
    </row>
    <row r="123" spans="1:6" ht="88.5" customHeight="1" x14ac:dyDescent="0.2">
      <c r="A123" s="32">
        <f t="shared" si="2"/>
        <v>107</v>
      </c>
      <c r="B123" s="22" t="s">
        <v>473</v>
      </c>
      <c r="C123" s="29" t="s">
        <v>474</v>
      </c>
      <c r="D123" s="24">
        <v>901700</v>
      </c>
      <c r="E123" s="19">
        <v>901700</v>
      </c>
      <c r="F123" s="20">
        <f t="shared" si="0"/>
        <v>1</v>
      </c>
    </row>
    <row r="124" spans="1:6" ht="42" customHeight="1" x14ac:dyDescent="0.2">
      <c r="A124" s="32">
        <f t="shared" si="2"/>
        <v>108</v>
      </c>
      <c r="B124" s="22" t="s">
        <v>475</v>
      </c>
      <c r="C124" s="26" t="s">
        <v>343</v>
      </c>
      <c r="D124" s="24">
        <v>8952100</v>
      </c>
      <c r="E124" s="24">
        <v>5448903.4199999999</v>
      </c>
      <c r="F124" s="20">
        <f t="shared" si="0"/>
        <v>0.60867320740384934</v>
      </c>
    </row>
    <row r="125" spans="1:6" ht="56.25" customHeight="1" x14ac:dyDescent="0.2">
      <c r="A125" s="32">
        <f t="shared" si="2"/>
        <v>109</v>
      </c>
      <c r="B125" s="22" t="s">
        <v>476</v>
      </c>
      <c r="C125" s="33" t="s">
        <v>347</v>
      </c>
      <c r="D125" s="24">
        <v>2600</v>
      </c>
      <c r="E125" s="24">
        <v>2600</v>
      </c>
      <c r="F125" s="20">
        <f t="shared" si="0"/>
        <v>1</v>
      </c>
    </row>
    <row r="126" spans="1:6" ht="30.75" customHeight="1" x14ac:dyDescent="0.2">
      <c r="A126" s="32">
        <f t="shared" si="2"/>
        <v>110</v>
      </c>
      <c r="B126" s="22" t="s">
        <v>477</v>
      </c>
      <c r="C126" s="26" t="s">
        <v>50</v>
      </c>
      <c r="D126" s="24">
        <f>D127+D128</f>
        <v>386478400</v>
      </c>
      <c r="E126" s="24">
        <f>E127+E128</f>
        <v>255893000</v>
      </c>
      <c r="F126" s="20">
        <f t="shared" ref="F126:F132" si="4">E126/D126</f>
        <v>0.66211462270595201</v>
      </c>
    </row>
    <row r="127" spans="1:6" ht="90.75" customHeight="1" x14ac:dyDescent="0.2">
      <c r="A127" s="32">
        <f t="shared" si="2"/>
        <v>111</v>
      </c>
      <c r="B127" s="22" t="s">
        <v>478</v>
      </c>
      <c r="C127" s="26" t="s">
        <v>802</v>
      </c>
      <c r="D127" s="24">
        <v>210527000</v>
      </c>
      <c r="E127" s="19">
        <v>138896000</v>
      </c>
      <c r="F127" s="20">
        <f t="shared" si="4"/>
        <v>0.6597538557999687</v>
      </c>
    </row>
    <row r="128" spans="1:6" ht="60" customHeight="1" x14ac:dyDescent="0.2">
      <c r="A128" s="32">
        <f t="shared" si="2"/>
        <v>112</v>
      </c>
      <c r="B128" s="22" t="s">
        <v>478</v>
      </c>
      <c r="C128" s="26" t="s">
        <v>171</v>
      </c>
      <c r="D128" s="24">
        <v>175951400</v>
      </c>
      <c r="E128" s="19">
        <v>116997000</v>
      </c>
      <c r="F128" s="20">
        <f t="shared" si="4"/>
        <v>0.66493929573734567</v>
      </c>
    </row>
    <row r="129" spans="1:6" ht="21" customHeight="1" x14ac:dyDescent="0.2">
      <c r="A129" s="32">
        <f t="shared" si="2"/>
        <v>113</v>
      </c>
      <c r="B129" s="22" t="s">
        <v>479</v>
      </c>
      <c r="C129" s="26" t="s">
        <v>348</v>
      </c>
      <c r="D129" s="24">
        <f>D130+D131+D132</f>
        <v>32760300</v>
      </c>
      <c r="E129" s="24">
        <f>E130+E131+E132</f>
        <v>15933315.100000001</v>
      </c>
      <c r="F129" s="20">
        <f t="shared" si="4"/>
        <v>0.48636047594191756</v>
      </c>
    </row>
    <row r="130" spans="1:6" ht="65.25" customHeight="1" x14ac:dyDescent="0.2">
      <c r="A130" s="32">
        <f t="shared" si="2"/>
        <v>114</v>
      </c>
      <c r="B130" s="22" t="s">
        <v>480</v>
      </c>
      <c r="C130" s="26" t="s">
        <v>481</v>
      </c>
      <c r="D130" s="24">
        <v>2000</v>
      </c>
      <c r="E130" s="19">
        <v>0</v>
      </c>
      <c r="F130" s="20">
        <f t="shared" si="4"/>
        <v>0</v>
      </c>
    </row>
    <row r="131" spans="1:6" ht="63.75" x14ac:dyDescent="0.2">
      <c r="A131" s="32">
        <f t="shared" si="2"/>
        <v>115</v>
      </c>
      <c r="B131" s="22" t="s">
        <v>546</v>
      </c>
      <c r="C131" s="26" t="s">
        <v>547</v>
      </c>
      <c r="D131" s="24">
        <v>16620000</v>
      </c>
      <c r="E131" s="19">
        <v>10380421.49</v>
      </c>
      <c r="F131" s="20">
        <f t="shared" si="4"/>
        <v>0.62457409687123944</v>
      </c>
    </row>
    <row r="132" spans="1:6" ht="68.25" customHeight="1" x14ac:dyDescent="0.2">
      <c r="A132" s="32">
        <f t="shared" si="2"/>
        <v>116</v>
      </c>
      <c r="B132" s="22" t="s">
        <v>545</v>
      </c>
      <c r="C132" s="26" t="s">
        <v>554</v>
      </c>
      <c r="D132" s="24">
        <v>16138300</v>
      </c>
      <c r="E132" s="19">
        <v>5552893.6100000003</v>
      </c>
      <c r="F132" s="20">
        <f t="shared" si="4"/>
        <v>0.34408169447835274</v>
      </c>
    </row>
    <row r="133" spans="1:6" ht="66.75" customHeight="1" x14ac:dyDescent="0.2">
      <c r="A133" s="32">
        <f t="shared" si="2"/>
        <v>117</v>
      </c>
      <c r="B133" s="17" t="s">
        <v>583</v>
      </c>
      <c r="C133" s="18" t="s">
        <v>803</v>
      </c>
      <c r="D133" s="24">
        <f>D134</f>
        <v>0</v>
      </c>
      <c r="E133" s="24">
        <f>E134</f>
        <v>53772</v>
      </c>
      <c r="F133" s="20">
        <v>0</v>
      </c>
    </row>
    <row r="134" spans="1:6" ht="54" customHeight="1" x14ac:dyDescent="0.2">
      <c r="A134" s="32">
        <f t="shared" si="2"/>
        <v>118</v>
      </c>
      <c r="B134" s="17" t="s">
        <v>584</v>
      </c>
      <c r="C134" s="26" t="s">
        <v>804</v>
      </c>
      <c r="D134" s="24">
        <v>0</v>
      </c>
      <c r="E134" s="19">
        <v>53772</v>
      </c>
      <c r="F134" s="20">
        <v>0</v>
      </c>
    </row>
    <row r="135" spans="1:6" ht="39.75" customHeight="1" x14ac:dyDescent="0.2">
      <c r="A135" s="32">
        <f t="shared" si="2"/>
        <v>119</v>
      </c>
      <c r="B135" s="17" t="s">
        <v>51</v>
      </c>
      <c r="C135" s="18" t="s">
        <v>52</v>
      </c>
      <c r="D135" s="24">
        <f>D136+D137+D138</f>
        <v>0</v>
      </c>
      <c r="E135" s="24">
        <f>E136+E137+E138</f>
        <v>-6945009.8100000005</v>
      </c>
      <c r="F135" s="20">
        <v>0</v>
      </c>
    </row>
    <row r="136" spans="1:6" ht="44.25" customHeight="1" x14ac:dyDescent="0.2">
      <c r="A136" s="32">
        <f t="shared" si="2"/>
        <v>120</v>
      </c>
      <c r="B136" s="17" t="s">
        <v>585</v>
      </c>
      <c r="C136" s="18" t="s">
        <v>805</v>
      </c>
      <c r="D136" s="24">
        <v>0</v>
      </c>
      <c r="E136" s="24">
        <v>-53772</v>
      </c>
      <c r="F136" s="20">
        <v>0</v>
      </c>
    </row>
    <row r="137" spans="1:6" ht="45" customHeight="1" x14ac:dyDescent="0.2">
      <c r="A137" s="32">
        <f t="shared" si="2"/>
        <v>121</v>
      </c>
      <c r="B137" s="17" t="s">
        <v>535</v>
      </c>
      <c r="C137" s="18" t="s">
        <v>328</v>
      </c>
      <c r="D137" s="24">
        <v>0</v>
      </c>
      <c r="E137" s="19">
        <v>-828971.19</v>
      </c>
      <c r="F137" s="20">
        <v>0</v>
      </c>
    </row>
    <row r="138" spans="1:6" ht="45.75" customHeight="1" x14ac:dyDescent="0.2">
      <c r="A138" s="32">
        <f t="shared" si="2"/>
        <v>122</v>
      </c>
      <c r="B138" s="17" t="s">
        <v>536</v>
      </c>
      <c r="C138" s="18" t="s">
        <v>328</v>
      </c>
      <c r="D138" s="24">
        <v>0</v>
      </c>
      <c r="E138" s="19">
        <v>-6062266.6200000001</v>
      </c>
      <c r="F138" s="20">
        <v>0</v>
      </c>
    </row>
    <row r="139" spans="1:6" ht="17.25" customHeight="1" x14ac:dyDescent="0.2">
      <c r="A139" s="32">
        <f t="shared" si="2"/>
        <v>123</v>
      </c>
      <c r="B139" s="69" t="s">
        <v>53</v>
      </c>
      <c r="C139" s="69"/>
      <c r="D139" s="24">
        <f>D12+D92</f>
        <v>1536388692.9099998</v>
      </c>
      <c r="E139" s="24">
        <f>E12+E92</f>
        <v>731351806.7299999</v>
      </c>
      <c r="F139" s="20">
        <f>E139/D139</f>
        <v>0.47602003978874752</v>
      </c>
    </row>
    <row r="140" spans="1:6" ht="35.1" customHeight="1" x14ac:dyDescent="0.2">
      <c r="A140" s="30"/>
      <c r="B140" s="30"/>
      <c r="C140" s="30"/>
      <c r="D140" s="30"/>
      <c r="E140" s="30"/>
      <c r="F140" s="30"/>
    </row>
    <row r="141" spans="1:6" ht="35.1" customHeight="1" x14ac:dyDescent="0.2">
      <c r="A141" s="30"/>
      <c r="B141" s="30"/>
      <c r="C141" s="30"/>
      <c r="D141" s="30"/>
      <c r="E141" s="30"/>
      <c r="F141" s="30"/>
    </row>
    <row r="142" spans="1:6" ht="35.1" customHeight="1" x14ac:dyDescent="0.2"/>
    <row r="143" spans="1:6" ht="35.1" customHeight="1" x14ac:dyDescent="0.2"/>
    <row r="144" spans="1:6" ht="35.1" customHeight="1" x14ac:dyDescent="0.2"/>
    <row r="145" ht="35.1" customHeight="1" x14ac:dyDescent="0.2"/>
    <row r="146" ht="35.1" customHeight="1" x14ac:dyDescent="0.2"/>
    <row r="147" ht="35.1" customHeight="1" x14ac:dyDescent="0.2"/>
    <row r="148" ht="35.1" customHeight="1" x14ac:dyDescent="0.2"/>
    <row r="149" ht="35.1" customHeight="1" x14ac:dyDescent="0.2"/>
    <row r="150" ht="35.1" customHeight="1" x14ac:dyDescent="0.2"/>
  </sheetData>
  <mergeCells count="14">
    <mergeCell ref="D1:F1"/>
    <mergeCell ref="D2:F2"/>
    <mergeCell ref="D3:F3"/>
    <mergeCell ref="D4:F4"/>
    <mergeCell ref="B139:C139"/>
    <mergeCell ref="B8:F8"/>
    <mergeCell ref="F10:F11"/>
    <mergeCell ref="B6:F6"/>
    <mergeCell ref="B7:F7"/>
    <mergeCell ref="A10:A11"/>
    <mergeCell ref="B10:B11"/>
    <mergeCell ref="C10:C11"/>
    <mergeCell ref="D10:D11"/>
    <mergeCell ref="E10:E11"/>
  </mergeCells>
  <printOptions horizontalCentered="1"/>
  <pageMargins left="0.98425196850393704" right="0.98425196850393704" top="0.55118110236220474" bottom="0.55118110236220474" header="0.31496062992125984" footer="0.31496062992125984"/>
  <pageSetup paperSize="9" scale="69"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60"/>
  <sheetViews>
    <sheetView topLeftCell="A538" workbookViewId="0">
      <selection activeCell="M12" sqref="M12"/>
    </sheetView>
  </sheetViews>
  <sheetFormatPr defaultColWidth="9.140625" defaultRowHeight="12.75" x14ac:dyDescent="0.2"/>
  <cols>
    <col min="1" max="1" width="6.28515625" style="1" customWidth="1"/>
    <col min="2" max="2" width="59.140625" style="2" customWidth="1"/>
    <col min="3" max="3" width="7.5703125" style="2" customWidth="1"/>
    <col min="4" max="4" width="12.140625" style="4" customWidth="1"/>
    <col min="5" max="5" width="8" style="2" customWidth="1"/>
    <col min="6" max="6" width="16.85546875" style="2" customWidth="1"/>
    <col min="7" max="7" width="14.85546875" style="1" customWidth="1"/>
    <col min="8" max="8" width="10.85546875" style="1" customWidth="1"/>
    <col min="9" max="16384" width="9.140625" style="3"/>
  </cols>
  <sheetData>
    <row r="1" spans="1:8" ht="15" customHeight="1" x14ac:dyDescent="0.2">
      <c r="A1" s="34"/>
      <c r="B1" s="35"/>
      <c r="C1" s="35"/>
      <c r="D1" s="36"/>
      <c r="E1" s="37"/>
      <c r="F1" s="67" t="s">
        <v>592</v>
      </c>
      <c r="G1" s="67"/>
      <c r="H1" s="67"/>
    </row>
    <row r="2" spans="1:8" ht="13.5" customHeight="1" x14ac:dyDescent="0.2">
      <c r="A2" s="34"/>
      <c r="B2" s="35"/>
      <c r="C2" s="35"/>
      <c r="D2" s="36"/>
      <c r="E2" s="37"/>
      <c r="F2" s="67" t="s">
        <v>855</v>
      </c>
      <c r="G2" s="67"/>
      <c r="H2" s="67"/>
    </row>
    <row r="3" spans="1:8" ht="12.75" customHeight="1" x14ac:dyDescent="0.2">
      <c r="A3" s="34"/>
      <c r="B3" s="35"/>
      <c r="C3" s="35"/>
      <c r="D3" s="36"/>
      <c r="E3" s="37"/>
      <c r="F3" s="67" t="s">
        <v>856</v>
      </c>
      <c r="G3" s="67"/>
      <c r="H3" s="67"/>
    </row>
    <row r="4" spans="1:8" x14ac:dyDescent="0.2">
      <c r="A4" s="34"/>
      <c r="B4" s="36"/>
      <c r="C4" s="36"/>
      <c r="D4" s="38"/>
      <c r="E4" s="36"/>
      <c r="F4" s="72" t="s">
        <v>854</v>
      </c>
      <c r="G4" s="72"/>
      <c r="H4" s="72"/>
    </row>
    <row r="5" spans="1:8" ht="39" customHeight="1" x14ac:dyDescent="0.2">
      <c r="A5" s="75" t="s">
        <v>828</v>
      </c>
      <c r="B5" s="75"/>
      <c r="C5" s="75"/>
      <c r="D5" s="75"/>
      <c r="E5" s="75"/>
      <c r="F5" s="75"/>
      <c r="G5" s="75"/>
      <c r="H5" s="75"/>
    </row>
    <row r="6" spans="1:8" x14ac:dyDescent="0.2">
      <c r="A6" s="34"/>
      <c r="B6" s="36"/>
      <c r="C6" s="36"/>
      <c r="D6" s="38"/>
      <c r="E6" s="36"/>
      <c r="F6" s="36"/>
      <c r="G6" s="34"/>
      <c r="H6" s="34"/>
    </row>
    <row r="7" spans="1:8" ht="66" customHeight="1" x14ac:dyDescent="0.2">
      <c r="A7" s="76" t="s">
        <v>67</v>
      </c>
      <c r="B7" s="76" t="s">
        <v>78</v>
      </c>
      <c r="C7" s="76" t="s">
        <v>68</v>
      </c>
      <c r="D7" s="76" t="s">
        <v>66</v>
      </c>
      <c r="E7" s="76" t="s">
        <v>87</v>
      </c>
      <c r="F7" s="76" t="s">
        <v>594</v>
      </c>
      <c r="G7" s="39" t="s">
        <v>5</v>
      </c>
      <c r="H7" s="39" t="s">
        <v>144</v>
      </c>
    </row>
    <row r="8" spans="1:8" ht="63.75" hidden="1" customHeight="1" x14ac:dyDescent="0.2">
      <c r="A8" s="76"/>
      <c r="B8" s="76"/>
      <c r="C8" s="76"/>
      <c r="D8" s="76"/>
      <c r="E8" s="76"/>
      <c r="F8" s="76"/>
      <c r="G8" s="39" t="s">
        <v>43</v>
      </c>
      <c r="H8" s="39" t="s">
        <v>309</v>
      </c>
    </row>
    <row r="9" spans="1:8" x14ac:dyDescent="0.2">
      <c r="A9" s="40">
        <v>1</v>
      </c>
      <c r="B9" s="40">
        <v>2</v>
      </c>
      <c r="C9" s="41" t="s">
        <v>69</v>
      </c>
      <c r="D9" s="41" t="s">
        <v>70</v>
      </c>
      <c r="E9" s="41" t="s">
        <v>71</v>
      </c>
      <c r="F9" s="41">
        <v>5</v>
      </c>
      <c r="G9" s="41">
        <v>7</v>
      </c>
      <c r="H9" s="41">
        <v>8</v>
      </c>
    </row>
    <row r="10" spans="1:8" x14ac:dyDescent="0.2">
      <c r="A10" s="42">
        <v>1</v>
      </c>
      <c r="B10" s="43" t="s">
        <v>126</v>
      </c>
      <c r="C10" s="44" t="s">
        <v>93</v>
      </c>
      <c r="D10" s="44" t="s">
        <v>194</v>
      </c>
      <c r="E10" s="44" t="s">
        <v>92</v>
      </c>
      <c r="F10" s="45">
        <v>128686134.59</v>
      </c>
      <c r="G10" s="45">
        <v>67189756.799999997</v>
      </c>
      <c r="H10" s="46">
        <f>G10/F10</f>
        <v>0.52212118278375275</v>
      </c>
    </row>
    <row r="11" spans="1:8" ht="30" customHeight="1" x14ac:dyDescent="0.2">
      <c r="A11" s="42">
        <f>A10+1</f>
        <v>2</v>
      </c>
      <c r="B11" s="43" t="s">
        <v>127</v>
      </c>
      <c r="C11" s="44" t="s">
        <v>94</v>
      </c>
      <c r="D11" s="44" t="s">
        <v>194</v>
      </c>
      <c r="E11" s="44" t="s">
        <v>92</v>
      </c>
      <c r="F11" s="45">
        <v>2919595</v>
      </c>
      <c r="G11" s="45">
        <v>1713125.61</v>
      </c>
      <c r="H11" s="46">
        <f t="shared" ref="H11:H74" si="0">G11/F11</f>
        <v>0.58676823669036293</v>
      </c>
    </row>
    <row r="12" spans="1:8" ht="39" customHeight="1" x14ac:dyDescent="0.2">
      <c r="A12" s="42">
        <f t="shared" ref="A12:A75" si="1">A11+1</f>
        <v>3</v>
      </c>
      <c r="B12" s="43" t="s">
        <v>595</v>
      </c>
      <c r="C12" s="44" t="s">
        <v>94</v>
      </c>
      <c r="D12" s="44" t="s">
        <v>197</v>
      </c>
      <c r="E12" s="44" t="s">
        <v>92</v>
      </c>
      <c r="F12" s="45">
        <v>2919595</v>
      </c>
      <c r="G12" s="45">
        <v>1713125.61</v>
      </c>
      <c r="H12" s="46">
        <f t="shared" si="0"/>
        <v>0.58676823669036293</v>
      </c>
    </row>
    <row r="13" spans="1:8" x14ac:dyDescent="0.2">
      <c r="A13" s="42">
        <f t="shared" si="1"/>
        <v>4</v>
      </c>
      <c r="B13" s="43" t="s">
        <v>349</v>
      </c>
      <c r="C13" s="44" t="s">
        <v>94</v>
      </c>
      <c r="D13" s="44" t="s">
        <v>596</v>
      </c>
      <c r="E13" s="44" t="s">
        <v>92</v>
      </c>
      <c r="F13" s="45">
        <v>2919595</v>
      </c>
      <c r="G13" s="45">
        <v>1713125.61</v>
      </c>
      <c r="H13" s="46">
        <f t="shared" si="0"/>
        <v>0.58676823669036293</v>
      </c>
    </row>
    <row r="14" spans="1:8" ht="25.5" x14ac:dyDescent="0.2">
      <c r="A14" s="42">
        <f t="shared" si="1"/>
        <v>5</v>
      </c>
      <c r="B14" s="43" t="s">
        <v>350</v>
      </c>
      <c r="C14" s="44" t="s">
        <v>94</v>
      </c>
      <c r="D14" s="44" t="s">
        <v>596</v>
      </c>
      <c r="E14" s="44" t="s">
        <v>153</v>
      </c>
      <c r="F14" s="45">
        <v>2919595</v>
      </c>
      <c r="G14" s="45">
        <v>1713125.61</v>
      </c>
      <c r="H14" s="46">
        <f t="shared" si="0"/>
        <v>0.58676823669036293</v>
      </c>
    </row>
    <row r="15" spans="1:8" ht="38.25" x14ac:dyDescent="0.2">
      <c r="A15" s="42">
        <f t="shared" si="1"/>
        <v>6</v>
      </c>
      <c r="B15" s="43" t="s">
        <v>128</v>
      </c>
      <c r="C15" s="44" t="s">
        <v>95</v>
      </c>
      <c r="D15" s="44" t="s">
        <v>194</v>
      </c>
      <c r="E15" s="44" t="s">
        <v>92</v>
      </c>
      <c r="F15" s="45">
        <v>4095160</v>
      </c>
      <c r="G15" s="45">
        <v>1859072.42</v>
      </c>
      <c r="H15" s="46">
        <f t="shared" si="0"/>
        <v>0.45396820148663297</v>
      </c>
    </row>
    <row r="16" spans="1:8" ht="38.25" x14ac:dyDescent="0.2">
      <c r="A16" s="42">
        <f t="shared" si="1"/>
        <v>7</v>
      </c>
      <c r="B16" s="43" t="s">
        <v>595</v>
      </c>
      <c r="C16" s="44" t="s">
        <v>95</v>
      </c>
      <c r="D16" s="44" t="s">
        <v>197</v>
      </c>
      <c r="E16" s="44" t="s">
        <v>92</v>
      </c>
      <c r="F16" s="45">
        <v>4095160</v>
      </c>
      <c r="G16" s="45">
        <v>1859072.42</v>
      </c>
      <c r="H16" s="46">
        <f t="shared" si="0"/>
        <v>0.45396820148663297</v>
      </c>
    </row>
    <row r="17" spans="1:8" ht="25.5" x14ac:dyDescent="0.2">
      <c r="A17" s="42">
        <f t="shared" si="1"/>
        <v>8</v>
      </c>
      <c r="B17" s="43" t="s">
        <v>351</v>
      </c>
      <c r="C17" s="44" t="s">
        <v>95</v>
      </c>
      <c r="D17" s="44" t="s">
        <v>597</v>
      </c>
      <c r="E17" s="44" t="s">
        <v>92</v>
      </c>
      <c r="F17" s="45">
        <v>2044132</v>
      </c>
      <c r="G17" s="45">
        <v>925652.36</v>
      </c>
      <c r="H17" s="46">
        <f t="shared" si="0"/>
        <v>0.45283394614437816</v>
      </c>
    </row>
    <row r="18" spans="1:8" ht="25.5" x14ac:dyDescent="0.2">
      <c r="A18" s="42">
        <f t="shared" si="1"/>
        <v>9</v>
      </c>
      <c r="B18" s="43" t="s">
        <v>350</v>
      </c>
      <c r="C18" s="44" t="s">
        <v>95</v>
      </c>
      <c r="D18" s="44" t="s">
        <v>597</v>
      </c>
      <c r="E18" s="44" t="s">
        <v>153</v>
      </c>
      <c r="F18" s="45">
        <v>1970528</v>
      </c>
      <c r="G18" s="45">
        <v>924152.36</v>
      </c>
      <c r="H18" s="46">
        <f t="shared" si="0"/>
        <v>0.46898717501096154</v>
      </c>
    </row>
    <row r="19" spans="1:8" ht="25.5" x14ac:dyDescent="0.2">
      <c r="A19" s="42">
        <f t="shared" si="1"/>
        <v>10</v>
      </c>
      <c r="B19" s="43" t="s">
        <v>352</v>
      </c>
      <c r="C19" s="44" t="s">
        <v>95</v>
      </c>
      <c r="D19" s="44" t="s">
        <v>597</v>
      </c>
      <c r="E19" s="44" t="s">
        <v>154</v>
      </c>
      <c r="F19" s="45">
        <v>73604</v>
      </c>
      <c r="G19" s="45">
        <v>1500</v>
      </c>
      <c r="H19" s="46">
        <f t="shared" si="0"/>
        <v>2.037932721047769E-2</v>
      </c>
    </row>
    <row r="20" spans="1:8" ht="25.5" x14ac:dyDescent="0.2">
      <c r="A20" s="42">
        <f t="shared" si="1"/>
        <v>11</v>
      </c>
      <c r="B20" s="43" t="s">
        <v>353</v>
      </c>
      <c r="C20" s="44" t="s">
        <v>95</v>
      </c>
      <c r="D20" s="44" t="s">
        <v>198</v>
      </c>
      <c r="E20" s="44" t="s">
        <v>92</v>
      </c>
      <c r="F20" s="45">
        <v>1871028</v>
      </c>
      <c r="G20" s="45">
        <v>877420.06</v>
      </c>
      <c r="H20" s="46">
        <f t="shared" si="0"/>
        <v>0.46895079068832751</v>
      </c>
    </row>
    <row r="21" spans="1:8" ht="25.5" x14ac:dyDescent="0.2">
      <c r="A21" s="42">
        <f t="shared" si="1"/>
        <v>12</v>
      </c>
      <c r="B21" s="43" t="s">
        <v>350</v>
      </c>
      <c r="C21" s="44" t="s">
        <v>95</v>
      </c>
      <c r="D21" s="44" t="s">
        <v>198</v>
      </c>
      <c r="E21" s="44" t="s">
        <v>153</v>
      </c>
      <c r="F21" s="45">
        <v>1871028</v>
      </c>
      <c r="G21" s="45">
        <v>877420.06</v>
      </c>
      <c r="H21" s="46">
        <f t="shared" si="0"/>
        <v>0.46895079068832751</v>
      </c>
    </row>
    <row r="22" spans="1:8" ht="25.5" x14ac:dyDescent="0.2">
      <c r="A22" s="42">
        <f t="shared" si="1"/>
        <v>13</v>
      </c>
      <c r="B22" s="43" t="s">
        <v>354</v>
      </c>
      <c r="C22" s="44" t="s">
        <v>95</v>
      </c>
      <c r="D22" s="44" t="s">
        <v>336</v>
      </c>
      <c r="E22" s="44" t="s">
        <v>92</v>
      </c>
      <c r="F22" s="45">
        <v>180000</v>
      </c>
      <c r="G22" s="45">
        <v>56000</v>
      </c>
      <c r="H22" s="46">
        <f t="shared" si="0"/>
        <v>0.31111111111111112</v>
      </c>
    </row>
    <row r="23" spans="1:8" ht="25.5" x14ac:dyDescent="0.2">
      <c r="A23" s="42">
        <f t="shared" si="1"/>
        <v>14</v>
      </c>
      <c r="B23" s="43" t="s">
        <v>350</v>
      </c>
      <c r="C23" s="44" t="s">
        <v>95</v>
      </c>
      <c r="D23" s="44" t="s">
        <v>336</v>
      </c>
      <c r="E23" s="44" t="s">
        <v>153</v>
      </c>
      <c r="F23" s="45">
        <v>180000</v>
      </c>
      <c r="G23" s="45">
        <v>56000</v>
      </c>
      <c r="H23" s="46">
        <f t="shared" si="0"/>
        <v>0.31111111111111112</v>
      </c>
    </row>
    <row r="24" spans="1:8" ht="38.25" x14ac:dyDescent="0.2">
      <c r="A24" s="42">
        <f t="shared" si="1"/>
        <v>15</v>
      </c>
      <c r="B24" s="43" t="s">
        <v>129</v>
      </c>
      <c r="C24" s="44" t="s">
        <v>96</v>
      </c>
      <c r="D24" s="44" t="s">
        <v>194</v>
      </c>
      <c r="E24" s="44" t="s">
        <v>92</v>
      </c>
      <c r="F24" s="45">
        <v>33401164</v>
      </c>
      <c r="G24" s="45">
        <v>15849775.6</v>
      </c>
      <c r="H24" s="46">
        <f t="shared" si="0"/>
        <v>0.47452764221031341</v>
      </c>
    </row>
    <row r="25" spans="1:8" ht="42" customHeight="1" x14ac:dyDescent="0.2">
      <c r="A25" s="42">
        <f t="shared" si="1"/>
        <v>16</v>
      </c>
      <c r="B25" s="43" t="s">
        <v>595</v>
      </c>
      <c r="C25" s="44" t="s">
        <v>96</v>
      </c>
      <c r="D25" s="44" t="s">
        <v>197</v>
      </c>
      <c r="E25" s="44" t="s">
        <v>92</v>
      </c>
      <c r="F25" s="45">
        <v>33401164</v>
      </c>
      <c r="G25" s="45">
        <v>15849775.6</v>
      </c>
      <c r="H25" s="46">
        <f t="shared" si="0"/>
        <v>0.47452764221031341</v>
      </c>
    </row>
    <row r="26" spans="1:8" ht="25.5" x14ac:dyDescent="0.2">
      <c r="A26" s="42">
        <f t="shared" si="1"/>
        <v>17</v>
      </c>
      <c r="B26" s="43" t="s">
        <v>351</v>
      </c>
      <c r="C26" s="44" t="s">
        <v>96</v>
      </c>
      <c r="D26" s="44" t="s">
        <v>597</v>
      </c>
      <c r="E26" s="44" t="s">
        <v>92</v>
      </c>
      <c r="F26" s="45">
        <v>33401164</v>
      </c>
      <c r="G26" s="45">
        <v>15849775.6</v>
      </c>
      <c r="H26" s="46">
        <f t="shared" si="0"/>
        <v>0.47452764221031341</v>
      </c>
    </row>
    <row r="27" spans="1:8" ht="25.5" x14ac:dyDescent="0.2">
      <c r="A27" s="42">
        <f t="shared" si="1"/>
        <v>18</v>
      </c>
      <c r="B27" s="43" t="s">
        <v>350</v>
      </c>
      <c r="C27" s="44" t="s">
        <v>96</v>
      </c>
      <c r="D27" s="44" t="s">
        <v>597</v>
      </c>
      <c r="E27" s="44" t="s">
        <v>153</v>
      </c>
      <c r="F27" s="45">
        <v>33355164</v>
      </c>
      <c r="G27" s="45">
        <v>15829191.32</v>
      </c>
      <c r="H27" s="46">
        <f t="shared" si="0"/>
        <v>0.47456493753111212</v>
      </c>
    </row>
    <row r="28" spans="1:8" ht="25.5" x14ac:dyDescent="0.2">
      <c r="A28" s="42">
        <f t="shared" si="1"/>
        <v>19</v>
      </c>
      <c r="B28" s="43" t="s">
        <v>352</v>
      </c>
      <c r="C28" s="44" t="s">
        <v>96</v>
      </c>
      <c r="D28" s="44" t="s">
        <v>597</v>
      </c>
      <c r="E28" s="44" t="s">
        <v>154</v>
      </c>
      <c r="F28" s="45">
        <v>46000</v>
      </c>
      <c r="G28" s="45">
        <v>20584.28</v>
      </c>
      <c r="H28" s="46">
        <f t="shared" si="0"/>
        <v>0.44748434782608693</v>
      </c>
    </row>
    <row r="29" spans="1:8" ht="28.5" customHeight="1" x14ac:dyDescent="0.2">
      <c r="A29" s="42">
        <f t="shared" si="1"/>
        <v>20</v>
      </c>
      <c r="B29" s="43" t="s">
        <v>130</v>
      </c>
      <c r="C29" s="44" t="s">
        <v>97</v>
      </c>
      <c r="D29" s="44" t="s">
        <v>194</v>
      </c>
      <c r="E29" s="44" t="s">
        <v>92</v>
      </c>
      <c r="F29" s="45">
        <v>20565358.23</v>
      </c>
      <c r="G29" s="45">
        <v>10495024.59</v>
      </c>
      <c r="H29" s="46">
        <f t="shared" si="0"/>
        <v>0.51032539635950702</v>
      </c>
    </row>
    <row r="30" spans="1:8" ht="38.25" x14ac:dyDescent="0.2">
      <c r="A30" s="42">
        <f t="shared" si="1"/>
        <v>21</v>
      </c>
      <c r="B30" s="43" t="s">
        <v>595</v>
      </c>
      <c r="C30" s="44" t="s">
        <v>97</v>
      </c>
      <c r="D30" s="44" t="s">
        <v>197</v>
      </c>
      <c r="E30" s="44" t="s">
        <v>92</v>
      </c>
      <c r="F30" s="45">
        <v>20565358.23</v>
      </c>
      <c r="G30" s="45">
        <v>10495024.59</v>
      </c>
      <c r="H30" s="46">
        <f t="shared" si="0"/>
        <v>0.51032539635950702</v>
      </c>
    </row>
    <row r="31" spans="1:8" ht="25.5" x14ac:dyDescent="0.2">
      <c r="A31" s="42">
        <f t="shared" si="1"/>
        <v>22</v>
      </c>
      <c r="B31" s="43" t="s">
        <v>351</v>
      </c>
      <c r="C31" s="44" t="s">
        <v>97</v>
      </c>
      <c r="D31" s="44" t="s">
        <v>597</v>
      </c>
      <c r="E31" s="44" t="s">
        <v>92</v>
      </c>
      <c r="F31" s="45">
        <v>18696743.23</v>
      </c>
      <c r="G31" s="45">
        <v>9777457.4800000004</v>
      </c>
      <c r="H31" s="46">
        <f t="shared" si="0"/>
        <v>0.52294976508590585</v>
      </c>
    </row>
    <row r="32" spans="1:8" ht="25.5" x14ac:dyDescent="0.2">
      <c r="A32" s="42">
        <f t="shared" si="1"/>
        <v>23</v>
      </c>
      <c r="B32" s="43" t="s">
        <v>350</v>
      </c>
      <c r="C32" s="44" t="s">
        <v>97</v>
      </c>
      <c r="D32" s="44" t="s">
        <v>597</v>
      </c>
      <c r="E32" s="44" t="s">
        <v>153</v>
      </c>
      <c r="F32" s="45">
        <v>16696743.23</v>
      </c>
      <c r="G32" s="45">
        <v>8384948.5499999998</v>
      </c>
      <c r="H32" s="46">
        <f t="shared" si="0"/>
        <v>0.50219066284341485</v>
      </c>
    </row>
    <row r="33" spans="1:8" ht="25.5" x14ac:dyDescent="0.2">
      <c r="A33" s="42">
        <f t="shared" si="1"/>
        <v>24</v>
      </c>
      <c r="B33" s="43" t="s">
        <v>352</v>
      </c>
      <c r="C33" s="44" t="s">
        <v>97</v>
      </c>
      <c r="D33" s="44" t="s">
        <v>597</v>
      </c>
      <c r="E33" s="44" t="s">
        <v>154</v>
      </c>
      <c r="F33" s="45">
        <v>2000000</v>
      </c>
      <c r="G33" s="45">
        <v>1392508.93</v>
      </c>
      <c r="H33" s="46">
        <f t="shared" si="0"/>
        <v>0.69625446499999999</v>
      </c>
    </row>
    <row r="34" spans="1:8" ht="25.5" x14ac:dyDescent="0.2">
      <c r="A34" s="42">
        <f t="shared" si="1"/>
        <v>25</v>
      </c>
      <c r="B34" s="43" t="s">
        <v>598</v>
      </c>
      <c r="C34" s="44" t="s">
        <v>97</v>
      </c>
      <c r="D34" s="44" t="s">
        <v>599</v>
      </c>
      <c r="E34" s="44" t="s">
        <v>92</v>
      </c>
      <c r="F34" s="45">
        <v>1868615</v>
      </c>
      <c r="G34" s="45">
        <v>717567.11</v>
      </c>
      <c r="H34" s="46">
        <f t="shared" si="0"/>
        <v>0.38401014120083593</v>
      </c>
    </row>
    <row r="35" spans="1:8" ht="25.5" x14ac:dyDescent="0.2">
      <c r="A35" s="42">
        <f t="shared" si="1"/>
        <v>26</v>
      </c>
      <c r="B35" s="43" t="s">
        <v>350</v>
      </c>
      <c r="C35" s="44" t="s">
        <v>97</v>
      </c>
      <c r="D35" s="44" t="s">
        <v>599</v>
      </c>
      <c r="E35" s="44" t="s">
        <v>153</v>
      </c>
      <c r="F35" s="45">
        <v>1868615</v>
      </c>
      <c r="G35" s="45">
        <v>717567.11</v>
      </c>
      <c r="H35" s="46">
        <f t="shared" si="0"/>
        <v>0.38401014120083593</v>
      </c>
    </row>
    <row r="36" spans="1:8" x14ac:dyDescent="0.2">
      <c r="A36" s="42">
        <f t="shared" si="1"/>
        <v>27</v>
      </c>
      <c r="B36" s="43" t="s">
        <v>600</v>
      </c>
      <c r="C36" s="44" t="s">
        <v>601</v>
      </c>
      <c r="D36" s="44" t="s">
        <v>194</v>
      </c>
      <c r="E36" s="44" t="s">
        <v>92</v>
      </c>
      <c r="F36" s="45">
        <v>2099500</v>
      </c>
      <c r="G36" s="45">
        <v>0</v>
      </c>
      <c r="H36" s="46">
        <f t="shared" si="0"/>
        <v>0</v>
      </c>
    </row>
    <row r="37" spans="1:8" x14ac:dyDescent="0.2">
      <c r="A37" s="42">
        <f t="shared" si="1"/>
        <v>28</v>
      </c>
      <c r="B37" s="43" t="s">
        <v>193</v>
      </c>
      <c r="C37" s="44" t="s">
        <v>601</v>
      </c>
      <c r="D37" s="44" t="s">
        <v>195</v>
      </c>
      <c r="E37" s="44" t="s">
        <v>92</v>
      </c>
      <c r="F37" s="45">
        <v>2099500</v>
      </c>
      <c r="G37" s="45">
        <v>0</v>
      </c>
      <c r="H37" s="46">
        <f t="shared" si="0"/>
        <v>0</v>
      </c>
    </row>
    <row r="38" spans="1:8" x14ac:dyDescent="0.2">
      <c r="A38" s="42">
        <f t="shared" si="1"/>
        <v>29</v>
      </c>
      <c r="B38" s="43" t="s">
        <v>602</v>
      </c>
      <c r="C38" s="44" t="s">
        <v>601</v>
      </c>
      <c r="D38" s="44" t="s">
        <v>603</v>
      </c>
      <c r="E38" s="44" t="s">
        <v>92</v>
      </c>
      <c r="F38" s="45">
        <v>2099500</v>
      </c>
      <c r="G38" s="45">
        <v>0</v>
      </c>
      <c r="H38" s="46">
        <f t="shared" si="0"/>
        <v>0</v>
      </c>
    </row>
    <row r="39" spans="1:8" x14ac:dyDescent="0.2">
      <c r="A39" s="42">
        <f t="shared" si="1"/>
        <v>30</v>
      </c>
      <c r="B39" s="43" t="s">
        <v>604</v>
      </c>
      <c r="C39" s="44" t="s">
        <v>601</v>
      </c>
      <c r="D39" s="44" t="s">
        <v>603</v>
      </c>
      <c r="E39" s="44" t="s">
        <v>605</v>
      </c>
      <c r="F39" s="45">
        <v>2099500</v>
      </c>
      <c r="G39" s="45">
        <v>0</v>
      </c>
      <c r="H39" s="46">
        <f t="shared" si="0"/>
        <v>0</v>
      </c>
    </row>
    <row r="40" spans="1:8" x14ac:dyDescent="0.2">
      <c r="A40" s="42">
        <f t="shared" si="1"/>
        <v>31</v>
      </c>
      <c r="B40" s="43" t="s">
        <v>172</v>
      </c>
      <c r="C40" s="44" t="s">
        <v>173</v>
      </c>
      <c r="D40" s="44" t="s">
        <v>194</v>
      </c>
      <c r="E40" s="44" t="s">
        <v>92</v>
      </c>
      <c r="F40" s="45">
        <v>1000000</v>
      </c>
      <c r="G40" s="45">
        <v>0</v>
      </c>
      <c r="H40" s="46">
        <f t="shared" si="0"/>
        <v>0</v>
      </c>
    </row>
    <row r="41" spans="1:8" x14ac:dyDescent="0.2">
      <c r="A41" s="42">
        <f t="shared" si="1"/>
        <v>32</v>
      </c>
      <c r="B41" s="43" t="s">
        <v>193</v>
      </c>
      <c r="C41" s="44" t="s">
        <v>173</v>
      </c>
      <c r="D41" s="44" t="s">
        <v>195</v>
      </c>
      <c r="E41" s="44" t="s">
        <v>92</v>
      </c>
      <c r="F41" s="45">
        <v>1000000</v>
      </c>
      <c r="G41" s="45">
        <v>0</v>
      </c>
      <c r="H41" s="46">
        <f t="shared" si="0"/>
        <v>0</v>
      </c>
    </row>
    <row r="42" spans="1:8" x14ac:dyDescent="0.2">
      <c r="A42" s="42">
        <f t="shared" si="1"/>
        <v>33</v>
      </c>
      <c r="B42" s="43" t="s">
        <v>356</v>
      </c>
      <c r="C42" s="44" t="s">
        <v>173</v>
      </c>
      <c r="D42" s="44" t="s">
        <v>196</v>
      </c>
      <c r="E42" s="44" t="s">
        <v>92</v>
      </c>
      <c r="F42" s="45">
        <v>1000000</v>
      </c>
      <c r="G42" s="45">
        <v>0</v>
      </c>
      <c r="H42" s="46">
        <f t="shared" si="0"/>
        <v>0</v>
      </c>
    </row>
    <row r="43" spans="1:8" x14ac:dyDescent="0.2">
      <c r="A43" s="42">
        <f t="shared" si="1"/>
        <v>34</v>
      </c>
      <c r="B43" s="43" t="s">
        <v>357</v>
      </c>
      <c r="C43" s="44" t="s">
        <v>173</v>
      </c>
      <c r="D43" s="44" t="s">
        <v>196</v>
      </c>
      <c r="E43" s="44" t="s">
        <v>174</v>
      </c>
      <c r="F43" s="45">
        <v>1000000</v>
      </c>
      <c r="G43" s="45">
        <v>0</v>
      </c>
      <c r="H43" s="46">
        <f t="shared" si="0"/>
        <v>0</v>
      </c>
    </row>
    <row r="44" spans="1:8" x14ac:dyDescent="0.2">
      <c r="A44" s="42">
        <f t="shared" si="1"/>
        <v>35</v>
      </c>
      <c r="B44" s="43" t="s">
        <v>131</v>
      </c>
      <c r="C44" s="44" t="s">
        <v>98</v>
      </c>
      <c r="D44" s="44" t="s">
        <v>194</v>
      </c>
      <c r="E44" s="44" t="s">
        <v>92</v>
      </c>
      <c r="F44" s="45">
        <v>64605357.359999999</v>
      </c>
      <c r="G44" s="45">
        <v>37272758.579999998</v>
      </c>
      <c r="H44" s="46">
        <f t="shared" si="0"/>
        <v>0.57692984147282489</v>
      </c>
    </row>
    <row r="45" spans="1:8" ht="38.25" x14ac:dyDescent="0.2">
      <c r="A45" s="42">
        <f t="shared" si="1"/>
        <v>36</v>
      </c>
      <c r="B45" s="43" t="s">
        <v>595</v>
      </c>
      <c r="C45" s="44" t="s">
        <v>98</v>
      </c>
      <c r="D45" s="44" t="s">
        <v>197</v>
      </c>
      <c r="E45" s="44" t="s">
        <v>92</v>
      </c>
      <c r="F45" s="45">
        <v>30141897.670000002</v>
      </c>
      <c r="G45" s="45">
        <v>11310038</v>
      </c>
      <c r="H45" s="46">
        <f t="shared" si="0"/>
        <v>0.37522647458447161</v>
      </c>
    </row>
    <row r="46" spans="1:8" ht="38.25" x14ac:dyDescent="0.2">
      <c r="A46" s="42">
        <f t="shared" si="1"/>
        <v>37</v>
      </c>
      <c r="B46" s="43" t="s">
        <v>500</v>
      </c>
      <c r="C46" s="44" t="s">
        <v>98</v>
      </c>
      <c r="D46" s="44" t="s">
        <v>606</v>
      </c>
      <c r="E46" s="44" t="s">
        <v>92</v>
      </c>
      <c r="F46" s="45">
        <v>150000</v>
      </c>
      <c r="G46" s="45">
        <v>114528</v>
      </c>
      <c r="H46" s="46">
        <f t="shared" si="0"/>
        <v>0.76351999999999998</v>
      </c>
    </row>
    <row r="47" spans="1:8" ht="25.5" x14ac:dyDescent="0.2">
      <c r="A47" s="42">
        <f t="shared" si="1"/>
        <v>38</v>
      </c>
      <c r="B47" s="43" t="s">
        <v>352</v>
      </c>
      <c r="C47" s="44" t="s">
        <v>98</v>
      </c>
      <c r="D47" s="44" t="s">
        <v>606</v>
      </c>
      <c r="E47" s="44" t="s">
        <v>154</v>
      </c>
      <c r="F47" s="45">
        <v>150000</v>
      </c>
      <c r="G47" s="45">
        <v>114528</v>
      </c>
      <c r="H47" s="46">
        <f t="shared" si="0"/>
        <v>0.76351999999999998</v>
      </c>
    </row>
    <row r="48" spans="1:8" x14ac:dyDescent="0.2">
      <c r="A48" s="42">
        <f t="shared" si="1"/>
        <v>39</v>
      </c>
      <c r="B48" s="43" t="s">
        <v>360</v>
      </c>
      <c r="C48" s="44" t="s">
        <v>98</v>
      </c>
      <c r="D48" s="44" t="s">
        <v>607</v>
      </c>
      <c r="E48" s="44" t="s">
        <v>92</v>
      </c>
      <c r="F48" s="45">
        <v>550000</v>
      </c>
      <c r="G48" s="45">
        <v>35724</v>
      </c>
      <c r="H48" s="46">
        <f t="shared" si="0"/>
        <v>6.4952727272727273E-2</v>
      </c>
    </row>
    <row r="49" spans="1:8" ht="25.5" x14ac:dyDescent="0.2">
      <c r="A49" s="42">
        <f t="shared" si="1"/>
        <v>40</v>
      </c>
      <c r="B49" s="43" t="s">
        <v>350</v>
      </c>
      <c r="C49" s="44" t="s">
        <v>98</v>
      </c>
      <c r="D49" s="44" t="s">
        <v>607</v>
      </c>
      <c r="E49" s="44" t="s">
        <v>153</v>
      </c>
      <c r="F49" s="45">
        <v>200000</v>
      </c>
      <c r="G49" s="45">
        <v>13684</v>
      </c>
      <c r="H49" s="46">
        <f t="shared" si="0"/>
        <v>6.8419999999999995E-2</v>
      </c>
    </row>
    <row r="50" spans="1:8" ht="25.5" x14ac:dyDescent="0.2">
      <c r="A50" s="42">
        <f t="shared" si="1"/>
        <v>41</v>
      </c>
      <c r="B50" s="43" t="s">
        <v>352</v>
      </c>
      <c r="C50" s="44" t="s">
        <v>98</v>
      </c>
      <c r="D50" s="44" t="s">
        <v>607</v>
      </c>
      <c r="E50" s="44" t="s">
        <v>154</v>
      </c>
      <c r="F50" s="45">
        <v>350000</v>
      </c>
      <c r="G50" s="45">
        <v>22040</v>
      </c>
      <c r="H50" s="46">
        <f t="shared" si="0"/>
        <v>6.2971428571428567E-2</v>
      </c>
    </row>
    <row r="51" spans="1:8" ht="38.25" x14ac:dyDescent="0.2">
      <c r="A51" s="42">
        <f t="shared" si="1"/>
        <v>42</v>
      </c>
      <c r="B51" s="43" t="s">
        <v>358</v>
      </c>
      <c r="C51" s="44" t="s">
        <v>98</v>
      </c>
      <c r="D51" s="44" t="s">
        <v>199</v>
      </c>
      <c r="E51" s="44" t="s">
        <v>92</v>
      </c>
      <c r="F51" s="45">
        <v>27037897.670000002</v>
      </c>
      <c r="G51" s="45">
        <v>10358886</v>
      </c>
      <c r="H51" s="46">
        <f t="shared" si="0"/>
        <v>0.38312468396881832</v>
      </c>
    </row>
    <row r="52" spans="1:8" x14ac:dyDescent="0.2">
      <c r="A52" s="42">
        <f t="shared" si="1"/>
        <v>43</v>
      </c>
      <c r="B52" s="43" t="s">
        <v>359</v>
      </c>
      <c r="C52" s="44" t="s">
        <v>98</v>
      </c>
      <c r="D52" s="44" t="s">
        <v>199</v>
      </c>
      <c r="E52" s="44" t="s">
        <v>155</v>
      </c>
      <c r="F52" s="45">
        <v>12950286</v>
      </c>
      <c r="G52" s="45">
        <v>6259284.4000000004</v>
      </c>
      <c r="H52" s="46">
        <f t="shared" si="0"/>
        <v>0.48333175035671028</v>
      </c>
    </row>
    <row r="53" spans="1:8" ht="25.5" x14ac:dyDescent="0.2">
      <c r="A53" s="42">
        <f t="shared" si="1"/>
        <v>44</v>
      </c>
      <c r="B53" s="43" t="s">
        <v>352</v>
      </c>
      <c r="C53" s="44" t="s">
        <v>98</v>
      </c>
      <c r="D53" s="44" t="s">
        <v>199</v>
      </c>
      <c r="E53" s="44" t="s">
        <v>154</v>
      </c>
      <c r="F53" s="45">
        <v>14055004.67</v>
      </c>
      <c r="G53" s="45">
        <v>4083519.6</v>
      </c>
      <c r="H53" s="46">
        <f t="shared" si="0"/>
        <v>0.29053847336786409</v>
      </c>
    </row>
    <row r="54" spans="1:8" x14ac:dyDescent="0.2">
      <c r="A54" s="42">
        <f t="shared" si="1"/>
        <v>45</v>
      </c>
      <c r="B54" s="43" t="s">
        <v>355</v>
      </c>
      <c r="C54" s="44" t="s">
        <v>98</v>
      </c>
      <c r="D54" s="44" t="s">
        <v>199</v>
      </c>
      <c r="E54" s="44" t="s">
        <v>156</v>
      </c>
      <c r="F54" s="45">
        <v>32607</v>
      </c>
      <c r="G54" s="45">
        <v>16082</v>
      </c>
      <c r="H54" s="46">
        <f t="shared" si="0"/>
        <v>0.49320698009629832</v>
      </c>
    </row>
    <row r="55" spans="1:8" ht="25.5" x14ac:dyDescent="0.2">
      <c r="A55" s="42">
        <f t="shared" si="1"/>
        <v>46</v>
      </c>
      <c r="B55" s="43" t="s">
        <v>364</v>
      </c>
      <c r="C55" s="44" t="s">
        <v>98</v>
      </c>
      <c r="D55" s="44" t="s">
        <v>200</v>
      </c>
      <c r="E55" s="44" t="s">
        <v>92</v>
      </c>
      <c r="F55" s="45">
        <v>400000</v>
      </c>
      <c r="G55" s="45">
        <v>88800</v>
      </c>
      <c r="H55" s="46">
        <f t="shared" si="0"/>
        <v>0.222</v>
      </c>
    </row>
    <row r="56" spans="1:8" ht="25.5" x14ac:dyDescent="0.2">
      <c r="A56" s="42">
        <f t="shared" si="1"/>
        <v>47</v>
      </c>
      <c r="B56" s="43" t="s">
        <v>352</v>
      </c>
      <c r="C56" s="44" t="s">
        <v>98</v>
      </c>
      <c r="D56" s="44" t="s">
        <v>200</v>
      </c>
      <c r="E56" s="44" t="s">
        <v>154</v>
      </c>
      <c r="F56" s="45">
        <v>400000</v>
      </c>
      <c r="G56" s="45">
        <v>88800</v>
      </c>
      <c r="H56" s="46">
        <f t="shared" si="0"/>
        <v>0.222</v>
      </c>
    </row>
    <row r="57" spans="1:8" ht="25.5" x14ac:dyDescent="0.2">
      <c r="A57" s="42">
        <f t="shared" si="1"/>
        <v>48</v>
      </c>
      <c r="B57" s="43" t="s">
        <v>608</v>
      </c>
      <c r="C57" s="44" t="s">
        <v>98</v>
      </c>
      <c r="D57" s="44" t="s">
        <v>365</v>
      </c>
      <c r="E57" s="44" t="s">
        <v>92</v>
      </c>
      <c r="F57" s="45">
        <v>200000</v>
      </c>
      <c r="G57" s="45">
        <v>122940</v>
      </c>
      <c r="H57" s="46">
        <f t="shared" si="0"/>
        <v>0.61470000000000002</v>
      </c>
    </row>
    <row r="58" spans="1:8" ht="25.5" x14ac:dyDescent="0.2">
      <c r="A58" s="42">
        <f t="shared" si="1"/>
        <v>49</v>
      </c>
      <c r="B58" s="43" t="s">
        <v>352</v>
      </c>
      <c r="C58" s="44" t="s">
        <v>98</v>
      </c>
      <c r="D58" s="44" t="s">
        <v>365</v>
      </c>
      <c r="E58" s="44" t="s">
        <v>154</v>
      </c>
      <c r="F58" s="45">
        <v>200000</v>
      </c>
      <c r="G58" s="45">
        <v>122940</v>
      </c>
      <c r="H58" s="46">
        <f t="shared" si="0"/>
        <v>0.61470000000000002</v>
      </c>
    </row>
    <row r="59" spans="1:8" ht="25.5" x14ac:dyDescent="0.2">
      <c r="A59" s="42">
        <f t="shared" si="1"/>
        <v>50</v>
      </c>
      <c r="B59" s="43" t="s">
        <v>609</v>
      </c>
      <c r="C59" s="44" t="s">
        <v>98</v>
      </c>
      <c r="D59" s="44" t="s">
        <v>201</v>
      </c>
      <c r="E59" s="44" t="s">
        <v>92</v>
      </c>
      <c r="F59" s="45">
        <v>50000</v>
      </c>
      <c r="G59" s="45">
        <v>50000</v>
      </c>
      <c r="H59" s="46">
        <f t="shared" si="0"/>
        <v>1</v>
      </c>
    </row>
    <row r="60" spans="1:8" x14ac:dyDescent="0.2">
      <c r="A60" s="42">
        <f t="shared" si="1"/>
        <v>51</v>
      </c>
      <c r="B60" s="43" t="s">
        <v>355</v>
      </c>
      <c r="C60" s="44" t="s">
        <v>98</v>
      </c>
      <c r="D60" s="44" t="s">
        <v>201</v>
      </c>
      <c r="E60" s="44" t="s">
        <v>156</v>
      </c>
      <c r="F60" s="45">
        <v>50000</v>
      </c>
      <c r="G60" s="45">
        <v>50000</v>
      </c>
      <c r="H60" s="46">
        <f t="shared" si="0"/>
        <v>1</v>
      </c>
    </row>
    <row r="61" spans="1:8" ht="38.25" x14ac:dyDescent="0.2">
      <c r="A61" s="42">
        <f t="shared" si="1"/>
        <v>52</v>
      </c>
      <c r="B61" s="43" t="s">
        <v>610</v>
      </c>
      <c r="C61" s="44" t="s">
        <v>98</v>
      </c>
      <c r="D61" s="44" t="s">
        <v>611</v>
      </c>
      <c r="E61" s="44" t="s">
        <v>92</v>
      </c>
      <c r="F61" s="45">
        <v>200000</v>
      </c>
      <c r="G61" s="45">
        <v>143100</v>
      </c>
      <c r="H61" s="46">
        <f t="shared" si="0"/>
        <v>0.71550000000000002</v>
      </c>
    </row>
    <row r="62" spans="1:8" ht="25.5" x14ac:dyDescent="0.2">
      <c r="A62" s="42">
        <f t="shared" si="1"/>
        <v>53</v>
      </c>
      <c r="B62" s="43" t="s">
        <v>352</v>
      </c>
      <c r="C62" s="44" t="s">
        <v>98</v>
      </c>
      <c r="D62" s="44" t="s">
        <v>611</v>
      </c>
      <c r="E62" s="44" t="s">
        <v>154</v>
      </c>
      <c r="F62" s="45">
        <v>200000</v>
      </c>
      <c r="G62" s="45">
        <v>143100</v>
      </c>
      <c r="H62" s="46">
        <f t="shared" si="0"/>
        <v>0.71550000000000002</v>
      </c>
    </row>
    <row r="63" spans="1:8" ht="63.75" x14ac:dyDescent="0.2">
      <c r="A63" s="42">
        <f t="shared" si="1"/>
        <v>54</v>
      </c>
      <c r="B63" s="43" t="s">
        <v>612</v>
      </c>
      <c r="C63" s="44" t="s">
        <v>98</v>
      </c>
      <c r="D63" s="44" t="s">
        <v>613</v>
      </c>
      <c r="E63" s="44" t="s">
        <v>92</v>
      </c>
      <c r="F63" s="45">
        <v>374000</v>
      </c>
      <c r="G63" s="45">
        <v>140000</v>
      </c>
      <c r="H63" s="46">
        <f t="shared" si="0"/>
        <v>0.37433155080213903</v>
      </c>
    </row>
    <row r="64" spans="1:8" ht="25.5" x14ac:dyDescent="0.2">
      <c r="A64" s="42">
        <f t="shared" si="1"/>
        <v>55</v>
      </c>
      <c r="B64" s="43" t="s">
        <v>352</v>
      </c>
      <c r="C64" s="44" t="s">
        <v>98</v>
      </c>
      <c r="D64" s="44" t="s">
        <v>613</v>
      </c>
      <c r="E64" s="44" t="s">
        <v>154</v>
      </c>
      <c r="F64" s="45">
        <v>374000</v>
      </c>
      <c r="G64" s="45">
        <v>140000</v>
      </c>
      <c r="H64" s="46">
        <f t="shared" si="0"/>
        <v>0.37433155080213903</v>
      </c>
    </row>
    <row r="65" spans="1:8" x14ac:dyDescent="0.2">
      <c r="A65" s="42">
        <f t="shared" si="1"/>
        <v>56</v>
      </c>
      <c r="B65" s="43" t="s">
        <v>361</v>
      </c>
      <c r="C65" s="44" t="s">
        <v>98</v>
      </c>
      <c r="D65" s="44" t="s">
        <v>614</v>
      </c>
      <c r="E65" s="44" t="s">
        <v>92</v>
      </c>
      <c r="F65" s="45">
        <v>730000</v>
      </c>
      <c r="G65" s="45">
        <v>147060</v>
      </c>
      <c r="H65" s="46">
        <f t="shared" si="0"/>
        <v>0.20145205479452055</v>
      </c>
    </row>
    <row r="66" spans="1:8" ht="25.5" x14ac:dyDescent="0.2">
      <c r="A66" s="42">
        <f t="shared" si="1"/>
        <v>57</v>
      </c>
      <c r="B66" s="43" t="s">
        <v>352</v>
      </c>
      <c r="C66" s="44" t="s">
        <v>98</v>
      </c>
      <c r="D66" s="44" t="s">
        <v>614</v>
      </c>
      <c r="E66" s="44" t="s">
        <v>154</v>
      </c>
      <c r="F66" s="45">
        <v>570000</v>
      </c>
      <c r="G66" s="45">
        <v>147060</v>
      </c>
      <c r="H66" s="46">
        <f t="shared" si="0"/>
        <v>0.25800000000000001</v>
      </c>
    </row>
    <row r="67" spans="1:8" x14ac:dyDescent="0.2">
      <c r="A67" s="42">
        <f t="shared" si="1"/>
        <v>58</v>
      </c>
      <c r="B67" s="43" t="s">
        <v>362</v>
      </c>
      <c r="C67" s="44" t="s">
        <v>98</v>
      </c>
      <c r="D67" s="44" t="s">
        <v>614</v>
      </c>
      <c r="E67" s="44" t="s">
        <v>192</v>
      </c>
      <c r="F67" s="45">
        <v>160000</v>
      </c>
      <c r="G67" s="45">
        <v>0</v>
      </c>
      <c r="H67" s="46">
        <f t="shared" si="0"/>
        <v>0</v>
      </c>
    </row>
    <row r="68" spans="1:8" ht="25.5" x14ac:dyDescent="0.2">
      <c r="A68" s="42">
        <f t="shared" si="1"/>
        <v>59</v>
      </c>
      <c r="B68" s="43" t="s">
        <v>363</v>
      </c>
      <c r="C68" s="44" t="s">
        <v>98</v>
      </c>
      <c r="D68" s="44" t="s">
        <v>615</v>
      </c>
      <c r="E68" s="44" t="s">
        <v>92</v>
      </c>
      <c r="F68" s="45">
        <v>450000</v>
      </c>
      <c r="G68" s="45">
        <v>109000</v>
      </c>
      <c r="H68" s="46">
        <f t="shared" si="0"/>
        <v>0.24222222222222223</v>
      </c>
    </row>
    <row r="69" spans="1:8" ht="25.5" x14ac:dyDescent="0.2">
      <c r="A69" s="42">
        <f t="shared" si="1"/>
        <v>60</v>
      </c>
      <c r="B69" s="43" t="s">
        <v>352</v>
      </c>
      <c r="C69" s="44" t="s">
        <v>98</v>
      </c>
      <c r="D69" s="44" t="s">
        <v>615</v>
      </c>
      <c r="E69" s="44" t="s">
        <v>154</v>
      </c>
      <c r="F69" s="45">
        <v>450000</v>
      </c>
      <c r="G69" s="45">
        <v>109000</v>
      </c>
      <c r="H69" s="46">
        <f t="shared" si="0"/>
        <v>0.24222222222222223</v>
      </c>
    </row>
    <row r="70" spans="1:8" ht="38.25" x14ac:dyDescent="0.2">
      <c r="A70" s="42">
        <f t="shared" si="1"/>
        <v>61</v>
      </c>
      <c r="B70" s="43" t="s">
        <v>616</v>
      </c>
      <c r="C70" s="44" t="s">
        <v>98</v>
      </c>
      <c r="D70" s="44" t="s">
        <v>203</v>
      </c>
      <c r="E70" s="44" t="s">
        <v>92</v>
      </c>
      <c r="F70" s="45">
        <v>31884846.690000001</v>
      </c>
      <c r="G70" s="45">
        <v>25165367.949999999</v>
      </c>
      <c r="H70" s="46">
        <f t="shared" si="0"/>
        <v>0.78925792539227035</v>
      </c>
    </row>
    <row r="71" spans="1:8" ht="25.5" x14ac:dyDescent="0.2">
      <c r="A71" s="42">
        <f t="shared" si="1"/>
        <v>62</v>
      </c>
      <c r="B71" s="43" t="s">
        <v>372</v>
      </c>
      <c r="C71" s="44" t="s">
        <v>98</v>
      </c>
      <c r="D71" s="44" t="s">
        <v>617</v>
      </c>
      <c r="E71" s="44" t="s">
        <v>92</v>
      </c>
      <c r="F71" s="45">
        <v>400000</v>
      </c>
      <c r="G71" s="45">
        <v>248250</v>
      </c>
      <c r="H71" s="46">
        <f t="shared" si="0"/>
        <v>0.62062499999999998</v>
      </c>
    </row>
    <row r="72" spans="1:8" ht="25.5" x14ac:dyDescent="0.2">
      <c r="A72" s="42">
        <f t="shared" si="1"/>
        <v>63</v>
      </c>
      <c r="B72" s="43" t="s">
        <v>352</v>
      </c>
      <c r="C72" s="44" t="s">
        <v>98</v>
      </c>
      <c r="D72" s="44" t="s">
        <v>617</v>
      </c>
      <c r="E72" s="44" t="s">
        <v>154</v>
      </c>
      <c r="F72" s="45">
        <v>400000</v>
      </c>
      <c r="G72" s="45">
        <v>248250</v>
      </c>
      <c r="H72" s="46">
        <f t="shared" si="0"/>
        <v>0.62062499999999998</v>
      </c>
    </row>
    <row r="73" spans="1:8" ht="25.5" x14ac:dyDescent="0.2">
      <c r="A73" s="42">
        <f t="shared" si="1"/>
        <v>64</v>
      </c>
      <c r="B73" s="43" t="s">
        <v>366</v>
      </c>
      <c r="C73" s="44" t="s">
        <v>98</v>
      </c>
      <c r="D73" s="44" t="s">
        <v>204</v>
      </c>
      <c r="E73" s="44" t="s">
        <v>92</v>
      </c>
      <c r="F73" s="45">
        <v>200000</v>
      </c>
      <c r="G73" s="45">
        <v>106000</v>
      </c>
      <c r="H73" s="46">
        <f t="shared" si="0"/>
        <v>0.53</v>
      </c>
    </row>
    <row r="74" spans="1:8" ht="25.5" x14ac:dyDescent="0.2">
      <c r="A74" s="42">
        <f t="shared" si="1"/>
        <v>65</v>
      </c>
      <c r="B74" s="43" t="s">
        <v>352</v>
      </c>
      <c r="C74" s="44" t="s">
        <v>98</v>
      </c>
      <c r="D74" s="44" t="s">
        <v>204</v>
      </c>
      <c r="E74" s="44" t="s">
        <v>154</v>
      </c>
      <c r="F74" s="45">
        <v>200000</v>
      </c>
      <c r="G74" s="45">
        <v>106000</v>
      </c>
      <c r="H74" s="46">
        <f t="shared" si="0"/>
        <v>0.53</v>
      </c>
    </row>
    <row r="75" spans="1:8" ht="89.25" x14ac:dyDescent="0.2">
      <c r="A75" s="42">
        <f t="shared" si="1"/>
        <v>66</v>
      </c>
      <c r="B75" s="43" t="s">
        <v>618</v>
      </c>
      <c r="C75" s="44" t="s">
        <v>98</v>
      </c>
      <c r="D75" s="44" t="s">
        <v>367</v>
      </c>
      <c r="E75" s="44" t="s">
        <v>92</v>
      </c>
      <c r="F75" s="45">
        <v>1000</v>
      </c>
      <c r="G75" s="45">
        <v>0</v>
      </c>
      <c r="H75" s="46">
        <f t="shared" ref="H75:H138" si="2">G75/F75</f>
        <v>0</v>
      </c>
    </row>
    <row r="76" spans="1:8" ht="25.5" x14ac:dyDescent="0.2">
      <c r="A76" s="42">
        <f t="shared" ref="A76:A139" si="3">A75+1</f>
        <v>67</v>
      </c>
      <c r="B76" s="43" t="s">
        <v>352</v>
      </c>
      <c r="C76" s="44" t="s">
        <v>98</v>
      </c>
      <c r="D76" s="44" t="s">
        <v>367</v>
      </c>
      <c r="E76" s="44" t="s">
        <v>154</v>
      </c>
      <c r="F76" s="45">
        <v>1000</v>
      </c>
      <c r="G76" s="45">
        <v>0</v>
      </c>
      <c r="H76" s="46">
        <f t="shared" si="2"/>
        <v>0</v>
      </c>
    </row>
    <row r="77" spans="1:8" ht="25.5" x14ac:dyDescent="0.2">
      <c r="A77" s="42">
        <f t="shared" si="3"/>
        <v>68</v>
      </c>
      <c r="B77" s="43" t="s">
        <v>368</v>
      </c>
      <c r="C77" s="44" t="s">
        <v>98</v>
      </c>
      <c r="D77" s="44" t="s">
        <v>205</v>
      </c>
      <c r="E77" s="44" t="s">
        <v>92</v>
      </c>
      <c r="F77" s="45">
        <v>122000</v>
      </c>
      <c r="G77" s="45">
        <v>12600</v>
      </c>
      <c r="H77" s="46">
        <f t="shared" si="2"/>
        <v>0.10327868852459017</v>
      </c>
    </row>
    <row r="78" spans="1:8" ht="25.5" x14ac:dyDescent="0.2">
      <c r="A78" s="42">
        <f t="shared" si="3"/>
        <v>69</v>
      </c>
      <c r="B78" s="43" t="s">
        <v>352</v>
      </c>
      <c r="C78" s="44" t="s">
        <v>98</v>
      </c>
      <c r="D78" s="44" t="s">
        <v>205</v>
      </c>
      <c r="E78" s="44" t="s">
        <v>154</v>
      </c>
      <c r="F78" s="45">
        <v>122000</v>
      </c>
      <c r="G78" s="45">
        <v>12600</v>
      </c>
      <c r="H78" s="46">
        <f t="shared" si="2"/>
        <v>0.10327868852459017</v>
      </c>
    </row>
    <row r="79" spans="1:8" ht="25.5" x14ac:dyDescent="0.2">
      <c r="A79" s="42">
        <f t="shared" si="3"/>
        <v>70</v>
      </c>
      <c r="B79" s="43" t="s">
        <v>619</v>
      </c>
      <c r="C79" s="44" t="s">
        <v>98</v>
      </c>
      <c r="D79" s="44" t="s">
        <v>206</v>
      </c>
      <c r="E79" s="44" t="s">
        <v>92</v>
      </c>
      <c r="F79" s="45">
        <v>11773251.699999999</v>
      </c>
      <c r="G79" s="45">
        <v>8748216.9399999995</v>
      </c>
      <c r="H79" s="46">
        <f t="shared" si="2"/>
        <v>0.74305868615719817</v>
      </c>
    </row>
    <row r="80" spans="1:8" ht="25.5" x14ac:dyDescent="0.2">
      <c r="A80" s="42">
        <f t="shared" si="3"/>
        <v>71</v>
      </c>
      <c r="B80" s="43" t="s">
        <v>352</v>
      </c>
      <c r="C80" s="44" t="s">
        <v>98</v>
      </c>
      <c r="D80" s="44" t="s">
        <v>206</v>
      </c>
      <c r="E80" s="44" t="s">
        <v>154</v>
      </c>
      <c r="F80" s="45">
        <v>11773251.699999999</v>
      </c>
      <c r="G80" s="45">
        <v>8748216.9399999995</v>
      </c>
      <c r="H80" s="46">
        <f t="shared" si="2"/>
        <v>0.74305868615719817</v>
      </c>
    </row>
    <row r="81" spans="1:8" ht="38.25" x14ac:dyDescent="0.2">
      <c r="A81" s="42">
        <f t="shared" si="3"/>
        <v>72</v>
      </c>
      <c r="B81" s="43" t="s">
        <v>806</v>
      </c>
      <c r="C81" s="44" t="s">
        <v>98</v>
      </c>
      <c r="D81" s="44" t="s">
        <v>807</v>
      </c>
      <c r="E81" s="44" t="s">
        <v>92</v>
      </c>
      <c r="F81" s="45">
        <v>1973788.62</v>
      </c>
      <c r="G81" s="45">
        <v>379328.62</v>
      </c>
      <c r="H81" s="46">
        <f t="shared" si="2"/>
        <v>0.19218300083217624</v>
      </c>
    </row>
    <row r="82" spans="1:8" x14ac:dyDescent="0.2">
      <c r="A82" s="42">
        <f t="shared" si="3"/>
        <v>73</v>
      </c>
      <c r="B82" s="43" t="s">
        <v>371</v>
      </c>
      <c r="C82" s="44" t="s">
        <v>98</v>
      </c>
      <c r="D82" s="44" t="s">
        <v>807</v>
      </c>
      <c r="E82" s="44" t="s">
        <v>160</v>
      </c>
      <c r="F82" s="45">
        <v>1973788.62</v>
      </c>
      <c r="G82" s="45">
        <v>379328.62</v>
      </c>
      <c r="H82" s="46">
        <f t="shared" si="2"/>
        <v>0.19218300083217624</v>
      </c>
    </row>
    <row r="83" spans="1:8" ht="25.5" x14ac:dyDescent="0.2">
      <c r="A83" s="42">
        <f t="shared" si="3"/>
        <v>74</v>
      </c>
      <c r="B83" s="43" t="s">
        <v>370</v>
      </c>
      <c r="C83" s="44" t="s">
        <v>98</v>
      </c>
      <c r="D83" s="44" t="s">
        <v>207</v>
      </c>
      <c r="E83" s="44" t="s">
        <v>92</v>
      </c>
      <c r="F83" s="45">
        <v>145000</v>
      </c>
      <c r="G83" s="45">
        <v>10900</v>
      </c>
      <c r="H83" s="46">
        <f t="shared" si="2"/>
        <v>7.5172413793103451E-2</v>
      </c>
    </row>
    <row r="84" spans="1:8" ht="25.5" x14ac:dyDescent="0.2">
      <c r="A84" s="42">
        <f t="shared" si="3"/>
        <v>75</v>
      </c>
      <c r="B84" s="43" t="s">
        <v>352</v>
      </c>
      <c r="C84" s="44" t="s">
        <v>98</v>
      </c>
      <c r="D84" s="44" t="s">
        <v>207</v>
      </c>
      <c r="E84" s="44" t="s">
        <v>154</v>
      </c>
      <c r="F84" s="45">
        <v>145000</v>
      </c>
      <c r="G84" s="45">
        <v>10900</v>
      </c>
      <c r="H84" s="46">
        <f t="shared" si="2"/>
        <v>7.5172413793103451E-2</v>
      </c>
    </row>
    <row r="85" spans="1:8" ht="25.5" x14ac:dyDescent="0.2">
      <c r="A85" s="42">
        <f t="shared" si="3"/>
        <v>76</v>
      </c>
      <c r="B85" s="43" t="s">
        <v>501</v>
      </c>
      <c r="C85" s="44" t="s">
        <v>98</v>
      </c>
      <c r="D85" s="44" t="s">
        <v>620</v>
      </c>
      <c r="E85" s="44" t="s">
        <v>92</v>
      </c>
      <c r="F85" s="45">
        <v>3203039.7</v>
      </c>
      <c r="G85" s="45">
        <v>1593305.72</v>
      </c>
      <c r="H85" s="46">
        <f t="shared" si="2"/>
        <v>0.49743552039020927</v>
      </c>
    </row>
    <row r="86" spans="1:8" x14ac:dyDescent="0.2">
      <c r="A86" s="42">
        <f t="shared" si="3"/>
        <v>77</v>
      </c>
      <c r="B86" s="43" t="s">
        <v>359</v>
      </c>
      <c r="C86" s="44" t="s">
        <v>98</v>
      </c>
      <c r="D86" s="44" t="s">
        <v>620</v>
      </c>
      <c r="E86" s="44" t="s">
        <v>155</v>
      </c>
      <c r="F86" s="45">
        <v>3023314.7</v>
      </c>
      <c r="G86" s="45">
        <v>1538816.72</v>
      </c>
      <c r="H86" s="46">
        <f t="shared" si="2"/>
        <v>0.50898330894894928</v>
      </c>
    </row>
    <row r="87" spans="1:8" ht="25.5" x14ac:dyDescent="0.2">
      <c r="A87" s="42">
        <f t="shared" si="3"/>
        <v>78</v>
      </c>
      <c r="B87" s="43" t="s">
        <v>352</v>
      </c>
      <c r="C87" s="44" t="s">
        <v>98</v>
      </c>
      <c r="D87" s="44" t="s">
        <v>620</v>
      </c>
      <c r="E87" s="44" t="s">
        <v>154</v>
      </c>
      <c r="F87" s="45">
        <v>179725</v>
      </c>
      <c r="G87" s="45">
        <v>54489</v>
      </c>
      <c r="H87" s="46">
        <f t="shared" si="2"/>
        <v>0.303179858116567</v>
      </c>
    </row>
    <row r="88" spans="1:8" ht="25.5" x14ac:dyDescent="0.2">
      <c r="A88" s="42">
        <f t="shared" si="3"/>
        <v>79</v>
      </c>
      <c r="B88" s="43" t="s">
        <v>621</v>
      </c>
      <c r="C88" s="44" t="s">
        <v>98</v>
      </c>
      <c r="D88" s="44" t="s">
        <v>622</v>
      </c>
      <c r="E88" s="44" t="s">
        <v>92</v>
      </c>
      <c r="F88" s="45">
        <v>12670000</v>
      </c>
      <c r="G88" s="45">
        <v>12670000</v>
      </c>
      <c r="H88" s="46">
        <f t="shared" si="2"/>
        <v>1</v>
      </c>
    </row>
    <row r="89" spans="1:8" x14ac:dyDescent="0.2">
      <c r="A89" s="42">
        <f t="shared" si="3"/>
        <v>80</v>
      </c>
      <c r="B89" s="43" t="s">
        <v>369</v>
      </c>
      <c r="C89" s="44" t="s">
        <v>98</v>
      </c>
      <c r="D89" s="44" t="s">
        <v>622</v>
      </c>
      <c r="E89" s="44" t="s">
        <v>157</v>
      </c>
      <c r="F89" s="45">
        <v>12670000</v>
      </c>
      <c r="G89" s="45">
        <v>12670000</v>
      </c>
      <c r="H89" s="46">
        <f t="shared" si="2"/>
        <v>1</v>
      </c>
    </row>
    <row r="90" spans="1:8" ht="25.5" x14ac:dyDescent="0.2">
      <c r="A90" s="42">
        <f t="shared" si="3"/>
        <v>81</v>
      </c>
      <c r="B90" s="43" t="s">
        <v>623</v>
      </c>
      <c r="C90" s="44" t="s">
        <v>98</v>
      </c>
      <c r="D90" s="44" t="s">
        <v>394</v>
      </c>
      <c r="E90" s="44" t="s">
        <v>92</v>
      </c>
      <c r="F90" s="45">
        <v>1396766.67</v>
      </c>
      <c r="G90" s="45">
        <v>1396766.67</v>
      </c>
      <c r="H90" s="46">
        <f t="shared" si="2"/>
        <v>1</v>
      </c>
    </row>
    <row r="91" spans="1:8" ht="25.5" x14ac:dyDescent="0.2">
      <c r="A91" s="42">
        <f t="shared" si="3"/>
        <v>82</v>
      </c>
      <c r="B91" s="43" t="s">
        <v>352</v>
      </c>
      <c r="C91" s="44" t="s">
        <v>98</v>
      </c>
      <c r="D91" s="44" t="s">
        <v>394</v>
      </c>
      <c r="E91" s="44" t="s">
        <v>154</v>
      </c>
      <c r="F91" s="45">
        <v>1396766.67</v>
      </c>
      <c r="G91" s="45">
        <v>1396766.67</v>
      </c>
      <c r="H91" s="46">
        <f t="shared" si="2"/>
        <v>1</v>
      </c>
    </row>
    <row r="92" spans="1:8" ht="30" customHeight="1" x14ac:dyDescent="0.2">
      <c r="A92" s="42">
        <f t="shared" si="3"/>
        <v>83</v>
      </c>
      <c r="B92" s="43" t="s">
        <v>624</v>
      </c>
      <c r="C92" s="44" t="s">
        <v>98</v>
      </c>
      <c r="D92" s="44" t="s">
        <v>208</v>
      </c>
      <c r="E92" s="44" t="s">
        <v>92</v>
      </c>
      <c r="F92" s="45">
        <v>115400</v>
      </c>
      <c r="G92" s="45">
        <v>30662.5</v>
      </c>
      <c r="H92" s="46">
        <f t="shared" si="2"/>
        <v>0.26570623916811092</v>
      </c>
    </row>
    <row r="93" spans="1:8" ht="25.5" x14ac:dyDescent="0.2">
      <c r="A93" s="42">
        <f t="shared" si="3"/>
        <v>84</v>
      </c>
      <c r="B93" s="43" t="s">
        <v>625</v>
      </c>
      <c r="C93" s="44" t="s">
        <v>98</v>
      </c>
      <c r="D93" s="44" t="s">
        <v>274</v>
      </c>
      <c r="E93" s="44" t="s">
        <v>92</v>
      </c>
      <c r="F93" s="45">
        <v>115400</v>
      </c>
      <c r="G93" s="45">
        <v>30662.5</v>
      </c>
      <c r="H93" s="46">
        <f t="shared" si="2"/>
        <v>0.26570623916811092</v>
      </c>
    </row>
    <row r="94" spans="1:8" ht="76.5" x14ac:dyDescent="0.2">
      <c r="A94" s="42">
        <f t="shared" si="3"/>
        <v>85</v>
      </c>
      <c r="B94" s="43" t="s">
        <v>626</v>
      </c>
      <c r="C94" s="44" t="s">
        <v>98</v>
      </c>
      <c r="D94" s="44" t="s">
        <v>627</v>
      </c>
      <c r="E94" s="44" t="s">
        <v>92</v>
      </c>
      <c r="F94" s="45">
        <v>200</v>
      </c>
      <c r="G94" s="45">
        <v>200</v>
      </c>
      <c r="H94" s="46">
        <f t="shared" si="2"/>
        <v>1</v>
      </c>
    </row>
    <row r="95" spans="1:8" ht="25.5" x14ac:dyDescent="0.2">
      <c r="A95" s="42">
        <f t="shared" si="3"/>
        <v>86</v>
      </c>
      <c r="B95" s="43" t="s">
        <v>352</v>
      </c>
      <c r="C95" s="44" t="s">
        <v>98</v>
      </c>
      <c r="D95" s="44" t="s">
        <v>627</v>
      </c>
      <c r="E95" s="44" t="s">
        <v>154</v>
      </c>
      <c r="F95" s="45">
        <v>200</v>
      </c>
      <c r="G95" s="45">
        <v>200</v>
      </c>
      <c r="H95" s="46">
        <f t="shared" si="2"/>
        <v>1</v>
      </c>
    </row>
    <row r="96" spans="1:8" x14ac:dyDescent="0.2">
      <c r="A96" s="42">
        <f t="shared" si="3"/>
        <v>87</v>
      </c>
      <c r="B96" s="43" t="s">
        <v>808</v>
      </c>
      <c r="C96" s="44" t="s">
        <v>98</v>
      </c>
      <c r="D96" s="44" t="s">
        <v>627</v>
      </c>
      <c r="E96" s="44" t="s">
        <v>809</v>
      </c>
      <c r="F96" s="45">
        <v>0</v>
      </c>
      <c r="G96" s="45">
        <v>0</v>
      </c>
      <c r="H96" s="46" t="e">
        <f t="shared" si="2"/>
        <v>#DIV/0!</v>
      </c>
    </row>
    <row r="97" spans="1:8" ht="42.75" customHeight="1" x14ac:dyDescent="0.2">
      <c r="A97" s="42">
        <f t="shared" si="3"/>
        <v>88</v>
      </c>
      <c r="B97" s="43" t="s">
        <v>628</v>
      </c>
      <c r="C97" s="44" t="s">
        <v>98</v>
      </c>
      <c r="D97" s="44" t="s">
        <v>629</v>
      </c>
      <c r="E97" s="44" t="s">
        <v>92</v>
      </c>
      <c r="F97" s="45">
        <v>115200</v>
      </c>
      <c r="G97" s="45">
        <v>30462.5</v>
      </c>
      <c r="H97" s="46">
        <f t="shared" si="2"/>
        <v>0.2644314236111111</v>
      </c>
    </row>
    <row r="98" spans="1:8" ht="25.5" x14ac:dyDescent="0.2">
      <c r="A98" s="42">
        <f t="shared" si="3"/>
        <v>89</v>
      </c>
      <c r="B98" s="43" t="s">
        <v>350</v>
      </c>
      <c r="C98" s="44" t="s">
        <v>98</v>
      </c>
      <c r="D98" s="44" t="s">
        <v>629</v>
      </c>
      <c r="E98" s="44" t="s">
        <v>153</v>
      </c>
      <c r="F98" s="45">
        <v>53903</v>
      </c>
      <c r="G98" s="45">
        <v>26737.5</v>
      </c>
      <c r="H98" s="46">
        <f t="shared" si="2"/>
        <v>0.49602990557111848</v>
      </c>
    </row>
    <row r="99" spans="1:8" ht="25.5" x14ac:dyDescent="0.2">
      <c r="A99" s="42">
        <f t="shared" si="3"/>
        <v>90</v>
      </c>
      <c r="B99" s="43" t="s">
        <v>352</v>
      </c>
      <c r="C99" s="44" t="s">
        <v>98</v>
      </c>
      <c r="D99" s="44" t="s">
        <v>629</v>
      </c>
      <c r="E99" s="44" t="s">
        <v>154</v>
      </c>
      <c r="F99" s="45">
        <v>61297</v>
      </c>
      <c r="G99" s="45">
        <v>3725</v>
      </c>
      <c r="H99" s="46">
        <f t="shared" si="2"/>
        <v>6.0769695091113761E-2</v>
      </c>
    </row>
    <row r="100" spans="1:8" ht="38.25" x14ac:dyDescent="0.2">
      <c r="A100" s="42">
        <f t="shared" si="3"/>
        <v>91</v>
      </c>
      <c r="B100" s="43" t="s">
        <v>630</v>
      </c>
      <c r="C100" s="44" t="s">
        <v>98</v>
      </c>
      <c r="D100" s="44" t="s">
        <v>259</v>
      </c>
      <c r="E100" s="44" t="s">
        <v>92</v>
      </c>
      <c r="F100" s="45">
        <v>2393213</v>
      </c>
      <c r="G100" s="45">
        <v>766690.13</v>
      </c>
      <c r="H100" s="46">
        <f t="shared" si="2"/>
        <v>0.32036017270506217</v>
      </c>
    </row>
    <row r="101" spans="1:8" ht="63.75" x14ac:dyDescent="0.2">
      <c r="A101" s="42">
        <f t="shared" si="3"/>
        <v>92</v>
      </c>
      <c r="B101" s="43" t="s">
        <v>631</v>
      </c>
      <c r="C101" s="44" t="s">
        <v>98</v>
      </c>
      <c r="D101" s="44" t="s">
        <v>632</v>
      </c>
      <c r="E101" s="44" t="s">
        <v>92</v>
      </c>
      <c r="F101" s="45">
        <v>2393213</v>
      </c>
      <c r="G101" s="45">
        <v>766690.13</v>
      </c>
      <c r="H101" s="46">
        <f t="shared" si="2"/>
        <v>0.32036017270506217</v>
      </c>
    </row>
    <row r="102" spans="1:8" x14ac:dyDescent="0.2">
      <c r="A102" s="42">
        <f t="shared" si="3"/>
        <v>93</v>
      </c>
      <c r="B102" s="43" t="s">
        <v>359</v>
      </c>
      <c r="C102" s="44" t="s">
        <v>98</v>
      </c>
      <c r="D102" s="44" t="s">
        <v>632</v>
      </c>
      <c r="E102" s="44" t="s">
        <v>155</v>
      </c>
      <c r="F102" s="45">
        <v>2168213</v>
      </c>
      <c r="G102" s="45">
        <v>717120.13</v>
      </c>
      <c r="H102" s="46">
        <f t="shared" si="2"/>
        <v>0.33074247317952621</v>
      </c>
    </row>
    <row r="103" spans="1:8" ht="25.5" x14ac:dyDescent="0.2">
      <c r="A103" s="42">
        <f t="shared" si="3"/>
        <v>94</v>
      </c>
      <c r="B103" s="43" t="s">
        <v>352</v>
      </c>
      <c r="C103" s="44" t="s">
        <v>98</v>
      </c>
      <c r="D103" s="44" t="s">
        <v>632</v>
      </c>
      <c r="E103" s="44" t="s">
        <v>154</v>
      </c>
      <c r="F103" s="45">
        <v>225000</v>
      </c>
      <c r="G103" s="45">
        <v>49570</v>
      </c>
      <c r="H103" s="46">
        <f t="shared" si="2"/>
        <v>0.22031111111111112</v>
      </c>
    </row>
    <row r="104" spans="1:8" ht="38.25" x14ac:dyDescent="0.2">
      <c r="A104" s="42">
        <f t="shared" si="3"/>
        <v>95</v>
      </c>
      <c r="B104" s="43" t="s">
        <v>633</v>
      </c>
      <c r="C104" s="44" t="s">
        <v>98</v>
      </c>
      <c r="D104" s="44" t="s">
        <v>634</v>
      </c>
      <c r="E104" s="44" t="s">
        <v>92</v>
      </c>
      <c r="F104" s="45">
        <v>70000</v>
      </c>
      <c r="G104" s="45">
        <v>0</v>
      </c>
      <c r="H104" s="46">
        <f t="shared" si="2"/>
        <v>0</v>
      </c>
    </row>
    <row r="105" spans="1:8" ht="81" customHeight="1" x14ac:dyDescent="0.2">
      <c r="A105" s="42">
        <f t="shared" si="3"/>
        <v>96</v>
      </c>
      <c r="B105" s="43" t="s">
        <v>635</v>
      </c>
      <c r="C105" s="44" t="s">
        <v>98</v>
      </c>
      <c r="D105" s="44" t="s">
        <v>636</v>
      </c>
      <c r="E105" s="44" t="s">
        <v>92</v>
      </c>
      <c r="F105" s="45">
        <v>70000</v>
      </c>
      <c r="G105" s="45">
        <v>0</v>
      </c>
      <c r="H105" s="46">
        <f t="shared" si="2"/>
        <v>0</v>
      </c>
    </row>
    <row r="106" spans="1:8" ht="25.5" x14ac:dyDescent="0.2">
      <c r="A106" s="42">
        <f t="shared" si="3"/>
        <v>97</v>
      </c>
      <c r="B106" s="43" t="s">
        <v>352</v>
      </c>
      <c r="C106" s="44" t="s">
        <v>98</v>
      </c>
      <c r="D106" s="44" t="s">
        <v>636</v>
      </c>
      <c r="E106" s="44" t="s">
        <v>154</v>
      </c>
      <c r="F106" s="45">
        <v>70000</v>
      </c>
      <c r="G106" s="45">
        <v>0</v>
      </c>
      <c r="H106" s="46">
        <f t="shared" si="2"/>
        <v>0</v>
      </c>
    </row>
    <row r="107" spans="1:8" x14ac:dyDescent="0.2">
      <c r="A107" s="42">
        <f t="shared" si="3"/>
        <v>98</v>
      </c>
      <c r="B107" s="43" t="s">
        <v>193</v>
      </c>
      <c r="C107" s="44" t="s">
        <v>98</v>
      </c>
      <c r="D107" s="44" t="s">
        <v>195</v>
      </c>
      <c r="E107" s="44" t="s">
        <v>92</v>
      </c>
      <c r="F107" s="45">
        <v>0</v>
      </c>
      <c r="G107" s="45">
        <v>0</v>
      </c>
      <c r="H107" s="46" t="e">
        <f t="shared" si="2"/>
        <v>#DIV/0!</v>
      </c>
    </row>
    <row r="108" spans="1:8" ht="63.75" x14ac:dyDescent="0.2">
      <c r="A108" s="42">
        <f t="shared" si="3"/>
        <v>99</v>
      </c>
      <c r="B108" s="43" t="s">
        <v>810</v>
      </c>
      <c r="C108" s="44" t="s">
        <v>98</v>
      </c>
      <c r="D108" s="44" t="s">
        <v>811</v>
      </c>
      <c r="E108" s="44" t="s">
        <v>92</v>
      </c>
      <c r="F108" s="45">
        <v>0</v>
      </c>
      <c r="G108" s="45">
        <v>0</v>
      </c>
      <c r="H108" s="46" t="e">
        <f t="shared" si="2"/>
        <v>#DIV/0!</v>
      </c>
    </row>
    <row r="109" spans="1:8" x14ac:dyDescent="0.2">
      <c r="A109" s="42">
        <f t="shared" si="3"/>
        <v>100</v>
      </c>
      <c r="B109" s="43" t="s">
        <v>808</v>
      </c>
      <c r="C109" s="44" t="s">
        <v>98</v>
      </c>
      <c r="D109" s="44" t="s">
        <v>811</v>
      </c>
      <c r="E109" s="44" t="s">
        <v>809</v>
      </c>
      <c r="F109" s="45">
        <v>0</v>
      </c>
      <c r="G109" s="45">
        <v>0</v>
      </c>
      <c r="H109" s="46" t="e">
        <f t="shared" si="2"/>
        <v>#DIV/0!</v>
      </c>
    </row>
    <row r="110" spans="1:8" x14ac:dyDescent="0.2">
      <c r="A110" s="42">
        <f t="shared" si="3"/>
        <v>101</v>
      </c>
      <c r="B110" s="43" t="s">
        <v>812</v>
      </c>
      <c r="C110" s="44" t="s">
        <v>813</v>
      </c>
      <c r="D110" s="44" t="s">
        <v>194</v>
      </c>
      <c r="E110" s="44" t="s">
        <v>92</v>
      </c>
      <c r="F110" s="45">
        <v>0</v>
      </c>
      <c r="G110" s="45">
        <v>0</v>
      </c>
      <c r="H110" s="46" t="e">
        <f t="shared" si="2"/>
        <v>#DIV/0!</v>
      </c>
    </row>
    <row r="111" spans="1:8" x14ac:dyDescent="0.2">
      <c r="A111" s="42">
        <f t="shared" si="3"/>
        <v>102</v>
      </c>
      <c r="B111" s="43" t="s">
        <v>814</v>
      </c>
      <c r="C111" s="44" t="s">
        <v>815</v>
      </c>
      <c r="D111" s="44" t="s">
        <v>194</v>
      </c>
      <c r="E111" s="44" t="s">
        <v>92</v>
      </c>
      <c r="F111" s="45">
        <v>0</v>
      </c>
      <c r="G111" s="45">
        <v>0</v>
      </c>
      <c r="H111" s="46" t="e">
        <f t="shared" si="2"/>
        <v>#DIV/0!</v>
      </c>
    </row>
    <row r="112" spans="1:8" x14ac:dyDescent="0.2">
      <c r="A112" s="42">
        <f t="shared" si="3"/>
        <v>103</v>
      </c>
      <c r="B112" s="43" t="s">
        <v>193</v>
      </c>
      <c r="C112" s="44" t="s">
        <v>815</v>
      </c>
      <c r="D112" s="44" t="s">
        <v>195</v>
      </c>
      <c r="E112" s="44" t="s">
        <v>92</v>
      </c>
      <c r="F112" s="45">
        <v>0</v>
      </c>
      <c r="G112" s="45">
        <v>0</v>
      </c>
      <c r="H112" s="46" t="e">
        <f t="shared" si="2"/>
        <v>#DIV/0!</v>
      </c>
    </row>
    <row r="113" spans="1:8" ht="51" x14ac:dyDescent="0.2">
      <c r="A113" s="42">
        <f t="shared" si="3"/>
        <v>104</v>
      </c>
      <c r="B113" s="43" t="s">
        <v>816</v>
      </c>
      <c r="C113" s="44" t="s">
        <v>815</v>
      </c>
      <c r="D113" s="44" t="s">
        <v>817</v>
      </c>
      <c r="E113" s="44" t="s">
        <v>92</v>
      </c>
      <c r="F113" s="45">
        <v>0</v>
      </c>
      <c r="G113" s="45">
        <v>0</v>
      </c>
      <c r="H113" s="46" t="e">
        <f t="shared" si="2"/>
        <v>#DIV/0!</v>
      </c>
    </row>
    <row r="114" spans="1:8" x14ac:dyDescent="0.2">
      <c r="A114" s="42">
        <f t="shared" si="3"/>
        <v>105</v>
      </c>
      <c r="B114" s="43" t="s">
        <v>808</v>
      </c>
      <c r="C114" s="44" t="s">
        <v>815</v>
      </c>
      <c r="D114" s="44" t="s">
        <v>817</v>
      </c>
      <c r="E114" s="44" t="s">
        <v>809</v>
      </c>
      <c r="F114" s="45">
        <v>0</v>
      </c>
      <c r="G114" s="45">
        <v>0</v>
      </c>
      <c r="H114" s="46" t="e">
        <f t="shared" si="2"/>
        <v>#DIV/0!</v>
      </c>
    </row>
    <row r="115" spans="1:8" ht="25.5" x14ac:dyDescent="0.2">
      <c r="A115" s="42">
        <f t="shared" si="3"/>
        <v>106</v>
      </c>
      <c r="B115" s="43" t="s">
        <v>132</v>
      </c>
      <c r="C115" s="44" t="s">
        <v>99</v>
      </c>
      <c r="D115" s="44" t="s">
        <v>194</v>
      </c>
      <c r="E115" s="44" t="s">
        <v>92</v>
      </c>
      <c r="F115" s="45">
        <v>15945247</v>
      </c>
      <c r="G115" s="45">
        <v>5953689.3700000001</v>
      </c>
      <c r="H115" s="46">
        <f t="shared" si="2"/>
        <v>0.37338332670544394</v>
      </c>
    </row>
    <row r="116" spans="1:8" x14ac:dyDescent="0.2">
      <c r="A116" s="42">
        <f t="shared" si="3"/>
        <v>107</v>
      </c>
      <c r="B116" s="43" t="s">
        <v>555</v>
      </c>
      <c r="C116" s="44" t="s">
        <v>100</v>
      </c>
      <c r="D116" s="44" t="s">
        <v>194</v>
      </c>
      <c r="E116" s="44" t="s">
        <v>92</v>
      </c>
      <c r="F116" s="45">
        <v>230000</v>
      </c>
      <c r="G116" s="45">
        <v>0</v>
      </c>
      <c r="H116" s="46">
        <f t="shared" si="2"/>
        <v>0</v>
      </c>
    </row>
    <row r="117" spans="1:8" ht="29.25" customHeight="1" x14ac:dyDescent="0.2">
      <c r="A117" s="42">
        <f t="shared" si="3"/>
        <v>108</v>
      </c>
      <c r="B117" s="43" t="s">
        <v>624</v>
      </c>
      <c r="C117" s="44" t="s">
        <v>100</v>
      </c>
      <c r="D117" s="44" t="s">
        <v>208</v>
      </c>
      <c r="E117" s="44" t="s">
        <v>92</v>
      </c>
      <c r="F117" s="45">
        <v>230000</v>
      </c>
      <c r="G117" s="45">
        <v>0</v>
      </c>
      <c r="H117" s="46">
        <f t="shared" si="2"/>
        <v>0</v>
      </c>
    </row>
    <row r="118" spans="1:8" ht="51" x14ac:dyDescent="0.2">
      <c r="A118" s="42">
        <f t="shared" si="3"/>
        <v>109</v>
      </c>
      <c r="B118" s="43" t="s">
        <v>637</v>
      </c>
      <c r="C118" s="44" t="s">
        <v>100</v>
      </c>
      <c r="D118" s="44" t="s">
        <v>273</v>
      </c>
      <c r="E118" s="44" t="s">
        <v>92</v>
      </c>
      <c r="F118" s="45">
        <v>230000</v>
      </c>
      <c r="G118" s="45">
        <v>0</v>
      </c>
      <c r="H118" s="46">
        <f t="shared" si="2"/>
        <v>0</v>
      </c>
    </row>
    <row r="119" spans="1:8" ht="51" x14ac:dyDescent="0.2">
      <c r="A119" s="42">
        <f t="shared" si="3"/>
        <v>110</v>
      </c>
      <c r="B119" s="43" t="s">
        <v>638</v>
      </c>
      <c r="C119" s="44" t="s">
        <v>100</v>
      </c>
      <c r="D119" s="44" t="s">
        <v>209</v>
      </c>
      <c r="E119" s="44" t="s">
        <v>92</v>
      </c>
      <c r="F119" s="45">
        <v>100000</v>
      </c>
      <c r="G119" s="45">
        <v>0</v>
      </c>
      <c r="H119" s="46">
        <f t="shared" si="2"/>
        <v>0</v>
      </c>
    </row>
    <row r="120" spans="1:8" ht="25.5" x14ac:dyDescent="0.2">
      <c r="A120" s="42">
        <f t="shared" si="3"/>
        <v>111</v>
      </c>
      <c r="B120" s="43" t="s">
        <v>352</v>
      </c>
      <c r="C120" s="44" t="s">
        <v>100</v>
      </c>
      <c r="D120" s="44" t="s">
        <v>209</v>
      </c>
      <c r="E120" s="44" t="s">
        <v>154</v>
      </c>
      <c r="F120" s="45">
        <v>100000</v>
      </c>
      <c r="G120" s="45">
        <v>0</v>
      </c>
      <c r="H120" s="46">
        <f t="shared" si="2"/>
        <v>0</v>
      </c>
    </row>
    <row r="121" spans="1:8" ht="25.5" x14ac:dyDescent="0.2">
      <c r="A121" s="42">
        <f t="shared" si="3"/>
        <v>112</v>
      </c>
      <c r="B121" s="43" t="s">
        <v>373</v>
      </c>
      <c r="C121" s="44" t="s">
        <v>100</v>
      </c>
      <c r="D121" s="44" t="s">
        <v>210</v>
      </c>
      <c r="E121" s="44" t="s">
        <v>92</v>
      </c>
      <c r="F121" s="45">
        <v>50000</v>
      </c>
      <c r="G121" s="45">
        <v>0</v>
      </c>
      <c r="H121" s="46">
        <f t="shared" si="2"/>
        <v>0</v>
      </c>
    </row>
    <row r="122" spans="1:8" ht="25.5" x14ac:dyDescent="0.2">
      <c r="A122" s="42">
        <f t="shared" si="3"/>
        <v>113</v>
      </c>
      <c r="B122" s="43" t="s">
        <v>352</v>
      </c>
      <c r="C122" s="44" t="s">
        <v>100</v>
      </c>
      <c r="D122" s="44" t="s">
        <v>210</v>
      </c>
      <c r="E122" s="44" t="s">
        <v>154</v>
      </c>
      <c r="F122" s="45">
        <v>50000</v>
      </c>
      <c r="G122" s="45">
        <v>0</v>
      </c>
      <c r="H122" s="46">
        <f t="shared" si="2"/>
        <v>0</v>
      </c>
    </row>
    <row r="123" spans="1:8" ht="25.5" x14ac:dyDescent="0.2">
      <c r="A123" s="42">
        <f t="shared" si="3"/>
        <v>114</v>
      </c>
      <c r="B123" s="43" t="s">
        <v>377</v>
      </c>
      <c r="C123" s="44" t="s">
        <v>100</v>
      </c>
      <c r="D123" s="44" t="s">
        <v>378</v>
      </c>
      <c r="E123" s="44" t="s">
        <v>92</v>
      </c>
      <c r="F123" s="45">
        <v>50000</v>
      </c>
      <c r="G123" s="45">
        <v>0</v>
      </c>
      <c r="H123" s="46">
        <f t="shared" si="2"/>
        <v>0</v>
      </c>
    </row>
    <row r="124" spans="1:8" ht="25.5" x14ac:dyDescent="0.2">
      <c r="A124" s="42">
        <f t="shared" si="3"/>
        <v>115</v>
      </c>
      <c r="B124" s="43" t="s">
        <v>352</v>
      </c>
      <c r="C124" s="44" t="s">
        <v>100</v>
      </c>
      <c r="D124" s="44" t="s">
        <v>378</v>
      </c>
      <c r="E124" s="44" t="s">
        <v>154</v>
      </c>
      <c r="F124" s="45">
        <v>50000</v>
      </c>
      <c r="G124" s="45">
        <v>0</v>
      </c>
      <c r="H124" s="46">
        <f t="shared" si="2"/>
        <v>0</v>
      </c>
    </row>
    <row r="125" spans="1:8" x14ac:dyDescent="0.2">
      <c r="A125" s="42">
        <f t="shared" si="3"/>
        <v>116</v>
      </c>
      <c r="B125" s="43" t="s">
        <v>379</v>
      </c>
      <c r="C125" s="44" t="s">
        <v>100</v>
      </c>
      <c r="D125" s="44" t="s">
        <v>380</v>
      </c>
      <c r="E125" s="44" t="s">
        <v>92</v>
      </c>
      <c r="F125" s="45">
        <v>30000</v>
      </c>
      <c r="G125" s="45">
        <v>0</v>
      </c>
      <c r="H125" s="46">
        <f t="shared" si="2"/>
        <v>0</v>
      </c>
    </row>
    <row r="126" spans="1:8" ht="25.5" x14ac:dyDescent="0.2">
      <c r="A126" s="42">
        <f t="shared" si="3"/>
        <v>117</v>
      </c>
      <c r="B126" s="43" t="s">
        <v>352</v>
      </c>
      <c r="C126" s="44" t="s">
        <v>100</v>
      </c>
      <c r="D126" s="44" t="s">
        <v>380</v>
      </c>
      <c r="E126" s="44" t="s">
        <v>154</v>
      </c>
      <c r="F126" s="45">
        <v>30000</v>
      </c>
      <c r="G126" s="45">
        <v>0</v>
      </c>
      <c r="H126" s="46">
        <f t="shared" si="2"/>
        <v>0</v>
      </c>
    </row>
    <row r="127" spans="1:8" ht="25.5" x14ac:dyDescent="0.2">
      <c r="A127" s="42">
        <f t="shared" si="3"/>
        <v>118</v>
      </c>
      <c r="B127" s="43" t="s">
        <v>556</v>
      </c>
      <c r="C127" s="44" t="s">
        <v>383</v>
      </c>
      <c r="D127" s="44" t="s">
        <v>194</v>
      </c>
      <c r="E127" s="44" t="s">
        <v>92</v>
      </c>
      <c r="F127" s="45">
        <v>14016290</v>
      </c>
      <c r="G127" s="45">
        <v>5446951.4100000001</v>
      </c>
      <c r="H127" s="46">
        <f t="shared" si="2"/>
        <v>0.38861577564391148</v>
      </c>
    </row>
    <row r="128" spans="1:8" ht="30" customHeight="1" x14ac:dyDescent="0.2">
      <c r="A128" s="42">
        <f t="shared" si="3"/>
        <v>119</v>
      </c>
      <c r="B128" s="43" t="s">
        <v>624</v>
      </c>
      <c r="C128" s="44" t="s">
        <v>383</v>
      </c>
      <c r="D128" s="44" t="s">
        <v>208</v>
      </c>
      <c r="E128" s="44" t="s">
        <v>92</v>
      </c>
      <c r="F128" s="45">
        <v>14016290</v>
      </c>
      <c r="G128" s="45">
        <v>5446951.4100000001</v>
      </c>
      <c r="H128" s="46">
        <f t="shared" si="2"/>
        <v>0.38861577564391148</v>
      </c>
    </row>
    <row r="129" spans="1:8" ht="51" x14ac:dyDescent="0.2">
      <c r="A129" s="42">
        <f t="shared" si="3"/>
        <v>120</v>
      </c>
      <c r="B129" s="43" t="s">
        <v>637</v>
      </c>
      <c r="C129" s="44" t="s">
        <v>383</v>
      </c>
      <c r="D129" s="44" t="s">
        <v>273</v>
      </c>
      <c r="E129" s="44" t="s">
        <v>92</v>
      </c>
      <c r="F129" s="45">
        <v>14016290</v>
      </c>
      <c r="G129" s="45">
        <v>5446951.4100000001</v>
      </c>
      <c r="H129" s="46">
        <f t="shared" si="2"/>
        <v>0.38861577564391148</v>
      </c>
    </row>
    <row r="130" spans="1:8" ht="25.5" x14ac:dyDescent="0.2">
      <c r="A130" s="42">
        <f t="shared" si="3"/>
        <v>121</v>
      </c>
      <c r="B130" s="43" t="s">
        <v>557</v>
      </c>
      <c r="C130" s="44" t="s">
        <v>383</v>
      </c>
      <c r="D130" s="44" t="s">
        <v>558</v>
      </c>
      <c r="E130" s="44" t="s">
        <v>92</v>
      </c>
      <c r="F130" s="45">
        <v>50000</v>
      </c>
      <c r="G130" s="45">
        <v>0</v>
      </c>
      <c r="H130" s="46">
        <f t="shared" si="2"/>
        <v>0</v>
      </c>
    </row>
    <row r="131" spans="1:8" ht="25.5" x14ac:dyDescent="0.2">
      <c r="A131" s="42">
        <f t="shared" si="3"/>
        <v>122</v>
      </c>
      <c r="B131" s="43" t="s">
        <v>352</v>
      </c>
      <c r="C131" s="44" t="s">
        <v>383</v>
      </c>
      <c r="D131" s="44" t="s">
        <v>558</v>
      </c>
      <c r="E131" s="44" t="s">
        <v>154</v>
      </c>
      <c r="F131" s="45">
        <v>50000</v>
      </c>
      <c r="G131" s="45">
        <v>0</v>
      </c>
      <c r="H131" s="46">
        <f t="shared" si="2"/>
        <v>0</v>
      </c>
    </row>
    <row r="132" spans="1:8" ht="44.25" customHeight="1" x14ac:dyDescent="0.2">
      <c r="A132" s="42">
        <f t="shared" si="3"/>
        <v>123</v>
      </c>
      <c r="B132" s="43" t="s">
        <v>502</v>
      </c>
      <c r="C132" s="44" t="s">
        <v>383</v>
      </c>
      <c r="D132" s="44" t="s">
        <v>503</v>
      </c>
      <c r="E132" s="44" t="s">
        <v>92</v>
      </c>
      <c r="F132" s="45">
        <v>50000</v>
      </c>
      <c r="G132" s="45">
        <v>8000</v>
      </c>
      <c r="H132" s="46">
        <f t="shared" si="2"/>
        <v>0.16</v>
      </c>
    </row>
    <row r="133" spans="1:8" ht="25.5" x14ac:dyDescent="0.2">
      <c r="A133" s="42">
        <f t="shared" si="3"/>
        <v>124</v>
      </c>
      <c r="B133" s="43" t="s">
        <v>352</v>
      </c>
      <c r="C133" s="44" t="s">
        <v>383</v>
      </c>
      <c r="D133" s="44" t="s">
        <v>503</v>
      </c>
      <c r="E133" s="44" t="s">
        <v>154</v>
      </c>
      <c r="F133" s="45">
        <v>50000</v>
      </c>
      <c r="G133" s="45">
        <v>8000</v>
      </c>
      <c r="H133" s="46">
        <f t="shared" si="2"/>
        <v>0.16</v>
      </c>
    </row>
    <row r="134" spans="1:8" ht="38.25" x14ac:dyDescent="0.2">
      <c r="A134" s="42">
        <f t="shared" si="3"/>
        <v>125</v>
      </c>
      <c r="B134" s="43" t="s">
        <v>374</v>
      </c>
      <c r="C134" s="44" t="s">
        <v>383</v>
      </c>
      <c r="D134" s="44" t="s">
        <v>211</v>
      </c>
      <c r="E134" s="44" t="s">
        <v>92</v>
      </c>
      <c r="F134" s="45">
        <v>80000</v>
      </c>
      <c r="G134" s="45">
        <v>0</v>
      </c>
      <c r="H134" s="46">
        <f t="shared" si="2"/>
        <v>0</v>
      </c>
    </row>
    <row r="135" spans="1:8" ht="25.5" x14ac:dyDescent="0.2">
      <c r="A135" s="42">
        <f t="shared" si="3"/>
        <v>126</v>
      </c>
      <c r="B135" s="43" t="s">
        <v>352</v>
      </c>
      <c r="C135" s="44" t="s">
        <v>383</v>
      </c>
      <c r="D135" s="44" t="s">
        <v>211</v>
      </c>
      <c r="E135" s="44" t="s">
        <v>154</v>
      </c>
      <c r="F135" s="45">
        <v>80000</v>
      </c>
      <c r="G135" s="45">
        <v>0</v>
      </c>
      <c r="H135" s="46">
        <f t="shared" si="2"/>
        <v>0</v>
      </c>
    </row>
    <row r="136" spans="1:8" ht="63.75" x14ac:dyDescent="0.2">
      <c r="A136" s="42">
        <f t="shared" si="3"/>
        <v>127</v>
      </c>
      <c r="B136" s="43" t="s">
        <v>375</v>
      </c>
      <c r="C136" s="44" t="s">
        <v>383</v>
      </c>
      <c r="D136" s="44" t="s">
        <v>212</v>
      </c>
      <c r="E136" s="44" t="s">
        <v>92</v>
      </c>
      <c r="F136" s="45">
        <v>60000</v>
      </c>
      <c r="G136" s="45">
        <v>0</v>
      </c>
      <c r="H136" s="46">
        <f t="shared" si="2"/>
        <v>0</v>
      </c>
    </row>
    <row r="137" spans="1:8" ht="25.5" x14ac:dyDescent="0.2">
      <c r="A137" s="42">
        <f t="shared" si="3"/>
        <v>128</v>
      </c>
      <c r="B137" s="43" t="s">
        <v>352</v>
      </c>
      <c r="C137" s="44" t="s">
        <v>383</v>
      </c>
      <c r="D137" s="44" t="s">
        <v>212</v>
      </c>
      <c r="E137" s="44" t="s">
        <v>154</v>
      </c>
      <c r="F137" s="45">
        <v>60000</v>
      </c>
      <c r="G137" s="45">
        <v>0</v>
      </c>
      <c r="H137" s="46">
        <f t="shared" si="2"/>
        <v>0</v>
      </c>
    </row>
    <row r="138" spans="1:8" x14ac:dyDescent="0.2">
      <c r="A138" s="42">
        <f t="shared" si="3"/>
        <v>129</v>
      </c>
      <c r="B138" s="43" t="s">
        <v>376</v>
      </c>
      <c r="C138" s="44" t="s">
        <v>383</v>
      </c>
      <c r="D138" s="44" t="s">
        <v>338</v>
      </c>
      <c r="E138" s="44" t="s">
        <v>92</v>
      </c>
      <c r="F138" s="45">
        <v>60000</v>
      </c>
      <c r="G138" s="45">
        <v>0</v>
      </c>
      <c r="H138" s="46">
        <f t="shared" si="2"/>
        <v>0</v>
      </c>
    </row>
    <row r="139" spans="1:8" ht="25.5" x14ac:dyDescent="0.2">
      <c r="A139" s="42">
        <f t="shared" si="3"/>
        <v>130</v>
      </c>
      <c r="B139" s="43" t="s">
        <v>352</v>
      </c>
      <c r="C139" s="44" t="s">
        <v>383</v>
      </c>
      <c r="D139" s="44" t="s">
        <v>338</v>
      </c>
      <c r="E139" s="44" t="s">
        <v>154</v>
      </c>
      <c r="F139" s="45">
        <v>60000</v>
      </c>
      <c r="G139" s="45">
        <v>0</v>
      </c>
      <c r="H139" s="46">
        <f t="shared" ref="H139:H202" si="4">G139/F139</f>
        <v>0</v>
      </c>
    </row>
    <row r="140" spans="1:8" ht="25.5" x14ac:dyDescent="0.2">
      <c r="A140" s="42">
        <f t="shared" ref="A140:A203" si="5">A139+1</f>
        <v>131</v>
      </c>
      <c r="B140" s="43" t="s">
        <v>381</v>
      </c>
      <c r="C140" s="44" t="s">
        <v>383</v>
      </c>
      <c r="D140" s="44" t="s">
        <v>213</v>
      </c>
      <c r="E140" s="44" t="s">
        <v>92</v>
      </c>
      <c r="F140" s="45">
        <v>171490</v>
      </c>
      <c r="G140" s="45">
        <v>0</v>
      </c>
      <c r="H140" s="46">
        <f t="shared" si="4"/>
        <v>0</v>
      </c>
    </row>
    <row r="141" spans="1:8" ht="25.5" x14ac:dyDescent="0.2">
      <c r="A141" s="42">
        <f t="shared" si="5"/>
        <v>132</v>
      </c>
      <c r="B141" s="43" t="s">
        <v>352</v>
      </c>
      <c r="C141" s="44" t="s">
        <v>383</v>
      </c>
      <c r="D141" s="44" t="s">
        <v>213</v>
      </c>
      <c r="E141" s="44" t="s">
        <v>154</v>
      </c>
      <c r="F141" s="45">
        <v>171490</v>
      </c>
      <c r="G141" s="45">
        <v>0</v>
      </c>
      <c r="H141" s="46">
        <f t="shared" si="4"/>
        <v>0</v>
      </c>
    </row>
    <row r="142" spans="1:8" x14ac:dyDescent="0.2">
      <c r="A142" s="42">
        <f t="shared" si="5"/>
        <v>133</v>
      </c>
      <c r="B142" s="43" t="s">
        <v>382</v>
      </c>
      <c r="C142" s="44" t="s">
        <v>383</v>
      </c>
      <c r="D142" s="44" t="s">
        <v>214</v>
      </c>
      <c r="E142" s="44" t="s">
        <v>92</v>
      </c>
      <c r="F142" s="45">
        <v>12976800</v>
      </c>
      <c r="G142" s="45">
        <v>5438951.4100000001</v>
      </c>
      <c r="H142" s="46">
        <f t="shared" si="4"/>
        <v>0.41912886150668888</v>
      </c>
    </row>
    <row r="143" spans="1:8" x14ac:dyDescent="0.2">
      <c r="A143" s="42">
        <f t="shared" si="5"/>
        <v>134</v>
      </c>
      <c r="B143" s="43" t="s">
        <v>359</v>
      </c>
      <c r="C143" s="44" t="s">
        <v>383</v>
      </c>
      <c r="D143" s="44" t="s">
        <v>214</v>
      </c>
      <c r="E143" s="44" t="s">
        <v>155</v>
      </c>
      <c r="F143" s="45">
        <v>10195729</v>
      </c>
      <c r="G143" s="45">
        <v>4795399.09</v>
      </c>
      <c r="H143" s="46">
        <f t="shared" si="4"/>
        <v>0.47033410656560209</v>
      </c>
    </row>
    <row r="144" spans="1:8" ht="25.5" x14ac:dyDescent="0.2">
      <c r="A144" s="42">
        <f t="shared" si="5"/>
        <v>135</v>
      </c>
      <c r="B144" s="43" t="s">
        <v>352</v>
      </c>
      <c r="C144" s="44" t="s">
        <v>383</v>
      </c>
      <c r="D144" s="44" t="s">
        <v>214</v>
      </c>
      <c r="E144" s="44" t="s">
        <v>154</v>
      </c>
      <c r="F144" s="45">
        <v>2501532</v>
      </c>
      <c r="G144" s="45">
        <v>505813.32</v>
      </c>
      <c r="H144" s="46">
        <f t="shared" si="4"/>
        <v>0.2022014189704549</v>
      </c>
    </row>
    <row r="145" spans="1:8" x14ac:dyDescent="0.2">
      <c r="A145" s="42">
        <f t="shared" si="5"/>
        <v>136</v>
      </c>
      <c r="B145" s="43" t="s">
        <v>355</v>
      </c>
      <c r="C145" s="44" t="s">
        <v>383</v>
      </c>
      <c r="D145" s="44" t="s">
        <v>214</v>
      </c>
      <c r="E145" s="44" t="s">
        <v>156</v>
      </c>
      <c r="F145" s="45">
        <v>279539</v>
      </c>
      <c r="G145" s="45">
        <v>137739</v>
      </c>
      <c r="H145" s="46">
        <f t="shared" si="4"/>
        <v>0.49273625504849056</v>
      </c>
    </row>
    <row r="146" spans="1:8" ht="27" customHeight="1" x14ac:dyDescent="0.2">
      <c r="A146" s="42">
        <f t="shared" si="5"/>
        <v>137</v>
      </c>
      <c r="B146" s="43" t="s">
        <v>818</v>
      </c>
      <c r="C146" s="44" t="s">
        <v>383</v>
      </c>
      <c r="D146" s="44" t="s">
        <v>819</v>
      </c>
      <c r="E146" s="44" t="s">
        <v>92</v>
      </c>
      <c r="F146" s="45">
        <v>418000</v>
      </c>
      <c r="G146" s="45">
        <v>0</v>
      </c>
      <c r="H146" s="46">
        <f t="shared" si="4"/>
        <v>0</v>
      </c>
    </row>
    <row r="147" spans="1:8" ht="25.5" x14ac:dyDescent="0.2">
      <c r="A147" s="42">
        <f t="shared" si="5"/>
        <v>138</v>
      </c>
      <c r="B147" s="43" t="s">
        <v>352</v>
      </c>
      <c r="C147" s="44" t="s">
        <v>383</v>
      </c>
      <c r="D147" s="44" t="s">
        <v>819</v>
      </c>
      <c r="E147" s="44" t="s">
        <v>154</v>
      </c>
      <c r="F147" s="45">
        <v>418000</v>
      </c>
      <c r="G147" s="45">
        <v>0</v>
      </c>
      <c r="H147" s="46">
        <f t="shared" si="4"/>
        <v>0</v>
      </c>
    </row>
    <row r="148" spans="1:8" x14ac:dyDescent="0.2">
      <c r="A148" s="42">
        <f t="shared" si="5"/>
        <v>139</v>
      </c>
      <c r="B148" s="43" t="s">
        <v>639</v>
      </c>
      <c r="C148" s="44" t="s">
        <v>383</v>
      </c>
      <c r="D148" s="44" t="s">
        <v>640</v>
      </c>
      <c r="E148" s="44" t="s">
        <v>92</v>
      </c>
      <c r="F148" s="45">
        <v>150000</v>
      </c>
      <c r="G148" s="45">
        <v>0</v>
      </c>
      <c r="H148" s="46">
        <f t="shared" si="4"/>
        <v>0</v>
      </c>
    </row>
    <row r="149" spans="1:8" ht="25.5" x14ac:dyDescent="0.2">
      <c r="A149" s="42">
        <f t="shared" si="5"/>
        <v>140</v>
      </c>
      <c r="B149" s="43" t="s">
        <v>352</v>
      </c>
      <c r="C149" s="44" t="s">
        <v>383</v>
      </c>
      <c r="D149" s="44" t="s">
        <v>640</v>
      </c>
      <c r="E149" s="44" t="s">
        <v>154</v>
      </c>
      <c r="F149" s="45">
        <v>150000</v>
      </c>
      <c r="G149" s="45">
        <v>0</v>
      </c>
      <c r="H149" s="46">
        <f t="shared" si="4"/>
        <v>0</v>
      </c>
    </row>
    <row r="150" spans="1:8" ht="25.5" x14ac:dyDescent="0.2">
      <c r="A150" s="42">
        <f t="shared" si="5"/>
        <v>141</v>
      </c>
      <c r="B150" s="43" t="s">
        <v>133</v>
      </c>
      <c r="C150" s="44" t="s">
        <v>101</v>
      </c>
      <c r="D150" s="44" t="s">
        <v>194</v>
      </c>
      <c r="E150" s="44" t="s">
        <v>92</v>
      </c>
      <c r="F150" s="45">
        <v>1698957</v>
      </c>
      <c r="G150" s="45">
        <v>506737.96</v>
      </c>
      <c r="H150" s="46">
        <f t="shared" si="4"/>
        <v>0.29826414676769336</v>
      </c>
    </row>
    <row r="151" spans="1:8" ht="28.5" customHeight="1" x14ac:dyDescent="0.2">
      <c r="A151" s="42">
        <f t="shared" si="5"/>
        <v>142</v>
      </c>
      <c r="B151" s="43" t="s">
        <v>624</v>
      </c>
      <c r="C151" s="44" t="s">
        <v>101</v>
      </c>
      <c r="D151" s="44" t="s">
        <v>208</v>
      </c>
      <c r="E151" s="44" t="s">
        <v>92</v>
      </c>
      <c r="F151" s="45">
        <v>1046300</v>
      </c>
      <c r="G151" s="45">
        <v>251444.46</v>
      </c>
      <c r="H151" s="46">
        <f t="shared" si="4"/>
        <v>0.24031774825575838</v>
      </c>
    </row>
    <row r="152" spans="1:8" ht="25.5" x14ac:dyDescent="0.2">
      <c r="A152" s="42">
        <f t="shared" si="5"/>
        <v>143</v>
      </c>
      <c r="B152" s="43" t="s">
        <v>625</v>
      </c>
      <c r="C152" s="44" t="s">
        <v>101</v>
      </c>
      <c r="D152" s="44" t="s">
        <v>274</v>
      </c>
      <c r="E152" s="44" t="s">
        <v>92</v>
      </c>
      <c r="F152" s="45">
        <v>1046300</v>
      </c>
      <c r="G152" s="45">
        <v>251444.46</v>
      </c>
      <c r="H152" s="46">
        <f t="shared" si="4"/>
        <v>0.24031774825575838</v>
      </c>
    </row>
    <row r="153" spans="1:8" ht="76.5" x14ac:dyDescent="0.2">
      <c r="A153" s="42">
        <f t="shared" si="5"/>
        <v>144</v>
      </c>
      <c r="B153" s="43" t="s">
        <v>384</v>
      </c>
      <c r="C153" s="44" t="s">
        <v>101</v>
      </c>
      <c r="D153" s="44" t="s">
        <v>641</v>
      </c>
      <c r="E153" s="44" t="s">
        <v>92</v>
      </c>
      <c r="F153" s="45">
        <v>695000</v>
      </c>
      <c r="G153" s="45">
        <v>213444.46</v>
      </c>
      <c r="H153" s="46">
        <f t="shared" si="4"/>
        <v>0.30711433093525181</v>
      </c>
    </row>
    <row r="154" spans="1:8" x14ac:dyDescent="0.2">
      <c r="A154" s="42">
        <f t="shared" si="5"/>
        <v>145</v>
      </c>
      <c r="B154" s="43" t="s">
        <v>359</v>
      </c>
      <c r="C154" s="44" t="s">
        <v>101</v>
      </c>
      <c r="D154" s="44" t="s">
        <v>641</v>
      </c>
      <c r="E154" s="44" t="s">
        <v>155</v>
      </c>
      <c r="F154" s="45">
        <v>588357</v>
      </c>
      <c r="G154" s="45">
        <v>182244.46</v>
      </c>
      <c r="H154" s="46">
        <f t="shared" si="4"/>
        <v>0.30975149441580535</v>
      </c>
    </row>
    <row r="155" spans="1:8" ht="25.5" x14ac:dyDescent="0.2">
      <c r="A155" s="42">
        <f t="shared" si="5"/>
        <v>146</v>
      </c>
      <c r="B155" s="43" t="s">
        <v>352</v>
      </c>
      <c r="C155" s="44" t="s">
        <v>101</v>
      </c>
      <c r="D155" s="44" t="s">
        <v>641</v>
      </c>
      <c r="E155" s="44" t="s">
        <v>154</v>
      </c>
      <c r="F155" s="45">
        <v>106643</v>
      </c>
      <c r="G155" s="45">
        <v>31200</v>
      </c>
      <c r="H155" s="46">
        <f t="shared" si="4"/>
        <v>0.29256491284003638</v>
      </c>
    </row>
    <row r="156" spans="1:8" ht="76.5" x14ac:dyDescent="0.2">
      <c r="A156" s="42">
        <f t="shared" si="5"/>
        <v>147</v>
      </c>
      <c r="B156" s="43" t="s">
        <v>642</v>
      </c>
      <c r="C156" s="44" t="s">
        <v>101</v>
      </c>
      <c r="D156" s="44" t="s">
        <v>215</v>
      </c>
      <c r="E156" s="44" t="s">
        <v>92</v>
      </c>
      <c r="F156" s="45">
        <v>40000</v>
      </c>
      <c r="G156" s="45">
        <v>18000</v>
      </c>
      <c r="H156" s="46">
        <f t="shared" si="4"/>
        <v>0.45</v>
      </c>
    </row>
    <row r="157" spans="1:8" ht="25.5" x14ac:dyDescent="0.2">
      <c r="A157" s="42">
        <f t="shared" si="5"/>
        <v>148</v>
      </c>
      <c r="B157" s="43" t="s">
        <v>352</v>
      </c>
      <c r="C157" s="44" t="s">
        <v>101</v>
      </c>
      <c r="D157" s="44" t="s">
        <v>215</v>
      </c>
      <c r="E157" s="44" t="s">
        <v>154</v>
      </c>
      <c r="F157" s="45">
        <v>40000</v>
      </c>
      <c r="G157" s="45">
        <v>18000</v>
      </c>
      <c r="H157" s="46">
        <f t="shared" si="4"/>
        <v>0.45</v>
      </c>
    </row>
    <row r="158" spans="1:8" ht="89.25" x14ac:dyDescent="0.2">
      <c r="A158" s="42">
        <f t="shared" si="5"/>
        <v>149</v>
      </c>
      <c r="B158" s="43" t="s">
        <v>643</v>
      </c>
      <c r="C158" s="44" t="s">
        <v>101</v>
      </c>
      <c r="D158" s="44" t="s">
        <v>644</v>
      </c>
      <c r="E158" s="44" t="s">
        <v>92</v>
      </c>
      <c r="F158" s="45">
        <v>100300</v>
      </c>
      <c r="G158" s="45">
        <v>0</v>
      </c>
      <c r="H158" s="46">
        <f t="shared" si="4"/>
        <v>0</v>
      </c>
    </row>
    <row r="159" spans="1:8" ht="25.5" x14ac:dyDescent="0.2">
      <c r="A159" s="42">
        <f t="shared" si="5"/>
        <v>150</v>
      </c>
      <c r="B159" s="43" t="s">
        <v>352</v>
      </c>
      <c r="C159" s="44" t="s">
        <v>101</v>
      </c>
      <c r="D159" s="44" t="s">
        <v>644</v>
      </c>
      <c r="E159" s="44" t="s">
        <v>154</v>
      </c>
      <c r="F159" s="45">
        <v>100300</v>
      </c>
      <c r="G159" s="45">
        <v>0</v>
      </c>
      <c r="H159" s="46">
        <f t="shared" si="4"/>
        <v>0</v>
      </c>
    </row>
    <row r="160" spans="1:8" ht="89.25" x14ac:dyDescent="0.2">
      <c r="A160" s="42">
        <f t="shared" si="5"/>
        <v>151</v>
      </c>
      <c r="B160" s="43" t="s">
        <v>386</v>
      </c>
      <c r="C160" s="44" t="s">
        <v>101</v>
      </c>
      <c r="D160" s="44" t="s">
        <v>645</v>
      </c>
      <c r="E160" s="44" t="s">
        <v>92</v>
      </c>
      <c r="F160" s="45">
        <v>114000</v>
      </c>
      <c r="G160" s="45">
        <v>20000</v>
      </c>
      <c r="H160" s="46">
        <f t="shared" si="4"/>
        <v>0.17543859649122806</v>
      </c>
    </row>
    <row r="161" spans="1:8" ht="25.5" x14ac:dyDescent="0.2">
      <c r="A161" s="42">
        <f t="shared" si="5"/>
        <v>152</v>
      </c>
      <c r="B161" s="43" t="s">
        <v>352</v>
      </c>
      <c r="C161" s="44" t="s">
        <v>101</v>
      </c>
      <c r="D161" s="44" t="s">
        <v>645</v>
      </c>
      <c r="E161" s="44" t="s">
        <v>154</v>
      </c>
      <c r="F161" s="45">
        <v>114000</v>
      </c>
      <c r="G161" s="45">
        <v>20000</v>
      </c>
      <c r="H161" s="46">
        <f t="shared" si="4"/>
        <v>0.17543859649122806</v>
      </c>
    </row>
    <row r="162" spans="1:8" ht="63.75" x14ac:dyDescent="0.2">
      <c r="A162" s="42">
        <f t="shared" si="5"/>
        <v>153</v>
      </c>
      <c r="B162" s="43" t="s">
        <v>385</v>
      </c>
      <c r="C162" s="44" t="s">
        <v>101</v>
      </c>
      <c r="D162" s="44" t="s">
        <v>646</v>
      </c>
      <c r="E162" s="44" t="s">
        <v>92</v>
      </c>
      <c r="F162" s="45">
        <v>97000</v>
      </c>
      <c r="G162" s="45">
        <v>0</v>
      </c>
      <c r="H162" s="46">
        <f t="shared" si="4"/>
        <v>0</v>
      </c>
    </row>
    <row r="163" spans="1:8" ht="25.5" x14ac:dyDescent="0.2">
      <c r="A163" s="42">
        <f t="shared" si="5"/>
        <v>154</v>
      </c>
      <c r="B163" s="43" t="s">
        <v>352</v>
      </c>
      <c r="C163" s="44" t="s">
        <v>101</v>
      </c>
      <c r="D163" s="44" t="s">
        <v>646</v>
      </c>
      <c r="E163" s="44" t="s">
        <v>154</v>
      </c>
      <c r="F163" s="45">
        <v>97000</v>
      </c>
      <c r="G163" s="45">
        <v>0</v>
      </c>
      <c r="H163" s="46">
        <f t="shared" si="4"/>
        <v>0</v>
      </c>
    </row>
    <row r="164" spans="1:8" ht="51" x14ac:dyDescent="0.2">
      <c r="A164" s="42">
        <f t="shared" si="5"/>
        <v>155</v>
      </c>
      <c r="B164" s="43" t="s">
        <v>647</v>
      </c>
      <c r="C164" s="44" t="s">
        <v>101</v>
      </c>
      <c r="D164" s="44" t="s">
        <v>648</v>
      </c>
      <c r="E164" s="44" t="s">
        <v>92</v>
      </c>
      <c r="F164" s="45">
        <v>652657</v>
      </c>
      <c r="G164" s="45">
        <v>255293.5</v>
      </c>
      <c r="H164" s="46">
        <f t="shared" si="4"/>
        <v>0.39116028786943219</v>
      </c>
    </row>
    <row r="165" spans="1:8" ht="51" x14ac:dyDescent="0.2">
      <c r="A165" s="42">
        <f t="shared" si="5"/>
        <v>156</v>
      </c>
      <c r="B165" s="43" t="s">
        <v>649</v>
      </c>
      <c r="C165" s="44" t="s">
        <v>101</v>
      </c>
      <c r="D165" s="44" t="s">
        <v>650</v>
      </c>
      <c r="E165" s="44" t="s">
        <v>92</v>
      </c>
      <c r="F165" s="45">
        <v>552657</v>
      </c>
      <c r="G165" s="45">
        <v>240153.5</v>
      </c>
      <c r="H165" s="46">
        <f t="shared" si="4"/>
        <v>0.43454348719006547</v>
      </c>
    </row>
    <row r="166" spans="1:8" x14ac:dyDescent="0.2">
      <c r="A166" s="42">
        <f t="shared" si="5"/>
        <v>157</v>
      </c>
      <c r="B166" s="43" t="s">
        <v>359</v>
      </c>
      <c r="C166" s="44" t="s">
        <v>101</v>
      </c>
      <c r="D166" s="44" t="s">
        <v>650</v>
      </c>
      <c r="E166" s="44" t="s">
        <v>155</v>
      </c>
      <c r="F166" s="45">
        <v>552657</v>
      </c>
      <c r="G166" s="45">
        <v>240153.5</v>
      </c>
      <c r="H166" s="46">
        <f t="shared" si="4"/>
        <v>0.43454348719006547</v>
      </c>
    </row>
    <row r="167" spans="1:8" ht="29.25" customHeight="1" x14ac:dyDescent="0.2">
      <c r="A167" s="42">
        <f t="shared" si="5"/>
        <v>158</v>
      </c>
      <c r="B167" s="43" t="s">
        <v>651</v>
      </c>
      <c r="C167" s="44" t="s">
        <v>101</v>
      </c>
      <c r="D167" s="44" t="s">
        <v>652</v>
      </c>
      <c r="E167" s="44" t="s">
        <v>92</v>
      </c>
      <c r="F167" s="45">
        <v>20000</v>
      </c>
      <c r="G167" s="45">
        <v>0</v>
      </c>
      <c r="H167" s="46">
        <f t="shared" si="4"/>
        <v>0</v>
      </c>
    </row>
    <row r="168" spans="1:8" ht="25.5" x14ac:dyDescent="0.2">
      <c r="A168" s="42">
        <f t="shared" si="5"/>
        <v>159</v>
      </c>
      <c r="B168" s="43" t="s">
        <v>352</v>
      </c>
      <c r="C168" s="44" t="s">
        <v>101</v>
      </c>
      <c r="D168" s="44" t="s">
        <v>652</v>
      </c>
      <c r="E168" s="44" t="s">
        <v>154</v>
      </c>
      <c r="F168" s="45">
        <v>20000</v>
      </c>
      <c r="G168" s="45">
        <v>0</v>
      </c>
      <c r="H168" s="46">
        <f t="shared" si="4"/>
        <v>0</v>
      </c>
    </row>
    <row r="169" spans="1:8" ht="38.25" x14ac:dyDescent="0.2">
      <c r="A169" s="42">
        <f t="shared" si="5"/>
        <v>160</v>
      </c>
      <c r="B169" s="43" t="s">
        <v>653</v>
      </c>
      <c r="C169" s="44" t="s">
        <v>101</v>
      </c>
      <c r="D169" s="44" t="s">
        <v>654</v>
      </c>
      <c r="E169" s="44" t="s">
        <v>92</v>
      </c>
      <c r="F169" s="45">
        <v>50000</v>
      </c>
      <c r="G169" s="45">
        <v>15140</v>
      </c>
      <c r="H169" s="46">
        <f t="shared" si="4"/>
        <v>0.30280000000000001</v>
      </c>
    </row>
    <row r="170" spans="1:8" ht="25.5" x14ac:dyDescent="0.2">
      <c r="A170" s="42">
        <f t="shared" si="5"/>
        <v>161</v>
      </c>
      <c r="B170" s="43" t="s">
        <v>352</v>
      </c>
      <c r="C170" s="44" t="s">
        <v>101</v>
      </c>
      <c r="D170" s="44" t="s">
        <v>654</v>
      </c>
      <c r="E170" s="44" t="s">
        <v>154</v>
      </c>
      <c r="F170" s="45">
        <v>50000</v>
      </c>
      <c r="G170" s="45">
        <v>15140</v>
      </c>
      <c r="H170" s="46">
        <f t="shared" si="4"/>
        <v>0.30280000000000001</v>
      </c>
    </row>
    <row r="171" spans="1:8" ht="25.5" x14ac:dyDescent="0.2">
      <c r="A171" s="42">
        <f t="shared" si="5"/>
        <v>162</v>
      </c>
      <c r="B171" s="43" t="s">
        <v>655</v>
      </c>
      <c r="C171" s="44" t="s">
        <v>101</v>
      </c>
      <c r="D171" s="44" t="s">
        <v>656</v>
      </c>
      <c r="E171" s="44" t="s">
        <v>92</v>
      </c>
      <c r="F171" s="45">
        <v>30000</v>
      </c>
      <c r="G171" s="45">
        <v>0</v>
      </c>
      <c r="H171" s="46">
        <f t="shared" si="4"/>
        <v>0</v>
      </c>
    </row>
    <row r="172" spans="1:8" ht="25.5" x14ac:dyDescent="0.2">
      <c r="A172" s="42">
        <f t="shared" si="5"/>
        <v>163</v>
      </c>
      <c r="B172" s="43" t="s">
        <v>352</v>
      </c>
      <c r="C172" s="44" t="s">
        <v>101</v>
      </c>
      <c r="D172" s="44" t="s">
        <v>656</v>
      </c>
      <c r="E172" s="44" t="s">
        <v>154</v>
      </c>
      <c r="F172" s="45">
        <v>30000</v>
      </c>
      <c r="G172" s="45">
        <v>0</v>
      </c>
      <c r="H172" s="46">
        <f t="shared" si="4"/>
        <v>0</v>
      </c>
    </row>
    <row r="173" spans="1:8" x14ac:dyDescent="0.2">
      <c r="A173" s="42">
        <f t="shared" si="5"/>
        <v>164</v>
      </c>
      <c r="B173" s="43" t="s">
        <v>134</v>
      </c>
      <c r="C173" s="44" t="s">
        <v>102</v>
      </c>
      <c r="D173" s="44" t="s">
        <v>194</v>
      </c>
      <c r="E173" s="44" t="s">
        <v>92</v>
      </c>
      <c r="F173" s="45">
        <v>17072198.440000001</v>
      </c>
      <c r="G173" s="45">
        <v>1929143.09</v>
      </c>
      <c r="H173" s="46">
        <f t="shared" si="4"/>
        <v>0.11299910183096488</v>
      </c>
    </row>
    <row r="174" spans="1:8" x14ac:dyDescent="0.2">
      <c r="A174" s="42">
        <f t="shared" si="5"/>
        <v>165</v>
      </c>
      <c r="B174" s="43" t="s">
        <v>135</v>
      </c>
      <c r="C174" s="44" t="s">
        <v>103</v>
      </c>
      <c r="D174" s="44" t="s">
        <v>194</v>
      </c>
      <c r="E174" s="44" t="s">
        <v>92</v>
      </c>
      <c r="F174" s="45">
        <v>2635000</v>
      </c>
      <c r="G174" s="45">
        <v>610373</v>
      </c>
      <c r="H174" s="46">
        <f t="shared" si="4"/>
        <v>0.23164060721062618</v>
      </c>
    </row>
    <row r="175" spans="1:8" ht="38.25" x14ac:dyDescent="0.2">
      <c r="A175" s="42">
        <f t="shared" si="5"/>
        <v>166</v>
      </c>
      <c r="B175" s="43" t="s">
        <v>657</v>
      </c>
      <c r="C175" s="44" t="s">
        <v>103</v>
      </c>
      <c r="D175" s="44" t="s">
        <v>216</v>
      </c>
      <c r="E175" s="44" t="s">
        <v>92</v>
      </c>
      <c r="F175" s="45">
        <v>1460000</v>
      </c>
      <c r="G175" s="45">
        <v>429080</v>
      </c>
      <c r="H175" s="46">
        <f t="shared" si="4"/>
        <v>0.29389041095890411</v>
      </c>
    </row>
    <row r="176" spans="1:8" ht="38.25" x14ac:dyDescent="0.2">
      <c r="A176" s="42">
        <f t="shared" si="5"/>
        <v>167</v>
      </c>
      <c r="B176" s="43" t="s">
        <v>658</v>
      </c>
      <c r="C176" s="44" t="s">
        <v>103</v>
      </c>
      <c r="D176" s="44" t="s">
        <v>275</v>
      </c>
      <c r="E176" s="44" t="s">
        <v>92</v>
      </c>
      <c r="F176" s="45">
        <v>1460000</v>
      </c>
      <c r="G176" s="45">
        <v>429080</v>
      </c>
      <c r="H176" s="46">
        <f t="shared" si="4"/>
        <v>0.29389041095890411</v>
      </c>
    </row>
    <row r="177" spans="1:8" ht="38.25" x14ac:dyDescent="0.2">
      <c r="A177" s="42">
        <f t="shared" si="5"/>
        <v>168</v>
      </c>
      <c r="B177" s="43" t="s">
        <v>659</v>
      </c>
      <c r="C177" s="44" t="s">
        <v>103</v>
      </c>
      <c r="D177" s="44" t="s">
        <v>660</v>
      </c>
      <c r="E177" s="44" t="s">
        <v>92</v>
      </c>
      <c r="F177" s="45">
        <v>100000</v>
      </c>
      <c r="G177" s="45">
        <v>0</v>
      </c>
      <c r="H177" s="46">
        <f t="shared" si="4"/>
        <v>0</v>
      </c>
    </row>
    <row r="178" spans="1:8" ht="25.5" x14ac:dyDescent="0.2">
      <c r="A178" s="42">
        <f t="shared" si="5"/>
        <v>169</v>
      </c>
      <c r="B178" s="43" t="s">
        <v>352</v>
      </c>
      <c r="C178" s="44" t="s">
        <v>103</v>
      </c>
      <c r="D178" s="44" t="s">
        <v>660</v>
      </c>
      <c r="E178" s="44" t="s">
        <v>154</v>
      </c>
      <c r="F178" s="45">
        <v>100000</v>
      </c>
      <c r="G178" s="45">
        <v>0</v>
      </c>
      <c r="H178" s="46">
        <f t="shared" si="4"/>
        <v>0</v>
      </c>
    </row>
    <row r="179" spans="1:8" ht="25.5" x14ac:dyDescent="0.2">
      <c r="A179" s="42">
        <f t="shared" si="5"/>
        <v>170</v>
      </c>
      <c r="B179" s="43" t="s">
        <v>586</v>
      </c>
      <c r="C179" s="44" t="s">
        <v>103</v>
      </c>
      <c r="D179" s="44" t="s">
        <v>587</v>
      </c>
      <c r="E179" s="44" t="s">
        <v>92</v>
      </c>
      <c r="F179" s="45">
        <v>200000</v>
      </c>
      <c r="G179" s="45">
        <v>0</v>
      </c>
      <c r="H179" s="46">
        <f t="shared" si="4"/>
        <v>0</v>
      </c>
    </row>
    <row r="180" spans="1:8" ht="38.25" x14ac:dyDescent="0.2">
      <c r="A180" s="42">
        <f t="shared" si="5"/>
        <v>171</v>
      </c>
      <c r="B180" s="43" t="s">
        <v>387</v>
      </c>
      <c r="C180" s="44" t="s">
        <v>103</v>
      </c>
      <c r="D180" s="44" t="s">
        <v>587</v>
      </c>
      <c r="E180" s="44" t="s">
        <v>159</v>
      </c>
      <c r="F180" s="45">
        <v>200000</v>
      </c>
      <c r="G180" s="45">
        <v>0</v>
      </c>
      <c r="H180" s="46">
        <f t="shared" si="4"/>
        <v>0</v>
      </c>
    </row>
    <row r="181" spans="1:8" ht="25.5" x14ac:dyDescent="0.2">
      <c r="A181" s="42">
        <f t="shared" si="5"/>
        <v>172</v>
      </c>
      <c r="B181" s="43" t="s">
        <v>661</v>
      </c>
      <c r="C181" s="44" t="s">
        <v>103</v>
      </c>
      <c r="D181" s="44" t="s">
        <v>217</v>
      </c>
      <c r="E181" s="44" t="s">
        <v>92</v>
      </c>
      <c r="F181" s="45">
        <v>500000</v>
      </c>
      <c r="G181" s="45">
        <v>129080</v>
      </c>
      <c r="H181" s="46">
        <f t="shared" si="4"/>
        <v>0.25816</v>
      </c>
    </row>
    <row r="182" spans="1:8" ht="38.25" x14ac:dyDescent="0.2">
      <c r="A182" s="42">
        <f t="shared" si="5"/>
        <v>173</v>
      </c>
      <c r="B182" s="43" t="s">
        <v>387</v>
      </c>
      <c r="C182" s="44" t="s">
        <v>103</v>
      </c>
      <c r="D182" s="44" t="s">
        <v>217</v>
      </c>
      <c r="E182" s="44" t="s">
        <v>159</v>
      </c>
      <c r="F182" s="45">
        <v>500000</v>
      </c>
      <c r="G182" s="45">
        <v>129080</v>
      </c>
      <c r="H182" s="46">
        <f t="shared" si="4"/>
        <v>0.25816</v>
      </c>
    </row>
    <row r="183" spans="1:8" ht="25.5" x14ac:dyDescent="0.2">
      <c r="A183" s="42">
        <f t="shared" si="5"/>
        <v>174</v>
      </c>
      <c r="B183" s="43" t="s">
        <v>390</v>
      </c>
      <c r="C183" s="44" t="s">
        <v>103</v>
      </c>
      <c r="D183" s="44" t="s">
        <v>218</v>
      </c>
      <c r="E183" s="44" t="s">
        <v>92</v>
      </c>
      <c r="F183" s="45">
        <v>300000</v>
      </c>
      <c r="G183" s="45">
        <v>300000</v>
      </c>
      <c r="H183" s="46">
        <f t="shared" si="4"/>
        <v>1</v>
      </c>
    </row>
    <row r="184" spans="1:8" ht="38.25" x14ac:dyDescent="0.2">
      <c r="A184" s="42">
        <f t="shared" si="5"/>
        <v>175</v>
      </c>
      <c r="B184" s="43" t="s">
        <v>387</v>
      </c>
      <c r="C184" s="44" t="s">
        <v>103</v>
      </c>
      <c r="D184" s="44" t="s">
        <v>218</v>
      </c>
      <c r="E184" s="44" t="s">
        <v>159</v>
      </c>
      <c r="F184" s="45">
        <v>300000</v>
      </c>
      <c r="G184" s="45">
        <v>300000</v>
      </c>
      <c r="H184" s="46">
        <f t="shared" si="4"/>
        <v>1</v>
      </c>
    </row>
    <row r="185" spans="1:8" ht="25.5" x14ac:dyDescent="0.2">
      <c r="A185" s="42">
        <f t="shared" si="5"/>
        <v>176</v>
      </c>
      <c r="B185" s="43" t="s">
        <v>388</v>
      </c>
      <c r="C185" s="44" t="s">
        <v>103</v>
      </c>
      <c r="D185" s="44" t="s">
        <v>219</v>
      </c>
      <c r="E185" s="44" t="s">
        <v>92</v>
      </c>
      <c r="F185" s="45">
        <v>130000</v>
      </c>
      <c r="G185" s="45">
        <v>0</v>
      </c>
      <c r="H185" s="46">
        <f t="shared" si="4"/>
        <v>0</v>
      </c>
    </row>
    <row r="186" spans="1:8" ht="25.5" x14ac:dyDescent="0.2">
      <c r="A186" s="42">
        <f t="shared" si="5"/>
        <v>177</v>
      </c>
      <c r="B186" s="43" t="s">
        <v>352</v>
      </c>
      <c r="C186" s="44" t="s">
        <v>103</v>
      </c>
      <c r="D186" s="44" t="s">
        <v>219</v>
      </c>
      <c r="E186" s="44" t="s">
        <v>154</v>
      </c>
      <c r="F186" s="45">
        <v>130000</v>
      </c>
      <c r="G186" s="45">
        <v>0</v>
      </c>
      <c r="H186" s="46">
        <f t="shared" si="4"/>
        <v>0</v>
      </c>
    </row>
    <row r="187" spans="1:8" ht="25.5" x14ac:dyDescent="0.2">
      <c r="A187" s="42">
        <f t="shared" si="5"/>
        <v>178</v>
      </c>
      <c r="B187" s="43" t="s">
        <v>389</v>
      </c>
      <c r="C187" s="44" t="s">
        <v>103</v>
      </c>
      <c r="D187" s="44" t="s">
        <v>220</v>
      </c>
      <c r="E187" s="44" t="s">
        <v>92</v>
      </c>
      <c r="F187" s="45">
        <v>130000</v>
      </c>
      <c r="G187" s="45">
        <v>0</v>
      </c>
      <c r="H187" s="46">
        <f t="shared" si="4"/>
        <v>0</v>
      </c>
    </row>
    <row r="188" spans="1:8" ht="25.5" x14ac:dyDescent="0.2">
      <c r="A188" s="42">
        <f t="shared" si="5"/>
        <v>179</v>
      </c>
      <c r="B188" s="43" t="s">
        <v>352</v>
      </c>
      <c r="C188" s="44" t="s">
        <v>103</v>
      </c>
      <c r="D188" s="44" t="s">
        <v>220</v>
      </c>
      <c r="E188" s="44" t="s">
        <v>154</v>
      </c>
      <c r="F188" s="45">
        <v>130000</v>
      </c>
      <c r="G188" s="45">
        <v>0</v>
      </c>
      <c r="H188" s="46">
        <f t="shared" si="4"/>
        <v>0</v>
      </c>
    </row>
    <row r="189" spans="1:8" ht="25.5" x14ac:dyDescent="0.2">
      <c r="A189" s="42">
        <f t="shared" si="5"/>
        <v>180</v>
      </c>
      <c r="B189" s="43" t="s">
        <v>662</v>
      </c>
      <c r="C189" s="44" t="s">
        <v>103</v>
      </c>
      <c r="D189" s="44" t="s">
        <v>663</v>
      </c>
      <c r="E189" s="44" t="s">
        <v>92</v>
      </c>
      <c r="F189" s="45">
        <v>100000</v>
      </c>
      <c r="G189" s="45">
        <v>0</v>
      </c>
      <c r="H189" s="46">
        <f t="shared" si="4"/>
        <v>0</v>
      </c>
    </row>
    <row r="190" spans="1:8" ht="25.5" x14ac:dyDescent="0.2">
      <c r="A190" s="42">
        <f t="shared" si="5"/>
        <v>181</v>
      </c>
      <c r="B190" s="43" t="s">
        <v>352</v>
      </c>
      <c r="C190" s="44" t="s">
        <v>103</v>
      </c>
      <c r="D190" s="44" t="s">
        <v>663</v>
      </c>
      <c r="E190" s="44" t="s">
        <v>154</v>
      </c>
      <c r="F190" s="45">
        <v>100000</v>
      </c>
      <c r="G190" s="45">
        <v>0</v>
      </c>
      <c r="H190" s="46">
        <f t="shared" si="4"/>
        <v>0</v>
      </c>
    </row>
    <row r="191" spans="1:8" x14ac:dyDescent="0.2">
      <c r="A191" s="42">
        <f t="shared" si="5"/>
        <v>182</v>
      </c>
      <c r="B191" s="43" t="s">
        <v>193</v>
      </c>
      <c r="C191" s="44" t="s">
        <v>103</v>
      </c>
      <c r="D191" s="44" t="s">
        <v>195</v>
      </c>
      <c r="E191" s="44" t="s">
        <v>92</v>
      </c>
      <c r="F191" s="45">
        <v>1175000</v>
      </c>
      <c r="G191" s="45">
        <v>181293</v>
      </c>
      <c r="H191" s="46">
        <f t="shared" si="4"/>
        <v>0.15429191489361702</v>
      </c>
    </row>
    <row r="192" spans="1:8" ht="63.75" x14ac:dyDescent="0.2">
      <c r="A192" s="42">
        <f t="shared" si="5"/>
        <v>183</v>
      </c>
      <c r="B192" s="43" t="s">
        <v>537</v>
      </c>
      <c r="C192" s="44" t="s">
        <v>103</v>
      </c>
      <c r="D192" s="44" t="s">
        <v>221</v>
      </c>
      <c r="E192" s="44" t="s">
        <v>92</v>
      </c>
      <c r="F192" s="45">
        <v>653100</v>
      </c>
      <c r="G192" s="45">
        <v>181293</v>
      </c>
      <c r="H192" s="46">
        <f t="shared" si="4"/>
        <v>0.27758842443729903</v>
      </c>
    </row>
    <row r="193" spans="1:8" ht="25.5" x14ac:dyDescent="0.2">
      <c r="A193" s="42">
        <f t="shared" si="5"/>
        <v>184</v>
      </c>
      <c r="B193" s="43" t="s">
        <v>352</v>
      </c>
      <c r="C193" s="44" t="s">
        <v>103</v>
      </c>
      <c r="D193" s="44" t="s">
        <v>221</v>
      </c>
      <c r="E193" s="44" t="s">
        <v>154</v>
      </c>
      <c r="F193" s="45">
        <v>653100</v>
      </c>
      <c r="G193" s="45">
        <v>181293</v>
      </c>
      <c r="H193" s="46">
        <f t="shared" si="4"/>
        <v>0.27758842443729903</v>
      </c>
    </row>
    <row r="194" spans="1:8" ht="51" x14ac:dyDescent="0.2">
      <c r="A194" s="42">
        <f t="shared" si="5"/>
        <v>185</v>
      </c>
      <c r="B194" s="43" t="s">
        <v>664</v>
      </c>
      <c r="C194" s="44" t="s">
        <v>103</v>
      </c>
      <c r="D194" s="44" t="s">
        <v>665</v>
      </c>
      <c r="E194" s="44" t="s">
        <v>92</v>
      </c>
      <c r="F194" s="45">
        <v>521900</v>
      </c>
      <c r="G194" s="45">
        <v>0</v>
      </c>
      <c r="H194" s="46">
        <f t="shared" si="4"/>
        <v>0</v>
      </c>
    </row>
    <row r="195" spans="1:8" ht="25.5" x14ac:dyDescent="0.2">
      <c r="A195" s="42">
        <f t="shared" si="5"/>
        <v>186</v>
      </c>
      <c r="B195" s="43" t="s">
        <v>352</v>
      </c>
      <c r="C195" s="44" t="s">
        <v>103</v>
      </c>
      <c r="D195" s="44" t="s">
        <v>665</v>
      </c>
      <c r="E195" s="44" t="s">
        <v>154</v>
      </c>
      <c r="F195" s="45">
        <v>521900</v>
      </c>
      <c r="G195" s="45">
        <v>0</v>
      </c>
      <c r="H195" s="46">
        <f t="shared" si="4"/>
        <v>0</v>
      </c>
    </row>
    <row r="196" spans="1:8" x14ac:dyDescent="0.2">
      <c r="A196" s="42">
        <f t="shared" si="5"/>
        <v>187</v>
      </c>
      <c r="B196" s="43" t="s">
        <v>666</v>
      </c>
      <c r="C196" s="44" t="s">
        <v>104</v>
      </c>
      <c r="D196" s="44" t="s">
        <v>194</v>
      </c>
      <c r="E196" s="44" t="s">
        <v>92</v>
      </c>
      <c r="F196" s="45">
        <v>443000</v>
      </c>
      <c r="G196" s="45">
        <v>220714.7</v>
      </c>
      <c r="H196" s="46">
        <f t="shared" si="4"/>
        <v>0.49822731376975171</v>
      </c>
    </row>
    <row r="197" spans="1:8" ht="30.75" customHeight="1" x14ac:dyDescent="0.2">
      <c r="A197" s="42">
        <f t="shared" si="5"/>
        <v>188</v>
      </c>
      <c r="B197" s="43" t="s">
        <v>624</v>
      </c>
      <c r="C197" s="44" t="s">
        <v>104</v>
      </c>
      <c r="D197" s="44" t="s">
        <v>208</v>
      </c>
      <c r="E197" s="44" t="s">
        <v>92</v>
      </c>
      <c r="F197" s="45">
        <v>443000</v>
      </c>
      <c r="G197" s="45">
        <v>220714.7</v>
      </c>
      <c r="H197" s="46">
        <f t="shared" si="4"/>
        <v>0.49822731376975171</v>
      </c>
    </row>
    <row r="198" spans="1:8" ht="51" x14ac:dyDescent="0.2">
      <c r="A198" s="42">
        <f t="shared" si="5"/>
        <v>189</v>
      </c>
      <c r="B198" s="43" t="s">
        <v>637</v>
      </c>
      <c r="C198" s="44" t="s">
        <v>104</v>
      </c>
      <c r="D198" s="44" t="s">
        <v>273</v>
      </c>
      <c r="E198" s="44" t="s">
        <v>92</v>
      </c>
      <c r="F198" s="45">
        <v>443000</v>
      </c>
      <c r="G198" s="45">
        <v>220714.7</v>
      </c>
      <c r="H198" s="46">
        <f t="shared" si="4"/>
        <v>0.49822731376975171</v>
      </c>
    </row>
    <row r="199" spans="1:8" ht="55.5" customHeight="1" x14ac:dyDescent="0.2">
      <c r="A199" s="42">
        <f t="shared" si="5"/>
        <v>190</v>
      </c>
      <c r="B199" s="43" t="s">
        <v>667</v>
      </c>
      <c r="C199" s="44" t="s">
        <v>104</v>
      </c>
      <c r="D199" s="44" t="s">
        <v>222</v>
      </c>
      <c r="E199" s="44" t="s">
        <v>92</v>
      </c>
      <c r="F199" s="45">
        <v>443000</v>
      </c>
      <c r="G199" s="45">
        <v>220714.7</v>
      </c>
      <c r="H199" s="46">
        <f t="shared" si="4"/>
        <v>0.49822731376975171</v>
      </c>
    </row>
    <row r="200" spans="1:8" x14ac:dyDescent="0.2">
      <c r="A200" s="42">
        <f t="shared" si="5"/>
        <v>191</v>
      </c>
      <c r="B200" s="43" t="s">
        <v>359</v>
      </c>
      <c r="C200" s="44" t="s">
        <v>104</v>
      </c>
      <c r="D200" s="44" t="s">
        <v>222</v>
      </c>
      <c r="E200" s="44" t="s">
        <v>155</v>
      </c>
      <c r="F200" s="45">
        <v>272893</v>
      </c>
      <c r="G200" s="45">
        <v>136800.70000000001</v>
      </c>
      <c r="H200" s="46">
        <f t="shared" si="4"/>
        <v>0.50129794461565524</v>
      </c>
    </row>
    <row r="201" spans="1:8" ht="25.5" x14ac:dyDescent="0.2">
      <c r="A201" s="42">
        <f t="shared" si="5"/>
        <v>192</v>
      </c>
      <c r="B201" s="43" t="s">
        <v>352</v>
      </c>
      <c r="C201" s="44" t="s">
        <v>104</v>
      </c>
      <c r="D201" s="44" t="s">
        <v>222</v>
      </c>
      <c r="E201" s="44" t="s">
        <v>154</v>
      </c>
      <c r="F201" s="45">
        <v>44260</v>
      </c>
      <c r="G201" s="45">
        <v>20990</v>
      </c>
      <c r="H201" s="46">
        <f t="shared" si="4"/>
        <v>0.47424310890194304</v>
      </c>
    </row>
    <row r="202" spans="1:8" x14ac:dyDescent="0.2">
      <c r="A202" s="42">
        <f t="shared" si="5"/>
        <v>193</v>
      </c>
      <c r="B202" s="43" t="s">
        <v>355</v>
      </c>
      <c r="C202" s="44" t="s">
        <v>104</v>
      </c>
      <c r="D202" s="44" t="s">
        <v>222</v>
      </c>
      <c r="E202" s="44" t="s">
        <v>156</v>
      </c>
      <c r="F202" s="45">
        <v>125847</v>
      </c>
      <c r="G202" s="45">
        <v>62924</v>
      </c>
      <c r="H202" s="46">
        <f t="shared" si="4"/>
        <v>0.50000397307842059</v>
      </c>
    </row>
    <row r="203" spans="1:8" x14ac:dyDescent="0.2">
      <c r="A203" s="42">
        <f t="shared" si="5"/>
        <v>194</v>
      </c>
      <c r="B203" s="43" t="s">
        <v>391</v>
      </c>
      <c r="C203" s="44" t="s">
        <v>392</v>
      </c>
      <c r="D203" s="44" t="s">
        <v>194</v>
      </c>
      <c r="E203" s="44" t="s">
        <v>92</v>
      </c>
      <c r="F203" s="45">
        <v>3509502</v>
      </c>
      <c r="G203" s="45">
        <v>1066627.3899999999</v>
      </c>
      <c r="H203" s="46">
        <f t="shared" ref="H203:H266" si="6">G203/F203</f>
        <v>0.30392556835699192</v>
      </c>
    </row>
    <row r="204" spans="1:8" ht="38.25" x14ac:dyDescent="0.2">
      <c r="A204" s="42">
        <f t="shared" ref="A204:A267" si="7">A203+1</f>
        <v>195</v>
      </c>
      <c r="B204" s="43" t="s">
        <v>668</v>
      </c>
      <c r="C204" s="44" t="s">
        <v>392</v>
      </c>
      <c r="D204" s="44" t="s">
        <v>669</v>
      </c>
      <c r="E204" s="44" t="s">
        <v>92</v>
      </c>
      <c r="F204" s="45">
        <v>3509502</v>
      </c>
      <c r="G204" s="45">
        <v>1066627.3899999999</v>
      </c>
      <c r="H204" s="46">
        <f t="shared" si="6"/>
        <v>0.30392556835699192</v>
      </c>
    </row>
    <row r="205" spans="1:8" x14ac:dyDescent="0.2">
      <c r="A205" s="42">
        <f t="shared" si="7"/>
        <v>196</v>
      </c>
      <c r="B205" s="43" t="s">
        <v>670</v>
      </c>
      <c r="C205" s="44" t="s">
        <v>392</v>
      </c>
      <c r="D205" s="44" t="s">
        <v>671</v>
      </c>
      <c r="E205" s="44" t="s">
        <v>92</v>
      </c>
      <c r="F205" s="45">
        <v>100000</v>
      </c>
      <c r="G205" s="45">
        <v>0</v>
      </c>
      <c r="H205" s="46">
        <f t="shared" si="6"/>
        <v>0</v>
      </c>
    </row>
    <row r="206" spans="1:8" ht="25.5" x14ac:dyDescent="0.2">
      <c r="A206" s="42">
        <f t="shared" si="7"/>
        <v>197</v>
      </c>
      <c r="B206" s="43" t="s">
        <v>352</v>
      </c>
      <c r="C206" s="44" t="s">
        <v>392</v>
      </c>
      <c r="D206" s="44" t="s">
        <v>671</v>
      </c>
      <c r="E206" s="44" t="s">
        <v>154</v>
      </c>
      <c r="F206" s="45">
        <v>100000</v>
      </c>
      <c r="G206" s="45">
        <v>0</v>
      </c>
      <c r="H206" s="46">
        <f t="shared" si="6"/>
        <v>0</v>
      </c>
    </row>
    <row r="207" spans="1:8" ht="25.5" x14ac:dyDescent="0.2">
      <c r="A207" s="42">
        <f t="shared" si="7"/>
        <v>198</v>
      </c>
      <c r="B207" s="43" t="s">
        <v>672</v>
      </c>
      <c r="C207" s="44" t="s">
        <v>392</v>
      </c>
      <c r="D207" s="44" t="s">
        <v>673</v>
      </c>
      <c r="E207" s="44" t="s">
        <v>92</v>
      </c>
      <c r="F207" s="45">
        <v>100000</v>
      </c>
      <c r="G207" s="45">
        <v>0</v>
      </c>
      <c r="H207" s="46">
        <f t="shared" si="6"/>
        <v>0</v>
      </c>
    </row>
    <row r="208" spans="1:8" ht="25.5" x14ac:dyDescent="0.2">
      <c r="A208" s="42">
        <f t="shared" si="7"/>
        <v>199</v>
      </c>
      <c r="B208" s="43" t="s">
        <v>352</v>
      </c>
      <c r="C208" s="44" t="s">
        <v>392</v>
      </c>
      <c r="D208" s="44" t="s">
        <v>673</v>
      </c>
      <c r="E208" s="44" t="s">
        <v>154</v>
      </c>
      <c r="F208" s="45">
        <v>100000</v>
      </c>
      <c r="G208" s="45">
        <v>0</v>
      </c>
      <c r="H208" s="46">
        <f t="shared" si="6"/>
        <v>0</v>
      </c>
    </row>
    <row r="209" spans="1:8" ht="25.5" x14ac:dyDescent="0.2">
      <c r="A209" s="42">
        <f t="shared" si="7"/>
        <v>200</v>
      </c>
      <c r="B209" s="43" t="s">
        <v>674</v>
      </c>
      <c r="C209" s="44" t="s">
        <v>392</v>
      </c>
      <c r="D209" s="44" t="s">
        <v>675</v>
      </c>
      <c r="E209" s="44" t="s">
        <v>92</v>
      </c>
      <c r="F209" s="45">
        <v>78000</v>
      </c>
      <c r="G209" s="45">
        <v>38400</v>
      </c>
      <c r="H209" s="46">
        <f t="shared" si="6"/>
        <v>0.49230769230769234</v>
      </c>
    </row>
    <row r="210" spans="1:8" ht="25.5" x14ac:dyDescent="0.2">
      <c r="A210" s="42">
        <f t="shared" si="7"/>
        <v>201</v>
      </c>
      <c r="B210" s="43" t="s">
        <v>352</v>
      </c>
      <c r="C210" s="44" t="s">
        <v>392</v>
      </c>
      <c r="D210" s="44" t="s">
        <v>675</v>
      </c>
      <c r="E210" s="44" t="s">
        <v>154</v>
      </c>
      <c r="F210" s="45">
        <v>78000</v>
      </c>
      <c r="G210" s="45">
        <v>38400</v>
      </c>
      <c r="H210" s="46">
        <f t="shared" si="6"/>
        <v>0.49230769230769234</v>
      </c>
    </row>
    <row r="211" spans="1:8" ht="51" x14ac:dyDescent="0.2">
      <c r="A211" s="42">
        <f t="shared" si="7"/>
        <v>202</v>
      </c>
      <c r="B211" s="43" t="s">
        <v>676</v>
      </c>
      <c r="C211" s="44" t="s">
        <v>392</v>
      </c>
      <c r="D211" s="44" t="s">
        <v>677</v>
      </c>
      <c r="E211" s="44" t="s">
        <v>92</v>
      </c>
      <c r="F211" s="45">
        <v>70000</v>
      </c>
      <c r="G211" s="45">
        <v>56940</v>
      </c>
      <c r="H211" s="46">
        <f t="shared" si="6"/>
        <v>0.81342857142857139</v>
      </c>
    </row>
    <row r="212" spans="1:8" ht="25.5" x14ac:dyDescent="0.2">
      <c r="A212" s="42">
        <f t="shared" si="7"/>
        <v>203</v>
      </c>
      <c r="B212" s="43" t="s">
        <v>352</v>
      </c>
      <c r="C212" s="44" t="s">
        <v>392</v>
      </c>
      <c r="D212" s="44" t="s">
        <v>677</v>
      </c>
      <c r="E212" s="44" t="s">
        <v>154</v>
      </c>
      <c r="F212" s="45">
        <v>70000</v>
      </c>
      <c r="G212" s="45">
        <v>56940</v>
      </c>
      <c r="H212" s="46">
        <f t="shared" si="6"/>
        <v>0.81342857142857139</v>
      </c>
    </row>
    <row r="213" spans="1:8" ht="38.25" x14ac:dyDescent="0.2">
      <c r="A213" s="42">
        <f t="shared" si="7"/>
        <v>204</v>
      </c>
      <c r="B213" s="43" t="s">
        <v>393</v>
      </c>
      <c r="C213" s="44" t="s">
        <v>392</v>
      </c>
      <c r="D213" s="44" t="s">
        <v>678</v>
      </c>
      <c r="E213" s="44" t="s">
        <v>92</v>
      </c>
      <c r="F213" s="45">
        <v>2896314</v>
      </c>
      <c r="G213" s="45">
        <v>971287.39</v>
      </c>
      <c r="H213" s="46">
        <f t="shared" si="6"/>
        <v>0.33535293134653216</v>
      </c>
    </row>
    <row r="214" spans="1:8" x14ac:dyDescent="0.2">
      <c r="A214" s="42">
        <f t="shared" si="7"/>
        <v>205</v>
      </c>
      <c r="B214" s="43" t="s">
        <v>359</v>
      </c>
      <c r="C214" s="44" t="s">
        <v>392</v>
      </c>
      <c r="D214" s="44" t="s">
        <v>678</v>
      </c>
      <c r="E214" s="44" t="s">
        <v>155</v>
      </c>
      <c r="F214" s="45">
        <v>2685492</v>
      </c>
      <c r="G214" s="45">
        <v>859770.77</v>
      </c>
      <c r="H214" s="46">
        <f t="shared" si="6"/>
        <v>0.32015391220677625</v>
      </c>
    </row>
    <row r="215" spans="1:8" ht="25.5" x14ac:dyDescent="0.2">
      <c r="A215" s="42">
        <f t="shared" si="7"/>
        <v>206</v>
      </c>
      <c r="B215" s="43" t="s">
        <v>352</v>
      </c>
      <c r="C215" s="44" t="s">
        <v>392</v>
      </c>
      <c r="D215" s="44" t="s">
        <v>678</v>
      </c>
      <c r="E215" s="44" t="s">
        <v>154</v>
      </c>
      <c r="F215" s="45">
        <v>190622</v>
      </c>
      <c r="G215" s="45">
        <v>101222</v>
      </c>
      <c r="H215" s="46">
        <f t="shared" si="6"/>
        <v>0.53100901260085409</v>
      </c>
    </row>
    <row r="216" spans="1:8" x14ac:dyDescent="0.2">
      <c r="A216" s="42">
        <f t="shared" si="7"/>
        <v>207</v>
      </c>
      <c r="B216" s="43" t="s">
        <v>355</v>
      </c>
      <c r="C216" s="44" t="s">
        <v>392</v>
      </c>
      <c r="D216" s="44" t="s">
        <v>678</v>
      </c>
      <c r="E216" s="44" t="s">
        <v>156</v>
      </c>
      <c r="F216" s="45">
        <v>20200</v>
      </c>
      <c r="G216" s="45">
        <v>10294.620000000001</v>
      </c>
      <c r="H216" s="46">
        <f t="shared" si="6"/>
        <v>0.50963465346534653</v>
      </c>
    </row>
    <row r="217" spans="1:8" ht="42.75" customHeight="1" x14ac:dyDescent="0.2">
      <c r="A217" s="42">
        <f t="shared" si="7"/>
        <v>208</v>
      </c>
      <c r="B217" s="43" t="s">
        <v>679</v>
      </c>
      <c r="C217" s="44" t="s">
        <v>392</v>
      </c>
      <c r="D217" s="44" t="s">
        <v>680</v>
      </c>
      <c r="E217" s="44" t="s">
        <v>92</v>
      </c>
      <c r="F217" s="45">
        <v>265188</v>
      </c>
      <c r="G217" s="45">
        <v>0</v>
      </c>
      <c r="H217" s="46">
        <f t="shared" si="6"/>
        <v>0</v>
      </c>
    </row>
    <row r="218" spans="1:8" ht="25.5" x14ac:dyDescent="0.2">
      <c r="A218" s="42">
        <f t="shared" si="7"/>
        <v>209</v>
      </c>
      <c r="B218" s="43" t="s">
        <v>352</v>
      </c>
      <c r="C218" s="44" t="s">
        <v>392</v>
      </c>
      <c r="D218" s="44" t="s">
        <v>680</v>
      </c>
      <c r="E218" s="44" t="s">
        <v>154</v>
      </c>
      <c r="F218" s="45">
        <v>265188</v>
      </c>
      <c r="G218" s="45">
        <v>0</v>
      </c>
      <c r="H218" s="46">
        <f t="shared" si="6"/>
        <v>0</v>
      </c>
    </row>
    <row r="219" spans="1:8" x14ac:dyDescent="0.2">
      <c r="A219" s="42">
        <f t="shared" si="7"/>
        <v>210</v>
      </c>
      <c r="B219" s="43" t="s">
        <v>681</v>
      </c>
      <c r="C219" s="44" t="s">
        <v>105</v>
      </c>
      <c r="D219" s="44" t="s">
        <v>194</v>
      </c>
      <c r="E219" s="44" t="s">
        <v>92</v>
      </c>
      <c r="F219" s="45">
        <v>9524696.4399999995</v>
      </c>
      <c r="G219" s="45">
        <v>31428</v>
      </c>
      <c r="H219" s="46">
        <f t="shared" si="6"/>
        <v>3.2996327177436009E-3</v>
      </c>
    </row>
    <row r="220" spans="1:8" ht="38.25" x14ac:dyDescent="0.2">
      <c r="A220" s="42">
        <f t="shared" si="7"/>
        <v>211</v>
      </c>
      <c r="B220" s="43" t="s">
        <v>657</v>
      </c>
      <c r="C220" s="44" t="s">
        <v>105</v>
      </c>
      <c r="D220" s="44" t="s">
        <v>216</v>
      </c>
      <c r="E220" s="44" t="s">
        <v>92</v>
      </c>
      <c r="F220" s="45">
        <v>9524696.4399999995</v>
      </c>
      <c r="G220" s="45">
        <v>31428</v>
      </c>
      <c r="H220" s="46">
        <f t="shared" si="6"/>
        <v>3.2996327177436009E-3</v>
      </c>
    </row>
    <row r="221" spans="1:8" x14ac:dyDescent="0.2">
      <c r="A221" s="42">
        <f t="shared" si="7"/>
        <v>212</v>
      </c>
      <c r="B221" s="43" t="s">
        <v>682</v>
      </c>
      <c r="C221" s="44" t="s">
        <v>105</v>
      </c>
      <c r="D221" s="44" t="s">
        <v>278</v>
      </c>
      <c r="E221" s="44" t="s">
        <v>92</v>
      </c>
      <c r="F221" s="45">
        <v>9524696.4399999995</v>
      </c>
      <c r="G221" s="45">
        <v>31428</v>
      </c>
      <c r="H221" s="46">
        <f t="shared" si="6"/>
        <v>3.2996327177436009E-3</v>
      </c>
    </row>
    <row r="222" spans="1:8" ht="25.5" x14ac:dyDescent="0.2">
      <c r="A222" s="42">
        <f t="shared" si="7"/>
        <v>213</v>
      </c>
      <c r="B222" s="43" t="s">
        <v>395</v>
      </c>
      <c r="C222" s="44" t="s">
        <v>105</v>
      </c>
      <c r="D222" s="44" t="s">
        <v>683</v>
      </c>
      <c r="E222" s="44" t="s">
        <v>92</v>
      </c>
      <c r="F222" s="45">
        <v>843000</v>
      </c>
      <c r="G222" s="45">
        <v>31428</v>
      </c>
      <c r="H222" s="46">
        <f t="shared" si="6"/>
        <v>3.7281138790035584E-2</v>
      </c>
    </row>
    <row r="223" spans="1:8" ht="25.5" x14ac:dyDescent="0.2">
      <c r="A223" s="42">
        <f t="shared" si="7"/>
        <v>214</v>
      </c>
      <c r="B223" s="43" t="s">
        <v>352</v>
      </c>
      <c r="C223" s="44" t="s">
        <v>105</v>
      </c>
      <c r="D223" s="44" t="s">
        <v>683</v>
      </c>
      <c r="E223" s="44" t="s">
        <v>154</v>
      </c>
      <c r="F223" s="45">
        <v>843000</v>
      </c>
      <c r="G223" s="45">
        <v>31428</v>
      </c>
      <c r="H223" s="46">
        <f t="shared" si="6"/>
        <v>3.7281138790035584E-2</v>
      </c>
    </row>
    <row r="224" spans="1:8" ht="25.5" x14ac:dyDescent="0.2">
      <c r="A224" s="42">
        <f t="shared" si="7"/>
        <v>215</v>
      </c>
      <c r="B224" s="43" t="s">
        <v>684</v>
      </c>
      <c r="C224" s="44" t="s">
        <v>105</v>
      </c>
      <c r="D224" s="44" t="s">
        <v>685</v>
      </c>
      <c r="E224" s="44" t="s">
        <v>92</v>
      </c>
      <c r="F224" s="45">
        <v>7945908.4400000004</v>
      </c>
      <c r="G224" s="45">
        <v>0</v>
      </c>
      <c r="H224" s="46">
        <f t="shared" si="6"/>
        <v>0</v>
      </c>
    </row>
    <row r="225" spans="1:8" ht="25.5" x14ac:dyDescent="0.2">
      <c r="A225" s="42">
        <f t="shared" si="7"/>
        <v>216</v>
      </c>
      <c r="B225" s="43" t="s">
        <v>352</v>
      </c>
      <c r="C225" s="44" t="s">
        <v>105</v>
      </c>
      <c r="D225" s="44" t="s">
        <v>685</v>
      </c>
      <c r="E225" s="44" t="s">
        <v>154</v>
      </c>
      <c r="F225" s="45">
        <v>7945908.4400000004</v>
      </c>
      <c r="G225" s="45">
        <v>0</v>
      </c>
      <c r="H225" s="46">
        <f t="shared" si="6"/>
        <v>0</v>
      </c>
    </row>
    <row r="226" spans="1:8" ht="38.25" x14ac:dyDescent="0.2">
      <c r="A226" s="42">
        <f t="shared" si="7"/>
        <v>217</v>
      </c>
      <c r="B226" s="43" t="s">
        <v>820</v>
      </c>
      <c r="C226" s="44" t="s">
        <v>105</v>
      </c>
      <c r="D226" s="44" t="s">
        <v>821</v>
      </c>
      <c r="E226" s="44" t="s">
        <v>92</v>
      </c>
      <c r="F226" s="45">
        <v>735788</v>
      </c>
      <c r="G226" s="45">
        <v>0</v>
      </c>
      <c r="H226" s="46">
        <f t="shared" si="6"/>
        <v>0</v>
      </c>
    </row>
    <row r="227" spans="1:8" x14ac:dyDescent="0.2">
      <c r="A227" s="42">
        <f t="shared" si="7"/>
        <v>218</v>
      </c>
      <c r="B227" s="43" t="s">
        <v>538</v>
      </c>
      <c r="C227" s="44" t="s">
        <v>105</v>
      </c>
      <c r="D227" s="44" t="s">
        <v>821</v>
      </c>
      <c r="E227" s="44" t="s">
        <v>539</v>
      </c>
      <c r="F227" s="45">
        <v>735788</v>
      </c>
      <c r="G227" s="45">
        <v>0</v>
      </c>
      <c r="H227" s="46">
        <f t="shared" si="6"/>
        <v>0</v>
      </c>
    </row>
    <row r="228" spans="1:8" x14ac:dyDescent="0.2">
      <c r="A228" s="42">
        <f t="shared" si="7"/>
        <v>219</v>
      </c>
      <c r="B228" s="43" t="s">
        <v>136</v>
      </c>
      <c r="C228" s="44" t="s">
        <v>106</v>
      </c>
      <c r="D228" s="44" t="s">
        <v>194</v>
      </c>
      <c r="E228" s="44" t="s">
        <v>92</v>
      </c>
      <c r="F228" s="45">
        <v>960000</v>
      </c>
      <c r="G228" s="45">
        <v>0</v>
      </c>
      <c r="H228" s="46">
        <f t="shared" si="6"/>
        <v>0</v>
      </c>
    </row>
    <row r="229" spans="1:8" ht="28.5" customHeight="1" x14ac:dyDescent="0.2">
      <c r="A229" s="42">
        <f t="shared" si="7"/>
        <v>220</v>
      </c>
      <c r="B229" s="43" t="s">
        <v>686</v>
      </c>
      <c r="C229" s="44" t="s">
        <v>106</v>
      </c>
      <c r="D229" s="44" t="s">
        <v>223</v>
      </c>
      <c r="E229" s="44" t="s">
        <v>92</v>
      </c>
      <c r="F229" s="45">
        <v>960000</v>
      </c>
      <c r="G229" s="45">
        <v>0</v>
      </c>
      <c r="H229" s="46">
        <f t="shared" si="6"/>
        <v>0</v>
      </c>
    </row>
    <row r="230" spans="1:8" ht="31.5" customHeight="1" x14ac:dyDescent="0.2">
      <c r="A230" s="42">
        <f t="shared" si="7"/>
        <v>221</v>
      </c>
      <c r="B230" s="43" t="s">
        <v>687</v>
      </c>
      <c r="C230" s="44" t="s">
        <v>106</v>
      </c>
      <c r="D230" s="44" t="s">
        <v>277</v>
      </c>
      <c r="E230" s="44" t="s">
        <v>92</v>
      </c>
      <c r="F230" s="45">
        <v>960000</v>
      </c>
      <c r="G230" s="45">
        <v>0</v>
      </c>
      <c r="H230" s="46">
        <f t="shared" si="6"/>
        <v>0</v>
      </c>
    </row>
    <row r="231" spans="1:8" ht="31.5" customHeight="1" x14ac:dyDescent="0.2">
      <c r="A231" s="42">
        <f t="shared" si="7"/>
        <v>222</v>
      </c>
      <c r="B231" s="43" t="s">
        <v>688</v>
      </c>
      <c r="C231" s="44" t="s">
        <v>106</v>
      </c>
      <c r="D231" s="44" t="s">
        <v>689</v>
      </c>
      <c r="E231" s="44" t="s">
        <v>92</v>
      </c>
      <c r="F231" s="45">
        <v>300000</v>
      </c>
      <c r="G231" s="45">
        <v>0</v>
      </c>
      <c r="H231" s="46">
        <f t="shared" si="6"/>
        <v>0</v>
      </c>
    </row>
    <row r="232" spans="1:8" ht="38.25" x14ac:dyDescent="0.2">
      <c r="A232" s="42">
        <f t="shared" si="7"/>
        <v>223</v>
      </c>
      <c r="B232" s="43" t="s">
        <v>387</v>
      </c>
      <c r="C232" s="44" t="s">
        <v>106</v>
      </c>
      <c r="D232" s="44" t="s">
        <v>689</v>
      </c>
      <c r="E232" s="44" t="s">
        <v>159</v>
      </c>
      <c r="F232" s="45">
        <v>300000</v>
      </c>
      <c r="G232" s="45">
        <v>0</v>
      </c>
      <c r="H232" s="46">
        <f t="shared" si="6"/>
        <v>0</v>
      </c>
    </row>
    <row r="233" spans="1:8" ht="51" x14ac:dyDescent="0.2">
      <c r="A233" s="42">
        <f t="shared" si="7"/>
        <v>224</v>
      </c>
      <c r="B233" s="43" t="s">
        <v>690</v>
      </c>
      <c r="C233" s="44" t="s">
        <v>106</v>
      </c>
      <c r="D233" s="44" t="s">
        <v>224</v>
      </c>
      <c r="E233" s="44" t="s">
        <v>92</v>
      </c>
      <c r="F233" s="45">
        <v>300000</v>
      </c>
      <c r="G233" s="45">
        <v>0</v>
      </c>
      <c r="H233" s="46">
        <f t="shared" si="6"/>
        <v>0</v>
      </c>
    </row>
    <row r="234" spans="1:8" ht="38.25" x14ac:dyDescent="0.2">
      <c r="A234" s="42">
        <f t="shared" si="7"/>
        <v>225</v>
      </c>
      <c r="B234" s="43" t="s">
        <v>387</v>
      </c>
      <c r="C234" s="44" t="s">
        <v>106</v>
      </c>
      <c r="D234" s="44" t="s">
        <v>224</v>
      </c>
      <c r="E234" s="44" t="s">
        <v>159</v>
      </c>
      <c r="F234" s="45">
        <v>300000</v>
      </c>
      <c r="G234" s="45">
        <v>0</v>
      </c>
      <c r="H234" s="46">
        <f t="shared" si="6"/>
        <v>0</v>
      </c>
    </row>
    <row r="235" spans="1:8" x14ac:dyDescent="0.2">
      <c r="A235" s="42">
        <f t="shared" si="7"/>
        <v>226</v>
      </c>
      <c r="B235" s="43" t="s">
        <v>691</v>
      </c>
      <c r="C235" s="44" t="s">
        <v>106</v>
      </c>
      <c r="D235" s="44" t="s">
        <v>504</v>
      </c>
      <c r="E235" s="44" t="s">
        <v>92</v>
      </c>
      <c r="F235" s="45">
        <v>150000</v>
      </c>
      <c r="G235" s="45">
        <v>0</v>
      </c>
      <c r="H235" s="46">
        <f t="shared" si="6"/>
        <v>0</v>
      </c>
    </row>
    <row r="236" spans="1:8" ht="25.5" x14ac:dyDescent="0.2">
      <c r="A236" s="42">
        <f t="shared" si="7"/>
        <v>227</v>
      </c>
      <c r="B236" s="43" t="s">
        <v>352</v>
      </c>
      <c r="C236" s="44" t="s">
        <v>106</v>
      </c>
      <c r="D236" s="44" t="s">
        <v>504</v>
      </c>
      <c r="E236" s="44" t="s">
        <v>154</v>
      </c>
      <c r="F236" s="45">
        <v>150000</v>
      </c>
      <c r="G236" s="45">
        <v>0</v>
      </c>
      <c r="H236" s="46">
        <f t="shared" si="6"/>
        <v>0</v>
      </c>
    </row>
    <row r="237" spans="1:8" ht="25.5" x14ac:dyDescent="0.2">
      <c r="A237" s="42">
        <f t="shared" si="7"/>
        <v>228</v>
      </c>
      <c r="B237" s="43" t="s">
        <v>692</v>
      </c>
      <c r="C237" s="44" t="s">
        <v>106</v>
      </c>
      <c r="D237" s="44" t="s">
        <v>693</v>
      </c>
      <c r="E237" s="44" t="s">
        <v>92</v>
      </c>
      <c r="F237" s="45">
        <v>90000</v>
      </c>
      <c r="G237" s="45">
        <v>0</v>
      </c>
      <c r="H237" s="46">
        <f t="shared" si="6"/>
        <v>0</v>
      </c>
    </row>
    <row r="238" spans="1:8" ht="25.5" x14ac:dyDescent="0.2">
      <c r="A238" s="42">
        <f t="shared" si="7"/>
        <v>229</v>
      </c>
      <c r="B238" s="43" t="s">
        <v>352</v>
      </c>
      <c r="C238" s="44" t="s">
        <v>106</v>
      </c>
      <c r="D238" s="44" t="s">
        <v>693</v>
      </c>
      <c r="E238" s="44" t="s">
        <v>154</v>
      </c>
      <c r="F238" s="45">
        <v>90000</v>
      </c>
      <c r="G238" s="45">
        <v>0</v>
      </c>
      <c r="H238" s="46">
        <f t="shared" si="6"/>
        <v>0</v>
      </c>
    </row>
    <row r="239" spans="1:8" ht="25.5" x14ac:dyDescent="0.2">
      <c r="A239" s="42">
        <f t="shared" si="7"/>
        <v>230</v>
      </c>
      <c r="B239" s="43" t="s">
        <v>559</v>
      </c>
      <c r="C239" s="44" t="s">
        <v>106</v>
      </c>
      <c r="D239" s="44" t="s">
        <v>694</v>
      </c>
      <c r="E239" s="44" t="s">
        <v>92</v>
      </c>
      <c r="F239" s="45">
        <v>120000</v>
      </c>
      <c r="G239" s="45">
        <v>0</v>
      </c>
      <c r="H239" s="46">
        <f t="shared" si="6"/>
        <v>0</v>
      </c>
    </row>
    <row r="240" spans="1:8" ht="25.5" x14ac:dyDescent="0.2">
      <c r="A240" s="42">
        <f t="shared" si="7"/>
        <v>231</v>
      </c>
      <c r="B240" s="43" t="s">
        <v>352</v>
      </c>
      <c r="C240" s="44" t="s">
        <v>106</v>
      </c>
      <c r="D240" s="44" t="s">
        <v>694</v>
      </c>
      <c r="E240" s="44" t="s">
        <v>154</v>
      </c>
      <c r="F240" s="45">
        <v>120000</v>
      </c>
      <c r="G240" s="45">
        <v>0</v>
      </c>
      <c r="H240" s="46">
        <f t="shared" si="6"/>
        <v>0</v>
      </c>
    </row>
    <row r="241" spans="1:8" x14ac:dyDescent="0.2">
      <c r="A241" s="42">
        <f t="shared" si="7"/>
        <v>232</v>
      </c>
      <c r="B241" s="43" t="s">
        <v>137</v>
      </c>
      <c r="C241" s="44" t="s">
        <v>107</v>
      </c>
      <c r="D241" s="44" t="s">
        <v>194</v>
      </c>
      <c r="E241" s="44" t="s">
        <v>92</v>
      </c>
      <c r="F241" s="45">
        <v>24545710</v>
      </c>
      <c r="G241" s="45">
        <v>4367720.84</v>
      </c>
      <c r="H241" s="46">
        <f t="shared" si="6"/>
        <v>0.17794233045204233</v>
      </c>
    </row>
    <row r="242" spans="1:8" x14ac:dyDescent="0.2">
      <c r="A242" s="42">
        <f t="shared" si="7"/>
        <v>233</v>
      </c>
      <c r="B242" s="43" t="s">
        <v>138</v>
      </c>
      <c r="C242" s="44" t="s">
        <v>108</v>
      </c>
      <c r="D242" s="44" t="s">
        <v>194</v>
      </c>
      <c r="E242" s="44" t="s">
        <v>92</v>
      </c>
      <c r="F242" s="45">
        <v>11329980</v>
      </c>
      <c r="G242" s="45">
        <v>319713</v>
      </c>
      <c r="H242" s="46">
        <f t="shared" si="6"/>
        <v>2.8218319891120724E-2</v>
      </c>
    </row>
    <row r="243" spans="1:8" ht="38.25" x14ac:dyDescent="0.2">
      <c r="A243" s="42">
        <f t="shared" si="7"/>
        <v>234</v>
      </c>
      <c r="B243" s="43" t="s">
        <v>657</v>
      </c>
      <c r="C243" s="44" t="s">
        <v>108</v>
      </c>
      <c r="D243" s="44" t="s">
        <v>216</v>
      </c>
      <c r="E243" s="44" t="s">
        <v>92</v>
      </c>
      <c r="F243" s="45">
        <v>11329980</v>
      </c>
      <c r="G243" s="45">
        <v>319713</v>
      </c>
      <c r="H243" s="46">
        <f t="shared" si="6"/>
        <v>2.8218319891120724E-2</v>
      </c>
    </row>
    <row r="244" spans="1:8" x14ac:dyDescent="0.2">
      <c r="A244" s="42">
        <f t="shared" si="7"/>
        <v>235</v>
      </c>
      <c r="B244" s="43" t="s">
        <v>695</v>
      </c>
      <c r="C244" s="44" t="s">
        <v>108</v>
      </c>
      <c r="D244" s="44" t="s">
        <v>696</v>
      </c>
      <c r="E244" s="44" t="s">
        <v>92</v>
      </c>
      <c r="F244" s="45">
        <v>11329980</v>
      </c>
      <c r="G244" s="45">
        <v>319713</v>
      </c>
      <c r="H244" s="46">
        <f t="shared" si="6"/>
        <v>2.8218319891120724E-2</v>
      </c>
    </row>
    <row r="245" spans="1:8" ht="25.5" x14ac:dyDescent="0.2">
      <c r="A245" s="42">
        <f t="shared" si="7"/>
        <v>236</v>
      </c>
      <c r="B245" s="43" t="s">
        <v>822</v>
      </c>
      <c r="C245" s="44" t="s">
        <v>108</v>
      </c>
      <c r="D245" s="44" t="s">
        <v>823</v>
      </c>
      <c r="E245" s="44" t="s">
        <v>92</v>
      </c>
      <c r="F245" s="45">
        <v>478780</v>
      </c>
      <c r="G245" s="45">
        <v>0</v>
      </c>
      <c r="H245" s="46">
        <f t="shared" si="6"/>
        <v>0</v>
      </c>
    </row>
    <row r="246" spans="1:8" x14ac:dyDescent="0.2">
      <c r="A246" s="42">
        <f t="shared" si="7"/>
        <v>237</v>
      </c>
      <c r="B246" s="43" t="s">
        <v>538</v>
      </c>
      <c r="C246" s="44" t="s">
        <v>108</v>
      </c>
      <c r="D246" s="44" t="s">
        <v>823</v>
      </c>
      <c r="E246" s="44" t="s">
        <v>539</v>
      </c>
      <c r="F246" s="45">
        <v>478780</v>
      </c>
      <c r="G246" s="45">
        <v>0</v>
      </c>
      <c r="H246" s="46">
        <f t="shared" si="6"/>
        <v>0</v>
      </c>
    </row>
    <row r="247" spans="1:8" ht="68.25" customHeight="1" x14ac:dyDescent="0.2">
      <c r="A247" s="42">
        <f t="shared" si="7"/>
        <v>238</v>
      </c>
      <c r="B247" s="43" t="s">
        <v>697</v>
      </c>
      <c r="C247" s="44" t="s">
        <v>108</v>
      </c>
      <c r="D247" s="44" t="s">
        <v>698</v>
      </c>
      <c r="E247" s="44" t="s">
        <v>92</v>
      </c>
      <c r="F247" s="45">
        <v>35000</v>
      </c>
      <c r="G247" s="45">
        <v>0</v>
      </c>
      <c r="H247" s="46">
        <f t="shared" si="6"/>
        <v>0</v>
      </c>
    </row>
    <row r="248" spans="1:8" ht="38.25" x14ac:dyDescent="0.2">
      <c r="A248" s="42">
        <f t="shared" si="7"/>
        <v>239</v>
      </c>
      <c r="B248" s="43" t="s">
        <v>387</v>
      </c>
      <c r="C248" s="44" t="s">
        <v>108</v>
      </c>
      <c r="D248" s="44" t="s">
        <v>698</v>
      </c>
      <c r="E248" s="44" t="s">
        <v>159</v>
      </c>
      <c r="F248" s="45">
        <v>35000</v>
      </c>
      <c r="G248" s="45">
        <v>0</v>
      </c>
      <c r="H248" s="46">
        <f t="shared" si="6"/>
        <v>0</v>
      </c>
    </row>
    <row r="249" spans="1:8" x14ac:dyDescent="0.2">
      <c r="A249" s="42">
        <f t="shared" si="7"/>
        <v>240</v>
      </c>
      <c r="B249" s="43" t="s">
        <v>396</v>
      </c>
      <c r="C249" s="44" t="s">
        <v>108</v>
      </c>
      <c r="D249" s="44" t="s">
        <v>699</v>
      </c>
      <c r="E249" s="44" t="s">
        <v>92</v>
      </c>
      <c r="F249" s="45">
        <v>10000000</v>
      </c>
      <c r="G249" s="45">
        <v>0</v>
      </c>
      <c r="H249" s="46">
        <f t="shared" si="6"/>
        <v>0</v>
      </c>
    </row>
    <row r="250" spans="1:8" x14ac:dyDescent="0.2">
      <c r="A250" s="42">
        <f t="shared" si="7"/>
        <v>241</v>
      </c>
      <c r="B250" s="43" t="s">
        <v>369</v>
      </c>
      <c r="C250" s="44" t="s">
        <v>108</v>
      </c>
      <c r="D250" s="44" t="s">
        <v>699</v>
      </c>
      <c r="E250" s="44" t="s">
        <v>157</v>
      </c>
      <c r="F250" s="45">
        <v>10000000</v>
      </c>
      <c r="G250" s="45">
        <v>0</v>
      </c>
      <c r="H250" s="46">
        <f t="shared" si="6"/>
        <v>0</v>
      </c>
    </row>
    <row r="251" spans="1:8" ht="25.5" x14ac:dyDescent="0.2">
      <c r="A251" s="42">
        <f t="shared" si="7"/>
        <v>242</v>
      </c>
      <c r="B251" s="43" t="s">
        <v>700</v>
      </c>
      <c r="C251" s="44" t="s">
        <v>108</v>
      </c>
      <c r="D251" s="44" t="s">
        <v>701</v>
      </c>
      <c r="E251" s="44" t="s">
        <v>92</v>
      </c>
      <c r="F251" s="45">
        <v>816200</v>
      </c>
      <c r="G251" s="45">
        <v>319713</v>
      </c>
      <c r="H251" s="46">
        <f t="shared" si="6"/>
        <v>0.3917091399166871</v>
      </c>
    </row>
    <row r="252" spans="1:8" x14ac:dyDescent="0.2">
      <c r="A252" s="42">
        <f t="shared" si="7"/>
        <v>243</v>
      </c>
      <c r="B252" s="43" t="s">
        <v>538</v>
      </c>
      <c r="C252" s="44" t="s">
        <v>108</v>
      </c>
      <c r="D252" s="44" t="s">
        <v>701</v>
      </c>
      <c r="E252" s="44" t="s">
        <v>539</v>
      </c>
      <c r="F252" s="45">
        <v>816200</v>
      </c>
      <c r="G252" s="45">
        <v>319713</v>
      </c>
      <c r="H252" s="46">
        <f t="shared" si="6"/>
        <v>0.3917091399166871</v>
      </c>
    </row>
    <row r="253" spans="1:8" x14ac:dyDescent="0.2">
      <c r="A253" s="42">
        <f t="shared" si="7"/>
        <v>244</v>
      </c>
      <c r="B253" s="43" t="s">
        <v>175</v>
      </c>
      <c r="C253" s="44" t="s">
        <v>176</v>
      </c>
      <c r="D253" s="44" t="s">
        <v>194</v>
      </c>
      <c r="E253" s="44" t="s">
        <v>92</v>
      </c>
      <c r="F253" s="45">
        <v>13215730</v>
      </c>
      <c r="G253" s="45">
        <v>4048007.84</v>
      </c>
      <c r="H253" s="46">
        <f t="shared" si="6"/>
        <v>0.30630225042430498</v>
      </c>
    </row>
    <row r="254" spans="1:8" ht="38.25" x14ac:dyDescent="0.2">
      <c r="A254" s="42">
        <f t="shared" si="7"/>
        <v>245</v>
      </c>
      <c r="B254" s="43" t="s">
        <v>657</v>
      </c>
      <c r="C254" s="44" t="s">
        <v>176</v>
      </c>
      <c r="D254" s="44" t="s">
        <v>216</v>
      </c>
      <c r="E254" s="44" t="s">
        <v>92</v>
      </c>
      <c r="F254" s="45">
        <v>13214730</v>
      </c>
      <c r="G254" s="45">
        <v>4048007.84</v>
      </c>
      <c r="H254" s="46">
        <f t="shared" si="6"/>
        <v>0.30632542927475626</v>
      </c>
    </row>
    <row r="255" spans="1:8" x14ac:dyDescent="0.2">
      <c r="A255" s="42">
        <f t="shared" si="7"/>
        <v>246</v>
      </c>
      <c r="B255" s="43" t="s">
        <v>695</v>
      </c>
      <c r="C255" s="44" t="s">
        <v>176</v>
      </c>
      <c r="D255" s="44" t="s">
        <v>696</v>
      </c>
      <c r="E255" s="44" t="s">
        <v>92</v>
      </c>
      <c r="F255" s="45">
        <v>1595030</v>
      </c>
      <c r="G255" s="45">
        <v>996280</v>
      </c>
      <c r="H255" s="46">
        <f t="shared" si="6"/>
        <v>0.62461521099916617</v>
      </c>
    </row>
    <row r="256" spans="1:8" ht="25.5" x14ac:dyDescent="0.2">
      <c r="A256" s="42">
        <f t="shared" si="7"/>
        <v>247</v>
      </c>
      <c r="B256" s="43" t="s">
        <v>702</v>
      </c>
      <c r="C256" s="44" t="s">
        <v>176</v>
      </c>
      <c r="D256" s="44" t="s">
        <v>703</v>
      </c>
      <c r="E256" s="44" t="s">
        <v>92</v>
      </c>
      <c r="F256" s="45">
        <v>1595030</v>
      </c>
      <c r="G256" s="45">
        <v>996280</v>
      </c>
      <c r="H256" s="46">
        <f t="shared" si="6"/>
        <v>0.62461521099916617</v>
      </c>
    </row>
    <row r="257" spans="1:8" x14ac:dyDescent="0.2">
      <c r="A257" s="42">
        <f t="shared" si="7"/>
        <v>248</v>
      </c>
      <c r="B257" s="43" t="s">
        <v>371</v>
      </c>
      <c r="C257" s="44" t="s">
        <v>176</v>
      </c>
      <c r="D257" s="44" t="s">
        <v>703</v>
      </c>
      <c r="E257" s="44" t="s">
        <v>160</v>
      </c>
      <c r="F257" s="45">
        <v>1595030</v>
      </c>
      <c r="G257" s="45">
        <v>996280</v>
      </c>
      <c r="H257" s="46">
        <f t="shared" si="6"/>
        <v>0.62461521099916617</v>
      </c>
    </row>
    <row r="258" spans="1:8" x14ac:dyDescent="0.2">
      <c r="A258" s="42">
        <f t="shared" si="7"/>
        <v>249</v>
      </c>
      <c r="B258" s="43" t="s">
        <v>704</v>
      </c>
      <c r="C258" s="44" t="s">
        <v>176</v>
      </c>
      <c r="D258" s="44" t="s">
        <v>276</v>
      </c>
      <c r="E258" s="44" t="s">
        <v>92</v>
      </c>
      <c r="F258" s="45">
        <v>11619700</v>
      </c>
      <c r="G258" s="45">
        <v>3051727.84</v>
      </c>
      <c r="H258" s="46">
        <f t="shared" si="6"/>
        <v>0.26263396128987837</v>
      </c>
    </row>
    <row r="259" spans="1:8" ht="51" x14ac:dyDescent="0.2">
      <c r="A259" s="42">
        <f t="shared" si="7"/>
        <v>250</v>
      </c>
      <c r="B259" s="43" t="s">
        <v>705</v>
      </c>
      <c r="C259" s="44" t="s">
        <v>176</v>
      </c>
      <c r="D259" s="44" t="s">
        <v>706</v>
      </c>
      <c r="E259" s="44" t="s">
        <v>92</v>
      </c>
      <c r="F259" s="45">
        <v>4500000</v>
      </c>
      <c r="G259" s="45">
        <v>2250000</v>
      </c>
      <c r="H259" s="46">
        <f t="shared" si="6"/>
        <v>0.5</v>
      </c>
    </row>
    <row r="260" spans="1:8" x14ac:dyDescent="0.2">
      <c r="A260" s="42">
        <f t="shared" si="7"/>
        <v>251</v>
      </c>
      <c r="B260" s="43" t="s">
        <v>371</v>
      </c>
      <c r="C260" s="44" t="s">
        <v>176</v>
      </c>
      <c r="D260" s="44" t="s">
        <v>706</v>
      </c>
      <c r="E260" s="44" t="s">
        <v>160</v>
      </c>
      <c r="F260" s="45">
        <v>4500000</v>
      </c>
      <c r="G260" s="45">
        <v>2250000</v>
      </c>
      <c r="H260" s="46">
        <f t="shared" si="6"/>
        <v>0.5</v>
      </c>
    </row>
    <row r="261" spans="1:8" ht="25.5" x14ac:dyDescent="0.2">
      <c r="A261" s="42">
        <f t="shared" si="7"/>
        <v>252</v>
      </c>
      <c r="B261" s="43" t="s">
        <v>482</v>
      </c>
      <c r="C261" s="44" t="s">
        <v>176</v>
      </c>
      <c r="D261" s="44" t="s">
        <v>707</v>
      </c>
      <c r="E261" s="44" t="s">
        <v>92</v>
      </c>
      <c r="F261" s="45">
        <v>7119700</v>
      </c>
      <c r="G261" s="45">
        <v>801727.84</v>
      </c>
      <c r="H261" s="46">
        <f t="shared" si="6"/>
        <v>0.11260696939477786</v>
      </c>
    </row>
    <row r="262" spans="1:8" ht="25.5" x14ac:dyDescent="0.2">
      <c r="A262" s="42">
        <f t="shared" si="7"/>
        <v>253</v>
      </c>
      <c r="B262" s="43" t="s">
        <v>352</v>
      </c>
      <c r="C262" s="44" t="s">
        <v>176</v>
      </c>
      <c r="D262" s="44" t="s">
        <v>707</v>
      </c>
      <c r="E262" s="44" t="s">
        <v>154</v>
      </c>
      <c r="F262" s="45">
        <v>7119700</v>
      </c>
      <c r="G262" s="45">
        <v>801727.84</v>
      </c>
      <c r="H262" s="46">
        <f t="shared" si="6"/>
        <v>0.11260696939477786</v>
      </c>
    </row>
    <row r="263" spans="1:8" x14ac:dyDescent="0.2">
      <c r="A263" s="42">
        <f t="shared" si="7"/>
        <v>254</v>
      </c>
      <c r="B263" s="43" t="s">
        <v>193</v>
      </c>
      <c r="C263" s="44" t="s">
        <v>176</v>
      </c>
      <c r="D263" s="44" t="s">
        <v>195</v>
      </c>
      <c r="E263" s="44" t="s">
        <v>92</v>
      </c>
      <c r="F263" s="45">
        <v>1000</v>
      </c>
      <c r="G263" s="45">
        <v>0</v>
      </c>
      <c r="H263" s="46">
        <f t="shared" si="6"/>
        <v>0</v>
      </c>
    </row>
    <row r="264" spans="1:8" ht="51" x14ac:dyDescent="0.2">
      <c r="A264" s="42">
        <f t="shared" si="7"/>
        <v>255</v>
      </c>
      <c r="B264" s="43" t="s">
        <v>483</v>
      </c>
      <c r="C264" s="44" t="s">
        <v>176</v>
      </c>
      <c r="D264" s="44" t="s">
        <v>708</v>
      </c>
      <c r="E264" s="44" t="s">
        <v>92</v>
      </c>
      <c r="F264" s="45">
        <v>1000</v>
      </c>
      <c r="G264" s="45">
        <v>0</v>
      </c>
      <c r="H264" s="46">
        <f t="shared" si="6"/>
        <v>0</v>
      </c>
    </row>
    <row r="265" spans="1:8" ht="25.5" x14ac:dyDescent="0.2">
      <c r="A265" s="42">
        <f t="shared" si="7"/>
        <v>256</v>
      </c>
      <c r="B265" s="43" t="s">
        <v>352</v>
      </c>
      <c r="C265" s="44" t="s">
        <v>176</v>
      </c>
      <c r="D265" s="44" t="s">
        <v>708</v>
      </c>
      <c r="E265" s="44" t="s">
        <v>154</v>
      </c>
      <c r="F265" s="45">
        <v>1000</v>
      </c>
      <c r="G265" s="45">
        <v>0</v>
      </c>
      <c r="H265" s="46">
        <f t="shared" si="6"/>
        <v>0</v>
      </c>
    </row>
    <row r="266" spans="1:8" x14ac:dyDescent="0.2">
      <c r="A266" s="42">
        <f t="shared" si="7"/>
        <v>257</v>
      </c>
      <c r="B266" s="43" t="s">
        <v>397</v>
      </c>
      <c r="C266" s="44" t="s">
        <v>398</v>
      </c>
      <c r="D266" s="44" t="s">
        <v>194</v>
      </c>
      <c r="E266" s="44" t="s">
        <v>92</v>
      </c>
      <c r="F266" s="45">
        <v>1883350</v>
      </c>
      <c r="G266" s="45">
        <v>0</v>
      </c>
      <c r="H266" s="46">
        <f t="shared" si="6"/>
        <v>0</v>
      </c>
    </row>
    <row r="267" spans="1:8" x14ac:dyDescent="0.2">
      <c r="A267" s="42">
        <f t="shared" si="7"/>
        <v>258</v>
      </c>
      <c r="B267" s="43" t="s">
        <v>399</v>
      </c>
      <c r="C267" s="44" t="s">
        <v>400</v>
      </c>
      <c r="D267" s="44" t="s">
        <v>194</v>
      </c>
      <c r="E267" s="44" t="s">
        <v>92</v>
      </c>
      <c r="F267" s="45">
        <v>1883350</v>
      </c>
      <c r="G267" s="45">
        <v>0</v>
      </c>
      <c r="H267" s="46">
        <f t="shared" ref="H267:H330" si="8">G267/F267</f>
        <v>0</v>
      </c>
    </row>
    <row r="268" spans="1:8" ht="38.25" x14ac:dyDescent="0.2">
      <c r="A268" s="42">
        <f t="shared" ref="A268:A331" si="9">A267+1</f>
        <v>259</v>
      </c>
      <c r="B268" s="43" t="s">
        <v>657</v>
      </c>
      <c r="C268" s="44" t="s">
        <v>400</v>
      </c>
      <c r="D268" s="44" t="s">
        <v>216</v>
      </c>
      <c r="E268" s="44" t="s">
        <v>92</v>
      </c>
      <c r="F268" s="45">
        <v>1883350</v>
      </c>
      <c r="G268" s="45">
        <v>0</v>
      </c>
      <c r="H268" s="46">
        <f t="shared" si="8"/>
        <v>0</v>
      </c>
    </row>
    <row r="269" spans="1:8" x14ac:dyDescent="0.2">
      <c r="A269" s="42">
        <f t="shared" si="9"/>
        <v>260</v>
      </c>
      <c r="B269" s="43" t="s">
        <v>704</v>
      </c>
      <c r="C269" s="44" t="s">
        <v>400</v>
      </c>
      <c r="D269" s="44" t="s">
        <v>276</v>
      </c>
      <c r="E269" s="44" t="s">
        <v>92</v>
      </c>
      <c r="F269" s="45">
        <v>1883350</v>
      </c>
      <c r="G269" s="45">
        <v>0</v>
      </c>
      <c r="H269" s="46">
        <f t="shared" si="8"/>
        <v>0</v>
      </c>
    </row>
    <row r="270" spans="1:8" ht="25.5" x14ac:dyDescent="0.2">
      <c r="A270" s="42">
        <f t="shared" si="9"/>
        <v>261</v>
      </c>
      <c r="B270" s="43" t="s">
        <v>401</v>
      </c>
      <c r="C270" s="44" t="s">
        <v>400</v>
      </c>
      <c r="D270" s="44" t="s">
        <v>709</v>
      </c>
      <c r="E270" s="44" t="s">
        <v>92</v>
      </c>
      <c r="F270" s="45">
        <v>300000</v>
      </c>
      <c r="G270" s="45">
        <v>0</v>
      </c>
      <c r="H270" s="46">
        <f t="shared" si="8"/>
        <v>0</v>
      </c>
    </row>
    <row r="271" spans="1:8" ht="25.5" x14ac:dyDescent="0.2">
      <c r="A271" s="42">
        <f t="shared" si="9"/>
        <v>262</v>
      </c>
      <c r="B271" s="43" t="s">
        <v>352</v>
      </c>
      <c r="C271" s="44" t="s">
        <v>400</v>
      </c>
      <c r="D271" s="44" t="s">
        <v>709</v>
      </c>
      <c r="E271" s="44" t="s">
        <v>154</v>
      </c>
      <c r="F271" s="45">
        <v>300000</v>
      </c>
      <c r="G271" s="45">
        <v>0</v>
      </c>
      <c r="H271" s="46">
        <f t="shared" si="8"/>
        <v>0</v>
      </c>
    </row>
    <row r="272" spans="1:8" ht="25.5" x14ac:dyDescent="0.2">
      <c r="A272" s="42">
        <f t="shared" si="9"/>
        <v>263</v>
      </c>
      <c r="B272" s="43" t="s">
        <v>710</v>
      </c>
      <c r="C272" s="44" t="s">
        <v>400</v>
      </c>
      <c r="D272" s="44" t="s">
        <v>711</v>
      </c>
      <c r="E272" s="44" t="s">
        <v>92</v>
      </c>
      <c r="F272" s="45">
        <v>1583350</v>
      </c>
      <c r="G272" s="45">
        <v>0</v>
      </c>
      <c r="H272" s="46">
        <f t="shared" si="8"/>
        <v>0</v>
      </c>
    </row>
    <row r="273" spans="1:8" ht="25.5" x14ac:dyDescent="0.2">
      <c r="A273" s="42">
        <f t="shared" si="9"/>
        <v>264</v>
      </c>
      <c r="B273" s="43" t="s">
        <v>352</v>
      </c>
      <c r="C273" s="44" t="s">
        <v>400</v>
      </c>
      <c r="D273" s="44" t="s">
        <v>711</v>
      </c>
      <c r="E273" s="44" t="s">
        <v>154</v>
      </c>
      <c r="F273" s="45">
        <v>1583350</v>
      </c>
      <c r="G273" s="45">
        <v>0</v>
      </c>
      <c r="H273" s="46">
        <f t="shared" si="8"/>
        <v>0</v>
      </c>
    </row>
    <row r="274" spans="1:8" x14ac:dyDescent="0.2">
      <c r="A274" s="42">
        <f t="shared" si="9"/>
        <v>265</v>
      </c>
      <c r="B274" s="43" t="s">
        <v>139</v>
      </c>
      <c r="C274" s="44" t="s">
        <v>109</v>
      </c>
      <c r="D274" s="44" t="s">
        <v>194</v>
      </c>
      <c r="E274" s="44" t="s">
        <v>92</v>
      </c>
      <c r="F274" s="45">
        <v>1077416478.29</v>
      </c>
      <c r="G274" s="45">
        <v>498203860.05000001</v>
      </c>
      <c r="H274" s="46">
        <f t="shared" si="8"/>
        <v>0.46240601484090377</v>
      </c>
    </row>
    <row r="275" spans="1:8" x14ac:dyDescent="0.2">
      <c r="A275" s="42">
        <f t="shared" si="9"/>
        <v>266</v>
      </c>
      <c r="B275" s="43" t="s">
        <v>140</v>
      </c>
      <c r="C275" s="44" t="s">
        <v>110</v>
      </c>
      <c r="D275" s="44" t="s">
        <v>194</v>
      </c>
      <c r="E275" s="44" t="s">
        <v>92</v>
      </c>
      <c r="F275" s="45">
        <v>398207090.13999999</v>
      </c>
      <c r="G275" s="45">
        <v>181798553.22</v>
      </c>
      <c r="H275" s="46">
        <f t="shared" si="8"/>
        <v>0.45654273296862702</v>
      </c>
    </row>
    <row r="276" spans="1:8" ht="25.5" x14ac:dyDescent="0.2">
      <c r="A276" s="42">
        <f t="shared" si="9"/>
        <v>267</v>
      </c>
      <c r="B276" s="43" t="s">
        <v>712</v>
      </c>
      <c r="C276" s="44" t="s">
        <v>110</v>
      </c>
      <c r="D276" s="44" t="s">
        <v>225</v>
      </c>
      <c r="E276" s="44" t="s">
        <v>92</v>
      </c>
      <c r="F276" s="45">
        <v>398207090.13999999</v>
      </c>
      <c r="G276" s="45">
        <v>181798553.22</v>
      </c>
      <c r="H276" s="46">
        <f t="shared" si="8"/>
        <v>0.45654273296862702</v>
      </c>
    </row>
    <row r="277" spans="1:8" ht="25.5" x14ac:dyDescent="0.2">
      <c r="A277" s="42">
        <f t="shared" si="9"/>
        <v>268</v>
      </c>
      <c r="B277" s="43" t="s">
        <v>713</v>
      </c>
      <c r="C277" s="44" t="s">
        <v>110</v>
      </c>
      <c r="D277" s="44" t="s">
        <v>279</v>
      </c>
      <c r="E277" s="44" t="s">
        <v>92</v>
      </c>
      <c r="F277" s="45">
        <v>397644430.13999999</v>
      </c>
      <c r="G277" s="45">
        <v>181724606.75999999</v>
      </c>
      <c r="H277" s="46">
        <f t="shared" si="8"/>
        <v>0.45700277178790011</v>
      </c>
    </row>
    <row r="278" spans="1:8" ht="63.75" x14ac:dyDescent="0.2">
      <c r="A278" s="42">
        <f t="shared" si="9"/>
        <v>269</v>
      </c>
      <c r="B278" s="43" t="s">
        <v>714</v>
      </c>
      <c r="C278" s="44" t="s">
        <v>110</v>
      </c>
      <c r="D278" s="44" t="s">
        <v>226</v>
      </c>
      <c r="E278" s="44" t="s">
        <v>92</v>
      </c>
      <c r="F278" s="45">
        <v>113753152</v>
      </c>
      <c r="G278" s="45">
        <v>52426282.5</v>
      </c>
      <c r="H278" s="46">
        <f t="shared" si="8"/>
        <v>0.46087762473606009</v>
      </c>
    </row>
    <row r="279" spans="1:8" x14ac:dyDescent="0.2">
      <c r="A279" s="42">
        <f t="shared" si="9"/>
        <v>270</v>
      </c>
      <c r="B279" s="43" t="s">
        <v>359</v>
      </c>
      <c r="C279" s="44" t="s">
        <v>110</v>
      </c>
      <c r="D279" s="44" t="s">
        <v>226</v>
      </c>
      <c r="E279" s="44" t="s">
        <v>155</v>
      </c>
      <c r="F279" s="45">
        <v>113753152</v>
      </c>
      <c r="G279" s="45">
        <v>52426282.5</v>
      </c>
      <c r="H279" s="46">
        <f t="shared" si="8"/>
        <v>0.46087762473606009</v>
      </c>
    </row>
    <row r="280" spans="1:8" ht="89.25" x14ac:dyDescent="0.2">
      <c r="A280" s="42">
        <f t="shared" si="9"/>
        <v>271</v>
      </c>
      <c r="B280" s="43" t="s">
        <v>402</v>
      </c>
      <c r="C280" s="44" t="s">
        <v>110</v>
      </c>
      <c r="D280" s="44" t="s">
        <v>227</v>
      </c>
      <c r="E280" s="44" t="s">
        <v>92</v>
      </c>
      <c r="F280" s="45">
        <v>3936492.88</v>
      </c>
      <c r="G280" s="45">
        <v>1636323.44</v>
      </c>
      <c r="H280" s="46">
        <f t="shared" si="8"/>
        <v>0.41568052829807228</v>
      </c>
    </row>
    <row r="281" spans="1:8" ht="25.5" x14ac:dyDescent="0.2">
      <c r="A281" s="42">
        <f t="shared" si="9"/>
        <v>272</v>
      </c>
      <c r="B281" s="43" t="s">
        <v>352</v>
      </c>
      <c r="C281" s="44" t="s">
        <v>110</v>
      </c>
      <c r="D281" s="44" t="s">
        <v>227</v>
      </c>
      <c r="E281" s="44" t="s">
        <v>154</v>
      </c>
      <c r="F281" s="45">
        <v>3936492.88</v>
      </c>
      <c r="G281" s="45">
        <v>1636323.44</v>
      </c>
      <c r="H281" s="46">
        <f t="shared" si="8"/>
        <v>0.41568052829807228</v>
      </c>
    </row>
    <row r="282" spans="1:8" ht="38.25" x14ac:dyDescent="0.2">
      <c r="A282" s="42">
        <f t="shared" si="9"/>
        <v>273</v>
      </c>
      <c r="B282" s="43" t="s">
        <v>403</v>
      </c>
      <c r="C282" s="44" t="s">
        <v>110</v>
      </c>
      <c r="D282" s="44" t="s">
        <v>228</v>
      </c>
      <c r="E282" s="44" t="s">
        <v>92</v>
      </c>
      <c r="F282" s="45">
        <v>46645011.609999999</v>
      </c>
      <c r="G282" s="45">
        <v>17527321.530000001</v>
      </c>
      <c r="H282" s="46">
        <f t="shared" si="8"/>
        <v>0.37575982779351269</v>
      </c>
    </row>
    <row r="283" spans="1:8" ht="25.5" x14ac:dyDescent="0.2">
      <c r="A283" s="42">
        <f t="shared" si="9"/>
        <v>274</v>
      </c>
      <c r="B283" s="43" t="s">
        <v>352</v>
      </c>
      <c r="C283" s="44" t="s">
        <v>110</v>
      </c>
      <c r="D283" s="44" t="s">
        <v>228</v>
      </c>
      <c r="E283" s="44" t="s">
        <v>154</v>
      </c>
      <c r="F283" s="45">
        <v>40919745.609999999</v>
      </c>
      <c r="G283" s="45">
        <v>14388344.58</v>
      </c>
      <c r="H283" s="46">
        <f t="shared" si="8"/>
        <v>0.35162351000744652</v>
      </c>
    </row>
    <row r="284" spans="1:8" x14ac:dyDescent="0.2">
      <c r="A284" s="42">
        <f t="shared" si="9"/>
        <v>275</v>
      </c>
      <c r="B284" s="43" t="s">
        <v>355</v>
      </c>
      <c r="C284" s="44" t="s">
        <v>110</v>
      </c>
      <c r="D284" s="44" t="s">
        <v>228</v>
      </c>
      <c r="E284" s="44" t="s">
        <v>156</v>
      </c>
      <c r="F284" s="45">
        <v>5725266</v>
      </c>
      <c r="G284" s="45">
        <v>3138976.95</v>
      </c>
      <c r="H284" s="46">
        <f t="shared" si="8"/>
        <v>0.54826744294500906</v>
      </c>
    </row>
    <row r="285" spans="1:8" ht="38.25" x14ac:dyDescent="0.2">
      <c r="A285" s="42">
        <f t="shared" si="9"/>
        <v>276</v>
      </c>
      <c r="B285" s="43" t="s">
        <v>404</v>
      </c>
      <c r="C285" s="44" t="s">
        <v>110</v>
      </c>
      <c r="D285" s="44" t="s">
        <v>229</v>
      </c>
      <c r="E285" s="44" t="s">
        <v>92</v>
      </c>
      <c r="F285" s="45">
        <v>27712633.09</v>
      </c>
      <c r="G285" s="45">
        <v>13014422.5</v>
      </c>
      <c r="H285" s="46">
        <f t="shared" si="8"/>
        <v>0.46962056827058435</v>
      </c>
    </row>
    <row r="286" spans="1:8" ht="25.5" x14ac:dyDescent="0.2">
      <c r="A286" s="42">
        <f t="shared" si="9"/>
        <v>277</v>
      </c>
      <c r="B286" s="43" t="s">
        <v>352</v>
      </c>
      <c r="C286" s="44" t="s">
        <v>110</v>
      </c>
      <c r="D286" s="44" t="s">
        <v>229</v>
      </c>
      <c r="E286" s="44" t="s">
        <v>154</v>
      </c>
      <c r="F286" s="45">
        <v>27712633.09</v>
      </c>
      <c r="G286" s="45">
        <v>13014422.5</v>
      </c>
      <c r="H286" s="46">
        <f t="shared" si="8"/>
        <v>0.46962056827058435</v>
      </c>
    </row>
    <row r="287" spans="1:8" ht="63.75" x14ac:dyDescent="0.2">
      <c r="A287" s="42">
        <f t="shared" si="9"/>
        <v>278</v>
      </c>
      <c r="B287" s="43" t="s">
        <v>505</v>
      </c>
      <c r="C287" s="44" t="s">
        <v>110</v>
      </c>
      <c r="D287" s="44" t="s">
        <v>230</v>
      </c>
      <c r="E287" s="44" t="s">
        <v>92</v>
      </c>
      <c r="F287" s="45">
        <v>7429439.9100000001</v>
      </c>
      <c r="G287" s="45">
        <v>838693.81</v>
      </c>
      <c r="H287" s="46">
        <f t="shared" si="8"/>
        <v>0.11288789197569539</v>
      </c>
    </row>
    <row r="288" spans="1:8" ht="25.5" x14ac:dyDescent="0.2">
      <c r="A288" s="42">
        <f t="shared" si="9"/>
        <v>279</v>
      </c>
      <c r="B288" s="43" t="s">
        <v>352</v>
      </c>
      <c r="C288" s="44" t="s">
        <v>110</v>
      </c>
      <c r="D288" s="44" t="s">
        <v>230</v>
      </c>
      <c r="E288" s="44" t="s">
        <v>154</v>
      </c>
      <c r="F288" s="45">
        <v>7429439.9100000001</v>
      </c>
      <c r="G288" s="45">
        <v>838693.81</v>
      </c>
      <c r="H288" s="46">
        <f t="shared" si="8"/>
        <v>0.11288789197569539</v>
      </c>
    </row>
    <row r="289" spans="1:8" ht="25.5" x14ac:dyDescent="0.2">
      <c r="A289" s="42">
        <f t="shared" si="9"/>
        <v>280</v>
      </c>
      <c r="B289" s="43" t="s">
        <v>506</v>
      </c>
      <c r="C289" s="44" t="s">
        <v>110</v>
      </c>
      <c r="D289" s="44" t="s">
        <v>405</v>
      </c>
      <c r="E289" s="44" t="s">
        <v>92</v>
      </c>
      <c r="F289" s="45">
        <v>6861241.5099999998</v>
      </c>
      <c r="G289" s="45">
        <v>2358944.46</v>
      </c>
      <c r="H289" s="46">
        <f t="shared" si="8"/>
        <v>0.34380723321893386</v>
      </c>
    </row>
    <row r="290" spans="1:8" ht="25.5" x14ac:dyDescent="0.2">
      <c r="A290" s="42">
        <f t="shared" si="9"/>
        <v>281</v>
      </c>
      <c r="B290" s="43" t="s">
        <v>352</v>
      </c>
      <c r="C290" s="44" t="s">
        <v>110</v>
      </c>
      <c r="D290" s="44" t="s">
        <v>405</v>
      </c>
      <c r="E290" s="44" t="s">
        <v>154</v>
      </c>
      <c r="F290" s="45">
        <v>6861241.5099999998</v>
      </c>
      <c r="G290" s="45">
        <v>2358944.46</v>
      </c>
      <c r="H290" s="46">
        <f t="shared" si="8"/>
        <v>0.34380723321893386</v>
      </c>
    </row>
    <row r="291" spans="1:8" ht="68.25" customHeight="1" x14ac:dyDescent="0.2">
      <c r="A291" s="42">
        <f t="shared" si="9"/>
        <v>282</v>
      </c>
      <c r="B291" s="43" t="s">
        <v>824</v>
      </c>
      <c r="C291" s="44" t="s">
        <v>110</v>
      </c>
      <c r="D291" s="44" t="s">
        <v>825</v>
      </c>
      <c r="E291" s="44" t="s">
        <v>92</v>
      </c>
      <c r="F291" s="45">
        <v>500000</v>
      </c>
      <c r="G291" s="45">
        <v>0</v>
      </c>
      <c r="H291" s="46">
        <f t="shared" si="8"/>
        <v>0</v>
      </c>
    </row>
    <row r="292" spans="1:8" ht="25.5" x14ac:dyDescent="0.2">
      <c r="A292" s="42">
        <f t="shared" si="9"/>
        <v>283</v>
      </c>
      <c r="B292" s="43" t="s">
        <v>352</v>
      </c>
      <c r="C292" s="44" t="s">
        <v>110</v>
      </c>
      <c r="D292" s="44" t="s">
        <v>825</v>
      </c>
      <c r="E292" s="44" t="s">
        <v>154</v>
      </c>
      <c r="F292" s="45">
        <v>500000</v>
      </c>
      <c r="G292" s="45">
        <v>0</v>
      </c>
      <c r="H292" s="46">
        <f t="shared" si="8"/>
        <v>0</v>
      </c>
    </row>
    <row r="293" spans="1:8" ht="76.5" x14ac:dyDescent="0.2">
      <c r="A293" s="42">
        <f t="shared" si="9"/>
        <v>284</v>
      </c>
      <c r="B293" s="43" t="s">
        <v>715</v>
      </c>
      <c r="C293" s="44" t="s">
        <v>110</v>
      </c>
      <c r="D293" s="44" t="s">
        <v>231</v>
      </c>
      <c r="E293" s="44" t="s">
        <v>92</v>
      </c>
      <c r="F293" s="45">
        <v>174096400</v>
      </c>
      <c r="G293" s="45">
        <v>90799898.590000004</v>
      </c>
      <c r="H293" s="46">
        <f t="shared" si="8"/>
        <v>0.52154954720488189</v>
      </c>
    </row>
    <row r="294" spans="1:8" x14ac:dyDescent="0.2">
      <c r="A294" s="42">
        <f t="shared" si="9"/>
        <v>285</v>
      </c>
      <c r="B294" s="43" t="s">
        <v>359</v>
      </c>
      <c r="C294" s="44" t="s">
        <v>110</v>
      </c>
      <c r="D294" s="44" t="s">
        <v>231</v>
      </c>
      <c r="E294" s="44" t="s">
        <v>155</v>
      </c>
      <c r="F294" s="45">
        <v>174096400</v>
      </c>
      <c r="G294" s="45">
        <v>90799898.590000004</v>
      </c>
      <c r="H294" s="46">
        <f t="shared" si="8"/>
        <v>0.52154954720488189</v>
      </c>
    </row>
    <row r="295" spans="1:8" ht="76.5" x14ac:dyDescent="0.2">
      <c r="A295" s="42">
        <f t="shared" si="9"/>
        <v>286</v>
      </c>
      <c r="B295" s="43" t="s">
        <v>406</v>
      </c>
      <c r="C295" s="44" t="s">
        <v>110</v>
      </c>
      <c r="D295" s="44" t="s">
        <v>232</v>
      </c>
      <c r="E295" s="44" t="s">
        <v>92</v>
      </c>
      <c r="F295" s="45">
        <v>1855000</v>
      </c>
      <c r="G295" s="45">
        <v>300535.43</v>
      </c>
      <c r="H295" s="46">
        <f t="shared" si="8"/>
        <v>0.16201370889487871</v>
      </c>
    </row>
    <row r="296" spans="1:8" ht="25.5" x14ac:dyDescent="0.2">
      <c r="A296" s="42">
        <f t="shared" si="9"/>
        <v>287</v>
      </c>
      <c r="B296" s="43" t="s">
        <v>352</v>
      </c>
      <c r="C296" s="44" t="s">
        <v>110</v>
      </c>
      <c r="D296" s="44" t="s">
        <v>232</v>
      </c>
      <c r="E296" s="44" t="s">
        <v>154</v>
      </c>
      <c r="F296" s="45">
        <v>1855000</v>
      </c>
      <c r="G296" s="45">
        <v>300535.43</v>
      </c>
      <c r="H296" s="46">
        <f t="shared" si="8"/>
        <v>0.16201370889487871</v>
      </c>
    </row>
    <row r="297" spans="1:8" ht="25.5" x14ac:dyDescent="0.2">
      <c r="A297" s="42">
        <f t="shared" si="9"/>
        <v>288</v>
      </c>
      <c r="B297" s="43" t="s">
        <v>507</v>
      </c>
      <c r="C297" s="44" t="s">
        <v>110</v>
      </c>
      <c r="D297" s="44" t="s">
        <v>335</v>
      </c>
      <c r="E297" s="44" t="s">
        <v>92</v>
      </c>
      <c r="F297" s="45">
        <v>14855059.140000001</v>
      </c>
      <c r="G297" s="45">
        <v>2822184.5</v>
      </c>
      <c r="H297" s="46">
        <f t="shared" si="8"/>
        <v>0.18998137088534001</v>
      </c>
    </row>
    <row r="298" spans="1:8" x14ac:dyDescent="0.2">
      <c r="A298" s="42">
        <f t="shared" si="9"/>
        <v>289</v>
      </c>
      <c r="B298" s="43" t="s">
        <v>369</v>
      </c>
      <c r="C298" s="44" t="s">
        <v>110</v>
      </c>
      <c r="D298" s="44" t="s">
        <v>335</v>
      </c>
      <c r="E298" s="44" t="s">
        <v>157</v>
      </c>
      <c r="F298" s="45">
        <v>14855059.140000001</v>
      </c>
      <c r="G298" s="45">
        <v>2822184.5</v>
      </c>
      <c r="H298" s="46">
        <f t="shared" si="8"/>
        <v>0.18998137088534001</v>
      </c>
    </row>
    <row r="299" spans="1:8" x14ac:dyDescent="0.2">
      <c r="A299" s="42">
        <f t="shared" si="9"/>
        <v>290</v>
      </c>
      <c r="B299" s="43" t="s">
        <v>716</v>
      </c>
      <c r="C299" s="44" t="s">
        <v>110</v>
      </c>
      <c r="D299" s="44" t="s">
        <v>281</v>
      </c>
      <c r="E299" s="44" t="s">
        <v>92</v>
      </c>
      <c r="F299" s="45">
        <v>562660</v>
      </c>
      <c r="G299" s="45">
        <v>73946.460000000006</v>
      </c>
      <c r="H299" s="46">
        <f t="shared" si="8"/>
        <v>0.13142299079372979</v>
      </c>
    </row>
    <row r="300" spans="1:8" ht="76.5" x14ac:dyDescent="0.2">
      <c r="A300" s="42">
        <f t="shared" si="9"/>
        <v>291</v>
      </c>
      <c r="B300" s="43" t="s">
        <v>717</v>
      </c>
      <c r="C300" s="44" t="s">
        <v>110</v>
      </c>
      <c r="D300" s="44" t="s">
        <v>251</v>
      </c>
      <c r="E300" s="44" t="s">
        <v>92</v>
      </c>
      <c r="F300" s="45">
        <v>562660</v>
      </c>
      <c r="G300" s="45">
        <v>73946.460000000006</v>
      </c>
      <c r="H300" s="46">
        <f t="shared" si="8"/>
        <v>0.13142299079372979</v>
      </c>
    </row>
    <row r="301" spans="1:8" ht="25.5" x14ac:dyDescent="0.2">
      <c r="A301" s="42">
        <f t="shared" si="9"/>
        <v>292</v>
      </c>
      <c r="B301" s="43" t="s">
        <v>352</v>
      </c>
      <c r="C301" s="44" t="s">
        <v>110</v>
      </c>
      <c r="D301" s="44" t="s">
        <v>251</v>
      </c>
      <c r="E301" s="44" t="s">
        <v>154</v>
      </c>
      <c r="F301" s="45">
        <v>562660</v>
      </c>
      <c r="G301" s="45">
        <v>73946.460000000006</v>
      </c>
      <c r="H301" s="46">
        <f t="shared" si="8"/>
        <v>0.13142299079372979</v>
      </c>
    </row>
    <row r="302" spans="1:8" x14ac:dyDescent="0.2">
      <c r="A302" s="42">
        <f t="shared" si="9"/>
        <v>293</v>
      </c>
      <c r="B302" s="43" t="s">
        <v>141</v>
      </c>
      <c r="C302" s="44" t="s">
        <v>111</v>
      </c>
      <c r="D302" s="44" t="s">
        <v>194</v>
      </c>
      <c r="E302" s="44" t="s">
        <v>92</v>
      </c>
      <c r="F302" s="45">
        <v>565167195.50999999</v>
      </c>
      <c r="G302" s="45">
        <v>260492306.22999999</v>
      </c>
      <c r="H302" s="46">
        <f t="shared" si="8"/>
        <v>0.46091193597132774</v>
      </c>
    </row>
    <row r="303" spans="1:8" ht="25.5" x14ac:dyDescent="0.2">
      <c r="A303" s="42">
        <f t="shared" si="9"/>
        <v>294</v>
      </c>
      <c r="B303" s="43" t="s">
        <v>712</v>
      </c>
      <c r="C303" s="44" t="s">
        <v>111</v>
      </c>
      <c r="D303" s="44" t="s">
        <v>225</v>
      </c>
      <c r="E303" s="44" t="s">
        <v>92</v>
      </c>
      <c r="F303" s="45">
        <v>565167195.50999999</v>
      </c>
      <c r="G303" s="45">
        <v>260492306.22999999</v>
      </c>
      <c r="H303" s="46">
        <f t="shared" si="8"/>
        <v>0.46091193597132774</v>
      </c>
    </row>
    <row r="304" spans="1:8" ht="25.5" x14ac:dyDescent="0.2">
      <c r="A304" s="42">
        <f t="shared" si="9"/>
        <v>295</v>
      </c>
      <c r="B304" s="43" t="s">
        <v>718</v>
      </c>
      <c r="C304" s="44" t="s">
        <v>111</v>
      </c>
      <c r="D304" s="44" t="s">
        <v>280</v>
      </c>
      <c r="E304" s="44" t="s">
        <v>92</v>
      </c>
      <c r="F304" s="45">
        <v>564521195.50999999</v>
      </c>
      <c r="G304" s="45">
        <v>260345151.22999999</v>
      </c>
      <c r="H304" s="46">
        <f t="shared" si="8"/>
        <v>0.46117870028741587</v>
      </c>
    </row>
    <row r="305" spans="1:8" ht="63.75" x14ac:dyDescent="0.2">
      <c r="A305" s="42">
        <f t="shared" si="9"/>
        <v>296</v>
      </c>
      <c r="B305" s="43" t="s">
        <v>407</v>
      </c>
      <c r="C305" s="44" t="s">
        <v>111</v>
      </c>
      <c r="D305" s="44" t="s">
        <v>233</v>
      </c>
      <c r="E305" s="44" t="s">
        <v>92</v>
      </c>
      <c r="F305" s="45">
        <v>95893975</v>
      </c>
      <c r="G305" s="45">
        <v>45609668.719999999</v>
      </c>
      <c r="H305" s="46">
        <f t="shared" si="8"/>
        <v>0.47562601008040389</v>
      </c>
    </row>
    <row r="306" spans="1:8" x14ac:dyDescent="0.2">
      <c r="A306" s="42">
        <f t="shared" si="9"/>
        <v>297</v>
      </c>
      <c r="B306" s="43" t="s">
        <v>359</v>
      </c>
      <c r="C306" s="44" t="s">
        <v>111</v>
      </c>
      <c r="D306" s="44" t="s">
        <v>233</v>
      </c>
      <c r="E306" s="44" t="s">
        <v>155</v>
      </c>
      <c r="F306" s="45">
        <v>95893975</v>
      </c>
      <c r="G306" s="45">
        <v>45609668.719999999</v>
      </c>
      <c r="H306" s="46">
        <f t="shared" si="8"/>
        <v>0.47562601008040389</v>
      </c>
    </row>
    <row r="307" spans="1:8" ht="89.25" x14ac:dyDescent="0.2">
      <c r="A307" s="42">
        <f t="shared" si="9"/>
        <v>298</v>
      </c>
      <c r="B307" s="43" t="s">
        <v>408</v>
      </c>
      <c r="C307" s="44" t="s">
        <v>111</v>
      </c>
      <c r="D307" s="44" t="s">
        <v>234</v>
      </c>
      <c r="E307" s="44" t="s">
        <v>92</v>
      </c>
      <c r="F307" s="45">
        <v>5011289</v>
      </c>
      <c r="G307" s="45">
        <v>2707380.16</v>
      </c>
      <c r="H307" s="46">
        <f t="shared" si="8"/>
        <v>0.54025624145803608</v>
      </c>
    </row>
    <row r="308" spans="1:8" ht="25.5" x14ac:dyDescent="0.2">
      <c r="A308" s="42">
        <f t="shared" si="9"/>
        <v>299</v>
      </c>
      <c r="B308" s="43" t="s">
        <v>352</v>
      </c>
      <c r="C308" s="44" t="s">
        <v>111</v>
      </c>
      <c r="D308" s="44" t="s">
        <v>234</v>
      </c>
      <c r="E308" s="44" t="s">
        <v>154</v>
      </c>
      <c r="F308" s="45">
        <v>5011289</v>
      </c>
      <c r="G308" s="45">
        <v>2707380.16</v>
      </c>
      <c r="H308" s="46">
        <f t="shared" si="8"/>
        <v>0.54025624145803608</v>
      </c>
    </row>
    <row r="309" spans="1:8" ht="38.25" x14ac:dyDescent="0.2">
      <c r="A309" s="42">
        <f t="shared" si="9"/>
        <v>300</v>
      </c>
      <c r="B309" s="43" t="s">
        <v>409</v>
      </c>
      <c r="C309" s="44" t="s">
        <v>111</v>
      </c>
      <c r="D309" s="44" t="s">
        <v>235</v>
      </c>
      <c r="E309" s="44" t="s">
        <v>92</v>
      </c>
      <c r="F309" s="45">
        <v>47645502</v>
      </c>
      <c r="G309" s="45">
        <v>19580504.329999998</v>
      </c>
      <c r="H309" s="46">
        <f t="shared" si="8"/>
        <v>0.41096228412075497</v>
      </c>
    </row>
    <row r="310" spans="1:8" x14ac:dyDescent="0.2">
      <c r="A310" s="42">
        <f t="shared" si="9"/>
        <v>301</v>
      </c>
      <c r="B310" s="43" t="s">
        <v>359</v>
      </c>
      <c r="C310" s="44" t="s">
        <v>111</v>
      </c>
      <c r="D310" s="44" t="s">
        <v>235</v>
      </c>
      <c r="E310" s="44" t="s">
        <v>155</v>
      </c>
      <c r="F310" s="45">
        <v>28460</v>
      </c>
      <c r="G310" s="45">
        <v>1666</v>
      </c>
      <c r="H310" s="46">
        <f t="shared" si="8"/>
        <v>5.8538299367533381E-2</v>
      </c>
    </row>
    <row r="311" spans="1:8" ht="25.5" x14ac:dyDescent="0.2">
      <c r="A311" s="42">
        <f t="shared" si="9"/>
        <v>302</v>
      </c>
      <c r="B311" s="43" t="s">
        <v>352</v>
      </c>
      <c r="C311" s="44" t="s">
        <v>111</v>
      </c>
      <c r="D311" s="44" t="s">
        <v>235</v>
      </c>
      <c r="E311" s="44" t="s">
        <v>154</v>
      </c>
      <c r="F311" s="45">
        <v>44832670.710000001</v>
      </c>
      <c r="G311" s="45">
        <v>18544945.329999998</v>
      </c>
      <c r="H311" s="46">
        <f t="shared" si="8"/>
        <v>0.41364801686604669</v>
      </c>
    </row>
    <row r="312" spans="1:8" x14ac:dyDescent="0.2">
      <c r="A312" s="42">
        <f t="shared" si="9"/>
        <v>303</v>
      </c>
      <c r="B312" s="43" t="s">
        <v>355</v>
      </c>
      <c r="C312" s="44" t="s">
        <v>111</v>
      </c>
      <c r="D312" s="44" t="s">
        <v>235</v>
      </c>
      <c r="E312" s="44" t="s">
        <v>156</v>
      </c>
      <c r="F312" s="45">
        <v>2784371.29</v>
      </c>
      <c r="G312" s="45">
        <v>1033893</v>
      </c>
      <c r="H312" s="46">
        <f t="shared" si="8"/>
        <v>0.37132009071965399</v>
      </c>
    </row>
    <row r="313" spans="1:8" ht="25.5" x14ac:dyDescent="0.2">
      <c r="A313" s="42">
        <f t="shared" si="9"/>
        <v>304</v>
      </c>
      <c r="B313" s="43" t="s">
        <v>410</v>
      </c>
      <c r="C313" s="44" t="s">
        <v>111</v>
      </c>
      <c r="D313" s="44" t="s">
        <v>236</v>
      </c>
      <c r="E313" s="44" t="s">
        <v>92</v>
      </c>
      <c r="F313" s="45">
        <v>5467600</v>
      </c>
      <c r="G313" s="45">
        <v>2468066.0699999998</v>
      </c>
      <c r="H313" s="46">
        <f t="shared" si="8"/>
        <v>0.45139843258468065</v>
      </c>
    </row>
    <row r="314" spans="1:8" ht="25.5" x14ac:dyDescent="0.2">
      <c r="A314" s="42">
        <f t="shared" si="9"/>
        <v>305</v>
      </c>
      <c r="B314" s="43" t="s">
        <v>352</v>
      </c>
      <c r="C314" s="44" t="s">
        <v>111</v>
      </c>
      <c r="D314" s="44" t="s">
        <v>236</v>
      </c>
      <c r="E314" s="44" t="s">
        <v>154</v>
      </c>
      <c r="F314" s="45">
        <v>5467600</v>
      </c>
      <c r="G314" s="45">
        <v>2468066.0699999998</v>
      </c>
      <c r="H314" s="46">
        <f t="shared" si="8"/>
        <v>0.45139843258468065</v>
      </c>
    </row>
    <row r="315" spans="1:8" ht="51" x14ac:dyDescent="0.2">
      <c r="A315" s="42">
        <f t="shared" si="9"/>
        <v>306</v>
      </c>
      <c r="B315" s="43" t="s">
        <v>508</v>
      </c>
      <c r="C315" s="44" t="s">
        <v>111</v>
      </c>
      <c r="D315" s="44" t="s">
        <v>237</v>
      </c>
      <c r="E315" s="44" t="s">
        <v>92</v>
      </c>
      <c r="F315" s="45">
        <v>6231756</v>
      </c>
      <c r="G315" s="45">
        <v>2612213.77</v>
      </c>
      <c r="H315" s="46">
        <f t="shared" si="8"/>
        <v>0.41917779996521043</v>
      </c>
    </row>
    <row r="316" spans="1:8" ht="25.5" x14ac:dyDescent="0.2">
      <c r="A316" s="42">
        <f t="shared" si="9"/>
        <v>307</v>
      </c>
      <c r="B316" s="43" t="s">
        <v>352</v>
      </c>
      <c r="C316" s="44" t="s">
        <v>111</v>
      </c>
      <c r="D316" s="44" t="s">
        <v>237</v>
      </c>
      <c r="E316" s="44" t="s">
        <v>154</v>
      </c>
      <c r="F316" s="45">
        <v>6231756</v>
      </c>
      <c r="G316" s="45">
        <v>2612213.77</v>
      </c>
      <c r="H316" s="46">
        <f t="shared" si="8"/>
        <v>0.41917779996521043</v>
      </c>
    </row>
    <row r="317" spans="1:8" ht="63.75" x14ac:dyDescent="0.2">
      <c r="A317" s="42">
        <f t="shared" si="9"/>
        <v>308</v>
      </c>
      <c r="B317" s="43" t="s">
        <v>509</v>
      </c>
      <c r="C317" s="44" t="s">
        <v>111</v>
      </c>
      <c r="D317" s="44" t="s">
        <v>238</v>
      </c>
      <c r="E317" s="44" t="s">
        <v>92</v>
      </c>
      <c r="F317" s="45">
        <v>37622822.700000003</v>
      </c>
      <c r="G317" s="45">
        <v>13522263.539999999</v>
      </c>
      <c r="H317" s="46">
        <f t="shared" si="8"/>
        <v>0.3594165075763972</v>
      </c>
    </row>
    <row r="318" spans="1:8" ht="25.5" x14ac:dyDescent="0.2">
      <c r="A318" s="42">
        <f t="shared" si="9"/>
        <v>309</v>
      </c>
      <c r="B318" s="43" t="s">
        <v>352</v>
      </c>
      <c r="C318" s="44" t="s">
        <v>111</v>
      </c>
      <c r="D318" s="44" t="s">
        <v>238</v>
      </c>
      <c r="E318" s="44" t="s">
        <v>154</v>
      </c>
      <c r="F318" s="45">
        <v>37622822.700000003</v>
      </c>
      <c r="G318" s="45">
        <v>13522263.539999999</v>
      </c>
      <c r="H318" s="46">
        <f t="shared" si="8"/>
        <v>0.3594165075763972</v>
      </c>
    </row>
    <row r="319" spans="1:8" ht="25.5" x14ac:dyDescent="0.2">
      <c r="A319" s="42">
        <f t="shared" si="9"/>
        <v>310</v>
      </c>
      <c r="B319" s="43" t="s">
        <v>719</v>
      </c>
      <c r="C319" s="44" t="s">
        <v>111</v>
      </c>
      <c r="D319" s="44" t="s">
        <v>720</v>
      </c>
      <c r="E319" s="44" t="s">
        <v>92</v>
      </c>
      <c r="F319" s="45">
        <v>15817659.73</v>
      </c>
      <c r="G319" s="45">
        <v>0</v>
      </c>
      <c r="H319" s="46">
        <f t="shared" si="8"/>
        <v>0</v>
      </c>
    </row>
    <row r="320" spans="1:8" ht="25.5" x14ac:dyDescent="0.2">
      <c r="A320" s="42">
        <f t="shared" si="9"/>
        <v>311</v>
      </c>
      <c r="B320" s="43" t="s">
        <v>352</v>
      </c>
      <c r="C320" s="44" t="s">
        <v>111</v>
      </c>
      <c r="D320" s="44" t="s">
        <v>720</v>
      </c>
      <c r="E320" s="44" t="s">
        <v>154</v>
      </c>
      <c r="F320" s="45">
        <v>15817659.73</v>
      </c>
      <c r="G320" s="45">
        <v>0</v>
      </c>
      <c r="H320" s="46">
        <f t="shared" si="8"/>
        <v>0</v>
      </c>
    </row>
    <row r="321" spans="1:8" ht="63.75" x14ac:dyDescent="0.2">
      <c r="A321" s="42">
        <f t="shared" si="9"/>
        <v>312</v>
      </c>
      <c r="B321" s="43" t="s">
        <v>510</v>
      </c>
      <c r="C321" s="44" t="s">
        <v>111</v>
      </c>
      <c r="D321" s="44" t="s">
        <v>511</v>
      </c>
      <c r="E321" s="44" t="s">
        <v>92</v>
      </c>
      <c r="F321" s="45">
        <v>633300</v>
      </c>
      <c r="G321" s="45">
        <v>235200</v>
      </c>
      <c r="H321" s="46">
        <f t="shared" si="8"/>
        <v>0.37138796778777833</v>
      </c>
    </row>
    <row r="322" spans="1:8" ht="25.5" x14ac:dyDescent="0.2">
      <c r="A322" s="42">
        <f t="shared" si="9"/>
        <v>313</v>
      </c>
      <c r="B322" s="43" t="s">
        <v>352</v>
      </c>
      <c r="C322" s="44" t="s">
        <v>111</v>
      </c>
      <c r="D322" s="44" t="s">
        <v>511</v>
      </c>
      <c r="E322" s="44" t="s">
        <v>154</v>
      </c>
      <c r="F322" s="45">
        <v>633300</v>
      </c>
      <c r="G322" s="45">
        <v>235200</v>
      </c>
      <c r="H322" s="46">
        <f t="shared" si="8"/>
        <v>0.37138796778777833</v>
      </c>
    </row>
    <row r="323" spans="1:8" ht="30" customHeight="1" x14ac:dyDescent="0.2">
      <c r="A323" s="42">
        <f t="shared" si="9"/>
        <v>314</v>
      </c>
      <c r="B323" s="43" t="s">
        <v>721</v>
      </c>
      <c r="C323" s="44" t="s">
        <v>111</v>
      </c>
      <c r="D323" s="44" t="s">
        <v>722</v>
      </c>
      <c r="E323" s="44" t="s">
        <v>92</v>
      </c>
      <c r="F323" s="45">
        <v>0</v>
      </c>
      <c r="G323" s="45">
        <v>0</v>
      </c>
      <c r="H323" s="46" t="e">
        <f t="shared" si="8"/>
        <v>#DIV/0!</v>
      </c>
    </row>
    <row r="324" spans="1:8" ht="25.5" x14ac:dyDescent="0.2">
      <c r="A324" s="42">
        <f t="shared" si="9"/>
        <v>315</v>
      </c>
      <c r="B324" s="43" t="s">
        <v>352</v>
      </c>
      <c r="C324" s="44" t="s">
        <v>111</v>
      </c>
      <c r="D324" s="44" t="s">
        <v>722</v>
      </c>
      <c r="E324" s="44" t="s">
        <v>154</v>
      </c>
      <c r="F324" s="45">
        <v>0</v>
      </c>
      <c r="G324" s="45">
        <v>0</v>
      </c>
      <c r="H324" s="46" t="e">
        <f t="shared" si="8"/>
        <v>#DIV/0!</v>
      </c>
    </row>
    <row r="325" spans="1:8" ht="29.25" customHeight="1" x14ac:dyDescent="0.2">
      <c r="A325" s="42">
        <f t="shared" si="9"/>
        <v>316</v>
      </c>
      <c r="B325" s="43" t="s">
        <v>548</v>
      </c>
      <c r="C325" s="44" t="s">
        <v>111</v>
      </c>
      <c r="D325" s="44" t="s">
        <v>560</v>
      </c>
      <c r="E325" s="44" t="s">
        <v>92</v>
      </c>
      <c r="F325" s="45">
        <v>16620000</v>
      </c>
      <c r="G325" s="45">
        <v>10380421.49</v>
      </c>
      <c r="H325" s="46">
        <f t="shared" si="8"/>
        <v>0.62457409687123944</v>
      </c>
    </row>
    <row r="326" spans="1:8" x14ac:dyDescent="0.2">
      <c r="A326" s="42">
        <f t="shared" si="9"/>
        <v>317</v>
      </c>
      <c r="B326" s="43" t="s">
        <v>359</v>
      </c>
      <c r="C326" s="44" t="s">
        <v>111</v>
      </c>
      <c r="D326" s="44" t="s">
        <v>560</v>
      </c>
      <c r="E326" s="44" t="s">
        <v>155</v>
      </c>
      <c r="F326" s="45">
        <v>16620000</v>
      </c>
      <c r="G326" s="45">
        <v>10380421.49</v>
      </c>
      <c r="H326" s="46">
        <f t="shared" si="8"/>
        <v>0.62457409687123944</v>
      </c>
    </row>
    <row r="327" spans="1:8" ht="105" customHeight="1" x14ac:dyDescent="0.2">
      <c r="A327" s="42">
        <f t="shared" si="9"/>
        <v>318</v>
      </c>
      <c r="B327" s="43" t="s">
        <v>411</v>
      </c>
      <c r="C327" s="44" t="s">
        <v>111</v>
      </c>
      <c r="D327" s="44" t="s">
        <v>239</v>
      </c>
      <c r="E327" s="44" t="s">
        <v>92</v>
      </c>
      <c r="F327" s="45">
        <v>201777000</v>
      </c>
      <c r="G327" s="45">
        <v>124213879.47</v>
      </c>
      <c r="H327" s="46">
        <f t="shared" si="8"/>
        <v>0.61559979318752878</v>
      </c>
    </row>
    <row r="328" spans="1:8" x14ac:dyDescent="0.2">
      <c r="A328" s="42">
        <f t="shared" si="9"/>
        <v>319</v>
      </c>
      <c r="B328" s="43" t="s">
        <v>359</v>
      </c>
      <c r="C328" s="44" t="s">
        <v>111</v>
      </c>
      <c r="D328" s="44" t="s">
        <v>239</v>
      </c>
      <c r="E328" s="44" t="s">
        <v>155</v>
      </c>
      <c r="F328" s="45">
        <v>201777000</v>
      </c>
      <c r="G328" s="45">
        <v>124213879.47</v>
      </c>
      <c r="H328" s="46">
        <f t="shared" si="8"/>
        <v>0.61559979318752878</v>
      </c>
    </row>
    <row r="329" spans="1:8" ht="106.5" customHeight="1" x14ac:dyDescent="0.2">
      <c r="A329" s="42">
        <f t="shared" si="9"/>
        <v>320</v>
      </c>
      <c r="B329" s="43" t="s">
        <v>412</v>
      </c>
      <c r="C329" s="44" t="s">
        <v>111</v>
      </c>
      <c r="D329" s="44" t="s">
        <v>240</v>
      </c>
      <c r="E329" s="44" t="s">
        <v>92</v>
      </c>
      <c r="F329" s="45">
        <v>11576433.880000001</v>
      </c>
      <c r="G329" s="45">
        <v>5402478.9000000004</v>
      </c>
      <c r="H329" s="46">
        <f t="shared" si="8"/>
        <v>0.4666790270649393</v>
      </c>
    </row>
    <row r="330" spans="1:8" ht="25.5" x14ac:dyDescent="0.2">
      <c r="A330" s="42">
        <f t="shared" si="9"/>
        <v>321</v>
      </c>
      <c r="B330" s="43" t="s">
        <v>352</v>
      </c>
      <c r="C330" s="44" t="s">
        <v>111</v>
      </c>
      <c r="D330" s="44" t="s">
        <v>240</v>
      </c>
      <c r="E330" s="44" t="s">
        <v>154</v>
      </c>
      <c r="F330" s="45">
        <v>11576433.880000001</v>
      </c>
      <c r="G330" s="45">
        <v>5402478.9000000004</v>
      </c>
      <c r="H330" s="46">
        <f t="shared" si="8"/>
        <v>0.4666790270649393</v>
      </c>
    </row>
    <row r="331" spans="1:8" ht="25.5" x14ac:dyDescent="0.2">
      <c r="A331" s="42">
        <f t="shared" si="9"/>
        <v>322</v>
      </c>
      <c r="B331" s="43" t="s">
        <v>512</v>
      </c>
      <c r="C331" s="44" t="s">
        <v>111</v>
      </c>
      <c r="D331" s="44" t="s">
        <v>241</v>
      </c>
      <c r="E331" s="44" t="s">
        <v>92</v>
      </c>
      <c r="F331" s="45">
        <v>14718948.199999999</v>
      </c>
      <c r="G331" s="45">
        <v>5743316.1799999997</v>
      </c>
      <c r="H331" s="46">
        <f t="shared" ref="H331:H394" si="10">G331/F331</f>
        <v>0.39019881733125467</v>
      </c>
    </row>
    <row r="332" spans="1:8" ht="25.5" x14ac:dyDescent="0.2">
      <c r="A332" s="42">
        <f t="shared" ref="A332:A395" si="11">A331+1</f>
        <v>323</v>
      </c>
      <c r="B332" s="43" t="s">
        <v>352</v>
      </c>
      <c r="C332" s="44" t="s">
        <v>111</v>
      </c>
      <c r="D332" s="44" t="s">
        <v>241</v>
      </c>
      <c r="E332" s="44" t="s">
        <v>154</v>
      </c>
      <c r="F332" s="45">
        <v>14718948.199999999</v>
      </c>
      <c r="G332" s="45">
        <v>5743316.1799999997</v>
      </c>
      <c r="H332" s="46">
        <f t="shared" si="10"/>
        <v>0.39019881733125467</v>
      </c>
    </row>
    <row r="333" spans="1:8" ht="25.5" x14ac:dyDescent="0.2">
      <c r="A333" s="42">
        <f t="shared" si="11"/>
        <v>324</v>
      </c>
      <c r="B333" s="43" t="s">
        <v>723</v>
      </c>
      <c r="C333" s="44" t="s">
        <v>111</v>
      </c>
      <c r="D333" s="44" t="s">
        <v>724</v>
      </c>
      <c r="E333" s="44" t="s">
        <v>92</v>
      </c>
      <c r="F333" s="45">
        <v>18931100</v>
      </c>
      <c r="G333" s="45">
        <v>5679308.25</v>
      </c>
      <c r="H333" s="46">
        <f t="shared" si="10"/>
        <v>0.29999885109687235</v>
      </c>
    </row>
    <row r="334" spans="1:8" ht="25.5" x14ac:dyDescent="0.2">
      <c r="A334" s="42">
        <f t="shared" si="11"/>
        <v>325</v>
      </c>
      <c r="B334" s="43" t="s">
        <v>352</v>
      </c>
      <c r="C334" s="44" t="s">
        <v>111</v>
      </c>
      <c r="D334" s="44" t="s">
        <v>724</v>
      </c>
      <c r="E334" s="44" t="s">
        <v>154</v>
      </c>
      <c r="F334" s="45">
        <v>18931100</v>
      </c>
      <c r="G334" s="45">
        <v>5679308.25</v>
      </c>
      <c r="H334" s="46">
        <f t="shared" si="10"/>
        <v>0.29999885109687235</v>
      </c>
    </row>
    <row r="335" spans="1:8" ht="25.5" x14ac:dyDescent="0.2">
      <c r="A335" s="42">
        <f t="shared" si="11"/>
        <v>326</v>
      </c>
      <c r="B335" s="43" t="s">
        <v>723</v>
      </c>
      <c r="C335" s="44" t="s">
        <v>111</v>
      </c>
      <c r="D335" s="44" t="s">
        <v>725</v>
      </c>
      <c r="E335" s="44" t="s">
        <v>92</v>
      </c>
      <c r="F335" s="45">
        <v>17000000</v>
      </c>
      <c r="G335" s="45">
        <v>4656480.75</v>
      </c>
      <c r="H335" s="46">
        <f t="shared" si="10"/>
        <v>0.27391063235294116</v>
      </c>
    </row>
    <row r="336" spans="1:8" ht="25.5" x14ac:dyDescent="0.2">
      <c r="A336" s="42">
        <f t="shared" si="11"/>
        <v>327</v>
      </c>
      <c r="B336" s="43" t="s">
        <v>352</v>
      </c>
      <c r="C336" s="44" t="s">
        <v>111</v>
      </c>
      <c r="D336" s="44" t="s">
        <v>725</v>
      </c>
      <c r="E336" s="44" t="s">
        <v>154</v>
      </c>
      <c r="F336" s="45">
        <v>17000000</v>
      </c>
      <c r="G336" s="45">
        <v>4656480.75</v>
      </c>
      <c r="H336" s="46">
        <f t="shared" si="10"/>
        <v>0.27391063235294116</v>
      </c>
    </row>
    <row r="337" spans="1:8" ht="38.25" x14ac:dyDescent="0.2">
      <c r="A337" s="42">
        <f t="shared" si="11"/>
        <v>328</v>
      </c>
      <c r="B337" s="43" t="s">
        <v>549</v>
      </c>
      <c r="C337" s="44" t="s">
        <v>111</v>
      </c>
      <c r="D337" s="44" t="s">
        <v>726</v>
      </c>
      <c r="E337" s="44" t="s">
        <v>92</v>
      </c>
      <c r="F337" s="45">
        <v>16138300</v>
      </c>
      <c r="G337" s="45">
        <v>5552893.6100000003</v>
      </c>
      <c r="H337" s="46">
        <f t="shared" si="10"/>
        <v>0.34408169447835274</v>
      </c>
    </row>
    <row r="338" spans="1:8" ht="25.5" x14ac:dyDescent="0.2">
      <c r="A338" s="42">
        <f t="shared" si="11"/>
        <v>329</v>
      </c>
      <c r="B338" s="43" t="s">
        <v>352</v>
      </c>
      <c r="C338" s="44" t="s">
        <v>111</v>
      </c>
      <c r="D338" s="44" t="s">
        <v>726</v>
      </c>
      <c r="E338" s="44" t="s">
        <v>154</v>
      </c>
      <c r="F338" s="45">
        <v>16138300</v>
      </c>
      <c r="G338" s="45">
        <v>5552893.6100000003</v>
      </c>
      <c r="H338" s="46">
        <f t="shared" si="10"/>
        <v>0.34408169447835274</v>
      </c>
    </row>
    <row r="339" spans="1:8" ht="25.5" x14ac:dyDescent="0.2">
      <c r="A339" s="42">
        <f t="shared" si="11"/>
        <v>330</v>
      </c>
      <c r="B339" s="43" t="s">
        <v>513</v>
      </c>
      <c r="C339" s="44" t="s">
        <v>111</v>
      </c>
      <c r="D339" s="44" t="s">
        <v>727</v>
      </c>
      <c r="E339" s="44" t="s">
        <v>92</v>
      </c>
      <c r="F339" s="45">
        <v>9510189</v>
      </c>
      <c r="G339" s="45">
        <v>3361289.82</v>
      </c>
      <c r="H339" s="46">
        <f t="shared" si="10"/>
        <v>0.35344090637946313</v>
      </c>
    </row>
    <row r="340" spans="1:8" ht="25.5" x14ac:dyDescent="0.2">
      <c r="A340" s="42">
        <f t="shared" si="11"/>
        <v>331</v>
      </c>
      <c r="B340" s="43" t="s">
        <v>352</v>
      </c>
      <c r="C340" s="44" t="s">
        <v>111</v>
      </c>
      <c r="D340" s="44" t="s">
        <v>727</v>
      </c>
      <c r="E340" s="44" t="s">
        <v>154</v>
      </c>
      <c r="F340" s="45">
        <v>9510189</v>
      </c>
      <c r="G340" s="45">
        <v>3361289.82</v>
      </c>
      <c r="H340" s="46">
        <f t="shared" si="10"/>
        <v>0.35344090637946313</v>
      </c>
    </row>
    <row r="341" spans="1:8" x14ac:dyDescent="0.2">
      <c r="A341" s="42">
        <f t="shared" si="11"/>
        <v>332</v>
      </c>
      <c r="B341" s="43" t="s">
        <v>561</v>
      </c>
      <c r="C341" s="44" t="s">
        <v>111</v>
      </c>
      <c r="D341" s="44" t="s">
        <v>728</v>
      </c>
      <c r="E341" s="44" t="s">
        <v>92</v>
      </c>
      <c r="F341" s="45">
        <v>27043520</v>
      </c>
      <c r="G341" s="45">
        <v>598000</v>
      </c>
      <c r="H341" s="46">
        <f t="shared" si="10"/>
        <v>2.2112506064299323E-2</v>
      </c>
    </row>
    <row r="342" spans="1:8" ht="25.5" x14ac:dyDescent="0.2">
      <c r="A342" s="42">
        <f t="shared" si="11"/>
        <v>333</v>
      </c>
      <c r="B342" s="43" t="s">
        <v>352</v>
      </c>
      <c r="C342" s="44" t="s">
        <v>111</v>
      </c>
      <c r="D342" s="44" t="s">
        <v>728</v>
      </c>
      <c r="E342" s="44" t="s">
        <v>154</v>
      </c>
      <c r="F342" s="45">
        <v>27043520</v>
      </c>
      <c r="G342" s="45">
        <v>598000</v>
      </c>
      <c r="H342" s="46">
        <f t="shared" si="10"/>
        <v>2.2112506064299323E-2</v>
      </c>
    </row>
    <row r="343" spans="1:8" ht="29.25" customHeight="1" x14ac:dyDescent="0.2">
      <c r="A343" s="42">
        <f t="shared" si="11"/>
        <v>334</v>
      </c>
      <c r="B343" s="43" t="s">
        <v>567</v>
      </c>
      <c r="C343" s="44" t="s">
        <v>111</v>
      </c>
      <c r="D343" s="44" t="s">
        <v>729</v>
      </c>
      <c r="E343" s="44" t="s">
        <v>92</v>
      </c>
      <c r="F343" s="45">
        <v>2440900</v>
      </c>
      <c r="G343" s="45">
        <v>1867924.17</v>
      </c>
      <c r="H343" s="46">
        <f t="shared" si="10"/>
        <v>0.76526042443361053</v>
      </c>
    </row>
    <row r="344" spans="1:8" ht="25.5" x14ac:dyDescent="0.2">
      <c r="A344" s="42">
        <f t="shared" si="11"/>
        <v>335</v>
      </c>
      <c r="B344" s="43" t="s">
        <v>352</v>
      </c>
      <c r="C344" s="44" t="s">
        <v>111</v>
      </c>
      <c r="D344" s="44" t="s">
        <v>729</v>
      </c>
      <c r="E344" s="44" t="s">
        <v>154</v>
      </c>
      <c r="F344" s="45">
        <v>2440900</v>
      </c>
      <c r="G344" s="45">
        <v>1867924.17</v>
      </c>
      <c r="H344" s="46">
        <f t="shared" si="10"/>
        <v>0.76526042443361053</v>
      </c>
    </row>
    <row r="345" spans="1:8" ht="38.25" x14ac:dyDescent="0.2">
      <c r="A345" s="42">
        <f t="shared" si="11"/>
        <v>336</v>
      </c>
      <c r="B345" s="43" t="s">
        <v>568</v>
      </c>
      <c r="C345" s="44" t="s">
        <v>111</v>
      </c>
      <c r="D345" s="44" t="s">
        <v>730</v>
      </c>
      <c r="E345" s="44" t="s">
        <v>92</v>
      </c>
      <c r="F345" s="45">
        <v>2440900</v>
      </c>
      <c r="G345" s="45">
        <v>1902926.99</v>
      </c>
      <c r="H345" s="46">
        <f t="shared" si="10"/>
        <v>0.77960055307468556</v>
      </c>
    </row>
    <row r="346" spans="1:8" ht="25.5" x14ac:dyDescent="0.2">
      <c r="A346" s="42">
        <f t="shared" si="11"/>
        <v>337</v>
      </c>
      <c r="B346" s="43" t="s">
        <v>352</v>
      </c>
      <c r="C346" s="44" t="s">
        <v>111</v>
      </c>
      <c r="D346" s="44" t="s">
        <v>730</v>
      </c>
      <c r="E346" s="44" t="s">
        <v>154</v>
      </c>
      <c r="F346" s="45">
        <v>2440900</v>
      </c>
      <c r="G346" s="45">
        <v>1902926.99</v>
      </c>
      <c r="H346" s="46">
        <f t="shared" si="10"/>
        <v>0.77960055307468556</v>
      </c>
    </row>
    <row r="347" spans="1:8" ht="38.25" x14ac:dyDescent="0.2">
      <c r="A347" s="42">
        <f t="shared" si="11"/>
        <v>338</v>
      </c>
      <c r="B347" s="43" t="s">
        <v>731</v>
      </c>
      <c r="C347" s="44" t="s">
        <v>111</v>
      </c>
      <c r="D347" s="44" t="s">
        <v>732</v>
      </c>
      <c r="E347" s="44" t="s">
        <v>92</v>
      </c>
      <c r="F347" s="45">
        <v>12000000</v>
      </c>
      <c r="G347" s="45">
        <v>4250935.01</v>
      </c>
      <c r="H347" s="46">
        <f t="shared" si="10"/>
        <v>0.35424458416666665</v>
      </c>
    </row>
    <row r="348" spans="1:8" ht="25.5" x14ac:dyDescent="0.2">
      <c r="A348" s="42">
        <f t="shared" si="11"/>
        <v>339</v>
      </c>
      <c r="B348" s="43" t="s">
        <v>352</v>
      </c>
      <c r="C348" s="44" t="s">
        <v>111</v>
      </c>
      <c r="D348" s="44" t="s">
        <v>732</v>
      </c>
      <c r="E348" s="44" t="s">
        <v>154</v>
      </c>
      <c r="F348" s="45">
        <v>12000000</v>
      </c>
      <c r="G348" s="45">
        <v>4250935.01</v>
      </c>
      <c r="H348" s="46">
        <f t="shared" si="10"/>
        <v>0.35424458416666665</v>
      </c>
    </row>
    <row r="349" spans="1:8" x14ac:dyDescent="0.2">
      <c r="A349" s="42">
        <f t="shared" si="11"/>
        <v>340</v>
      </c>
      <c r="B349" s="43" t="s">
        <v>716</v>
      </c>
      <c r="C349" s="44" t="s">
        <v>111</v>
      </c>
      <c r="D349" s="44" t="s">
        <v>281</v>
      </c>
      <c r="E349" s="44" t="s">
        <v>92</v>
      </c>
      <c r="F349" s="45">
        <v>646000</v>
      </c>
      <c r="G349" s="45">
        <v>147155</v>
      </c>
      <c r="H349" s="46">
        <f t="shared" si="10"/>
        <v>0.22779411764705881</v>
      </c>
    </row>
    <row r="350" spans="1:8" ht="76.5" x14ac:dyDescent="0.2">
      <c r="A350" s="42">
        <f t="shared" si="11"/>
        <v>341</v>
      </c>
      <c r="B350" s="43" t="s">
        <v>733</v>
      </c>
      <c r="C350" s="44" t="s">
        <v>111</v>
      </c>
      <c r="D350" s="44" t="s">
        <v>242</v>
      </c>
      <c r="E350" s="44" t="s">
        <v>92</v>
      </c>
      <c r="F350" s="45">
        <v>646000</v>
      </c>
      <c r="G350" s="45">
        <v>147155</v>
      </c>
      <c r="H350" s="46">
        <f t="shared" si="10"/>
        <v>0.22779411764705881</v>
      </c>
    </row>
    <row r="351" spans="1:8" ht="25.5" x14ac:dyDescent="0.2">
      <c r="A351" s="42">
        <f t="shared" si="11"/>
        <v>342</v>
      </c>
      <c r="B351" s="43" t="s">
        <v>352</v>
      </c>
      <c r="C351" s="44" t="s">
        <v>111</v>
      </c>
      <c r="D351" s="44" t="s">
        <v>242</v>
      </c>
      <c r="E351" s="44" t="s">
        <v>154</v>
      </c>
      <c r="F351" s="45">
        <v>646000</v>
      </c>
      <c r="G351" s="45">
        <v>147155</v>
      </c>
      <c r="H351" s="46">
        <f t="shared" si="10"/>
        <v>0.22779411764705881</v>
      </c>
    </row>
    <row r="352" spans="1:8" x14ac:dyDescent="0.2">
      <c r="A352" s="42">
        <f t="shared" si="11"/>
        <v>343</v>
      </c>
      <c r="B352" s="43" t="s">
        <v>318</v>
      </c>
      <c r="C352" s="44" t="s">
        <v>319</v>
      </c>
      <c r="D352" s="44" t="s">
        <v>194</v>
      </c>
      <c r="E352" s="44" t="s">
        <v>92</v>
      </c>
      <c r="F352" s="45">
        <v>69576603.079999998</v>
      </c>
      <c r="G352" s="45">
        <v>39255458.979999997</v>
      </c>
      <c r="H352" s="46">
        <f t="shared" si="10"/>
        <v>0.56420487983386614</v>
      </c>
    </row>
    <row r="353" spans="1:8" ht="38.25" x14ac:dyDescent="0.2">
      <c r="A353" s="42">
        <f t="shared" si="11"/>
        <v>344</v>
      </c>
      <c r="B353" s="43" t="s">
        <v>734</v>
      </c>
      <c r="C353" s="44" t="s">
        <v>319</v>
      </c>
      <c r="D353" s="44" t="s">
        <v>243</v>
      </c>
      <c r="E353" s="44" t="s">
        <v>92</v>
      </c>
      <c r="F353" s="45">
        <v>69576603.079999998</v>
      </c>
      <c r="G353" s="45">
        <v>39255458.979999997</v>
      </c>
      <c r="H353" s="46">
        <f t="shared" si="10"/>
        <v>0.56420487983386614</v>
      </c>
    </row>
    <row r="354" spans="1:8" x14ac:dyDescent="0.2">
      <c r="A354" s="42">
        <f t="shared" si="11"/>
        <v>345</v>
      </c>
      <c r="B354" s="43" t="s">
        <v>413</v>
      </c>
      <c r="C354" s="44" t="s">
        <v>319</v>
      </c>
      <c r="D354" s="44" t="s">
        <v>282</v>
      </c>
      <c r="E354" s="44" t="s">
        <v>92</v>
      </c>
      <c r="F354" s="45">
        <v>69576603.079999998</v>
      </c>
      <c r="G354" s="45">
        <v>39255458.979999997</v>
      </c>
      <c r="H354" s="46">
        <f t="shared" si="10"/>
        <v>0.56420487983386614</v>
      </c>
    </row>
    <row r="355" spans="1:8" ht="25.5" x14ac:dyDescent="0.2">
      <c r="A355" s="42">
        <f t="shared" si="11"/>
        <v>346</v>
      </c>
      <c r="B355" s="43" t="s">
        <v>414</v>
      </c>
      <c r="C355" s="44" t="s">
        <v>319</v>
      </c>
      <c r="D355" s="44" t="s">
        <v>244</v>
      </c>
      <c r="E355" s="44" t="s">
        <v>92</v>
      </c>
      <c r="F355" s="45">
        <v>59641507.289999999</v>
      </c>
      <c r="G355" s="45">
        <v>31155883.609999999</v>
      </c>
      <c r="H355" s="46">
        <f t="shared" si="10"/>
        <v>0.52238591923084843</v>
      </c>
    </row>
    <row r="356" spans="1:8" x14ac:dyDescent="0.2">
      <c r="A356" s="42">
        <f t="shared" si="11"/>
        <v>347</v>
      </c>
      <c r="B356" s="43" t="s">
        <v>359</v>
      </c>
      <c r="C356" s="44" t="s">
        <v>319</v>
      </c>
      <c r="D356" s="44" t="s">
        <v>244</v>
      </c>
      <c r="E356" s="44" t="s">
        <v>155</v>
      </c>
      <c r="F356" s="45">
        <v>52294364.82</v>
      </c>
      <c r="G356" s="45">
        <v>28136874.75</v>
      </c>
      <c r="H356" s="46">
        <f t="shared" si="10"/>
        <v>0.53804793015172148</v>
      </c>
    </row>
    <row r="357" spans="1:8" ht="25.5" x14ac:dyDescent="0.2">
      <c r="A357" s="42">
        <f t="shared" si="11"/>
        <v>348</v>
      </c>
      <c r="B357" s="43" t="s">
        <v>352</v>
      </c>
      <c r="C357" s="44" t="s">
        <v>319</v>
      </c>
      <c r="D357" s="44" t="s">
        <v>244</v>
      </c>
      <c r="E357" s="44" t="s">
        <v>154</v>
      </c>
      <c r="F357" s="45">
        <v>6044692.4699999997</v>
      </c>
      <c r="G357" s="45">
        <v>2386699.86</v>
      </c>
      <c r="H357" s="46">
        <f t="shared" si="10"/>
        <v>0.39484223090674453</v>
      </c>
    </row>
    <row r="358" spans="1:8" x14ac:dyDescent="0.2">
      <c r="A358" s="42">
        <f t="shared" si="11"/>
        <v>349</v>
      </c>
      <c r="B358" s="43" t="s">
        <v>355</v>
      </c>
      <c r="C358" s="44" t="s">
        <v>319</v>
      </c>
      <c r="D358" s="44" t="s">
        <v>244</v>
      </c>
      <c r="E358" s="44" t="s">
        <v>156</v>
      </c>
      <c r="F358" s="45">
        <v>1302450</v>
      </c>
      <c r="G358" s="45">
        <v>632309</v>
      </c>
      <c r="H358" s="46">
        <f t="shared" si="10"/>
        <v>0.48547660178893626</v>
      </c>
    </row>
    <row r="359" spans="1:8" ht="25.5" x14ac:dyDescent="0.2">
      <c r="A359" s="42">
        <f t="shared" si="11"/>
        <v>350</v>
      </c>
      <c r="B359" s="43" t="s">
        <v>415</v>
      </c>
      <c r="C359" s="44" t="s">
        <v>319</v>
      </c>
      <c r="D359" s="44" t="s">
        <v>245</v>
      </c>
      <c r="E359" s="44" t="s">
        <v>92</v>
      </c>
      <c r="F359" s="45">
        <v>3769299.45</v>
      </c>
      <c r="G359" s="45">
        <v>3146680.29</v>
      </c>
      <c r="H359" s="46">
        <f t="shared" si="10"/>
        <v>0.8348183347438739</v>
      </c>
    </row>
    <row r="360" spans="1:8" ht="25.5" x14ac:dyDescent="0.2">
      <c r="A360" s="42">
        <f t="shared" si="11"/>
        <v>351</v>
      </c>
      <c r="B360" s="43" t="s">
        <v>352</v>
      </c>
      <c r="C360" s="44" t="s">
        <v>319</v>
      </c>
      <c r="D360" s="44" t="s">
        <v>245</v>
      </c>
      <c r="E360" s="44" t="s">
        <v>154</v>
      </c>
      <c r="F360" s="45">
        <v>3769299.45</v>
      </c>
      <c r="G360" s="45">
        <v>3146680.29</v>
      </c>
      <c r="H360" s="46">
        <f t="shared" si="10"/>
        <v>0.8348183347438739</v>
      </c>
    </row>
    <row r="361" spans="1:8" ht="25.5" x14ac:dyDescent="0.2">
      <c r="A361" s="42">
        <f t="shared" si="11"/>
        <v>352</v>
      </c>
      <c r="B361" s="43" t="s">
        <v>416</v>
      </c>
      <c r="C361" s="44" t="s">
        <v>319</v>
      </c>
      <c r="D361" s="44" t="s">
        <v>246</v>
      </c>
      <c r="E361" s="44" t="s">
        <v>92</v>
      </c>
      <c r="F361" s="45">
        <v>6165796.3399999999</v>
      </c>
      <c r="G361" s="45">
        <v>4952895.08</v>
      </c>
      <c r="H361" s="46">
        <f t="shared" si="10"/>
        <v>0.80328554608081659</v>
      </c>
    </row>
    <row r="362" spans="1:8" ht="25.5" x14ac:dyDescent="0.2">
      <c r="A362" s="42">
        <f t="shared" si="11"/>
        <v>353</v>
      </c>
      <c r="B362" s="43" t="s">
        <v>352</v>
      </c>
      <c r="C362" s="44" t="s">
        <v>319</v>
      </c>
      <c r="D362" s="44" t="s">
        <v>246</v>
      </c>
      <c r="E362" s="44" t="s">
        <v>154</v>
      </c>
      <c r="F362" s="45">
        <v>6165796.3399999999</v>
      </c>
      <c r="G362" s="45">
        <v>4952895.08</v>
      </c>
      <c r="H362" s="46">
        <f t="shared" si="10"/>
        <v>0.80328554608081659</v>
      </c>
    </row>
    <row r="363" spans="1:8" ht="25.5" x14ac:dyDescent="0.2">
      <c r="A363" s="42">
        <f t="shared" si="11"/>
        <v>354</v>
      </c>
      <c r="B363" s="43" t="s">
        <v>417</v>
      </c>
      <c r="C363" s="44" t="s">
        <v>319</v>
      </c>
      <c r="D363" s="44" t="s">
        <v>339</v>
      </c>
      <c r="E363" s="44" t="s">
        <v>92</v>
      </c>
      <c r="F363" s="45">
        <v>0</v>
      </c>
      <c r="G363" s="45">
        <v>0</v>
      </c>
      <c r="H363" s="46" t="e">
        <f t="shared" si="10"/>
        <v>#DIV/0!</v>
      </c>
    </row>
    <row r="364" spans="1:8" ht="25.5" x14ac:dyDescent="0.2">
      <c r="A364" s="42">
        <f t="shared" si="11"/>
        <v>355</v>
      </c>
      <c r="B364" s="43" t="s">
        <v>352</v>
      </c>
      <c r="C364" s="44" t="s">
        <v>319</v>
      </c>
      <c r="D364" s="44" t="s">
        <v>339</v>
      </c>
      <c r="E364" s="44" t="s">
        <v>154</v>
      </c>
      <c r="F364" s="45">
        <v>0</v>
      </c>
      <c r="G364" s="45">
        <v>0</v>
      </c>
      <c r="H364" s="46" t="e">
        <f t="shared" si="10"/>
        <v>#DIV/0!</v>
      </c>
    </row>
    <row r="365" spans="1:8" x14ac:dyDescent="0.2">
      <c r="A365" s="42">
        <f t="shared" si="11"/>
        <v>356</v>
      </c>
      <c r="B365" s="43" t="s">
        <v>320</v>
      </c>
      <c r="C365" s="44" t="s">
        <v>112</v>
      </c>
      <c r="D365" s="44" t="s">
        <v>194</v>
      </c>
      <c r="E365" s="44" t="s">
        <v>92</v>
      </c>
      <c r="F365" s="45">
        <v>32587318.559999999</v>
      </c>
      <c r="G365" s="45">
        <v>11817636.34</v>
      </c>
      <c r="H365" s="46">
        <f t="shared" si="10"/>
        <v>0.36264525165644684</v>
      </c>
    </row>
    <row r="366" spans="1:8" ht="25.5" x14ac:dyDescent="0.2">
      <c r="A366" s="42">
        <f t="shared" si="11"/>
        <v>357</v>
      </c>
      <c r="B366" s="43" t="s">
        <v>712</v>
      </c>
      <c r="C366" s="44" t="s">
        <v>112</v>
      </c>
      <c r="D366" s="44" t="s">
        <v>225</v>
      </c>
      <c r="E366" s="44" t="s">
        <v>92</v>
      </c>
      <c r="F366" s="45">
        <v>21833389</v>
      </c>
      <c r="G366" s="45">
        <v>6740084.79</v>
      </c>
      <c r="H366" s="46">
        <f t="shared" si="10"/>
        <v>0.30870538650687718</v>
      </c>
    </row>
    <row r="367" spans="1:8" ht="25.5" x14ac:dyDescent="0.2">
      <c r="A367" s="42">
        <f t="shared" si="11"/>
        <v>358</v>
      </c>
      <c r="B367" s="43" t="s">
        <v>735</v>
      </c>
      <c r="C367" s="44" t="s">
        <v>112</v>
      </c>
      <c r="D367" s="44" t="s">
        <v>283</v>
      </c>
      <c r="E367" s="44" t="s">
        <v>92</v>
      </c>
      <c r="F367" s="45">
        <v>20833389</v>
      </c>
      <c r="G367" s="45">
        <v>6274569.79</v>
      </c>
      <c r="H367" s="46">
        <f t="shared" si="10"/>
        <v>0.30117854517092729</v>
      </c>
    </row>
    <row r="368" spans="1:8" ht="25.5" x14ac:dyDescent="0.2">
      <c r="A368" s="42">
        <f t="shared" si="11"/>
        <v>359</v>
      </c>
      <c r="B368" s="43" t="s">
        <v>418</v>
      </c>
      <c r="C368" s="44" t="s">
        <v>112</v>
      </c>
      <c r="D368" s="44" t="s">
        <v>247</v>
      </c>
      <c r="E368" s="44" t="s">
        <v>92</v>
      </c>
      <c r="F368" s="45">
        <v>10305000</v>
      </c>
      <c r="G368" s="45">
        <v>2654642.1800000002</v>
      </c>
      <c r="H368" s="46">
        <f t="shared" si="10"/>
        <v>0.25760719844735569</v>
      </c>
    </row>
    <row r="369" spans="1:8" ht="25.5" x14ac:dyDescent="0.2">
      <c r="A369" s="42">
        <f t="shared" si="11"/>
        <v>360</v>
      </c>
      <c r="B369" s="43" t="s">
        <v>352</v>
      </c>
      <c r="C369" s="44" t="s">
        <v>112</v>
      </c>
      <c r="D369" s="44" t="s">
        <v>247</v>
      </c>
      <c r="E369" s="44" t="s">
        <v>154</v>
      </c>
      <c r="F369" s="45">
        <v>10305000</v>
      </c>
      <c r="G369" s="45">
        <v>2654642.1800000002</v>
      </c>
      <c r="H369" s="46">
        <f t="shared" si="10"/>
        <v>0.25760719844735569</v>
      </c>
    </row>
    <row r="370" spans="1:8" ht="25.5" x14ac:dyDescent="0.2">
      <c r="A370" s="42">
        <f t="shared" si="11"/>
        <v>361</v>
      </c>
      <c r="B370" s="43" t="s">
        <v>419</v>
      </c>
      <c r="C370" s="44" t="s">
        <v>112</v>
      </c>
      <c r="D370" s="44" t="s">
        <v>248</v>
      </c>
      <c r="E370" s="44" t="s">
        <v>92</v>
      </c>
      <c r="F370" s="45">
        <v>2000000</v>
      </c>
      <c r="G370" s="45">
        <v>307873.02</v>
      </c>
      <c r="H370" s="46">
        <f t="shared" si="10"/>
        <v>0.15393651</v>
      </c>
    </row>
    <row r="371" spans="1:8" x14ac:dyDescent="0.2">
      <c r="A371" s="42">
        <f t="shared" si="11"/>
        <v>362</v>
      </c>
      <c r="B371" s="43" t="s">
        <v>359</v>
      </c>
      <c r="C371" s="44" t="s">
        <v>112</v>
      </c>
      <c r="D371" s="44" t="s">
        <v>248</v>
      </c>
      <c r="E371" s="44" t="s">
        <v>155</v>
      </c>
      <c r="F371" s="45">
        <v>2000000</v>
      </c>
      <c r="G371" s="45">
        <v>307873.02</v>
      </c>
      <c r="H371" s="46">
        <f t="shared" si="10"/>
        <v>0.15393651</v>
      </c>
    </row>
    <row r="372" spans="1:8" ht="38.25" x14ac:dyDescent="0.2">
      <c r="A372" s="42">
        <f t="shared" si="11"/>
        <v>363</v>
      </c>
      <c r="B372" s="43" t="s">
        <v>420</v>
      </c>
      <c r="C372" s="44" t="s">
        <v>112</v>
      </c>
      <c r="D372" s="44" t="s">
        <v>249</v>
      </c>
      <c r="E372" s="44" t="s">
        <v>92</v>
      </c>
      <c r="F372" s="45">
        <v>100000</v>
      </c>
      <c r="G372" s="45">
        <v>0</v>
      </c>
      <c r="H372" s="46">
        <f t="shared" si="10"/>
        <v>0</v>
      </c>
    </row>
    <row r="373" spans="1:8" ht="25.5" x14ac:dyDescent="0.2">
      <c r="A373" s="42">
        <f t="shared" si="11"/>
        <v>364</v>
      </c>
      <c r="B373" s="43" t="s">
        <v>352</v>
      </c>
      <c r="C373" s="44" t="s">
        <v>112</v>
      </c>
      <c r="D373" s="44" t="s">
        <v>249</v>
      </c>
      <c r="E373" s="44" t="s">
        <v>154</v>
      </c>
      <c r="F373" s="45">
        <v>100000</v>
      </c>
      <c r="G373" s="45">
        <v>0</v>
      </c>
      <c r="H373" s="46">
        <f t="shared" si="10"/>
        <v>0</v>
      </c>
    </row>
    <row r="374" spans="1:8" ht="89.25" x14ac:dyDescent="0.2">
      <c r="A374" s="42">
        <f t="shared" si="11"/>
        <v>365</v>
      </c>
      <c r="B374" s="43" t="s">
        <v>514</v>
      </c>
      <c r="C374" s="44" t="s">
        <v>112</v>
      </c>
      <c r="D374" s="44" t="s">
        <v>421</v>
      </c>
      <c r="E374" s="44" t="s">
        <v>92</v>
      </c>
      <c r="F374" s="45">
        <v>850689</v>
      </c>
      <c r="G374" s="45">
        <v>0</v>
      </c>
      <c r="H374" s="46">
        <f t="shared" si="10"/>
        <v>0</v>
      </c>
    </row>
    <row r="375" spans="1:8" ht="25.5" x14ac:dyDescent="0.2">
      <c r="A375" s="42">
        <f t="shared" si="11"/>
        <v>366</v>
      </c>
      <c r="B375" s="43" t="s">
        <v>352</v>
      </c>
      <c r="C375" s="44" t="s">
        <v>112</v>
      </c>
      <c r="D375" s="44" t="s">
        <v>421</v>
      </c>
      <c r="E375" s="44" t="s">
        <v>154</v>
      </c>
      <c r="F375" s="45">
        <v>850689</v>
      </c>
      <c r="G375" s="45">
        <v>0</v>
      </c>
      <c r="H375" s="46">
        <f t="shared" si="10"/>
        <v>0</v>
      </c>
    </row>
    <row r="376" spans="1:8" ht="51" x14ac:dyDescent="0.2">
      <c r="A376" s="42">
        <f t="shared" si="11"/>
        <v>367</v>
      </c>
      <c r="B376" s="43" t="s">
        <v>515</v>
      </c>
      <c r="C376" s="44" t="s">
        <v>112</v>
      </c>
      <c r="D376" s="44" t="s">
        <v>250</v>
      </c>
      <c r="E376" s="44" t="s">
        <v>92</v>
      </c>
      <c r="F376" s="45">
        <v>7577700</v>
      </c>
      <c r="G376" s="45">
        <v>3312054.59</v>
      </c>
      <c r="H376" s="46">
        <f t="shared" si="10"/>
        <v>0.43707913878881455</v>
      </c>
    </row>
    <row r="377" spans="1:8" ht="25.5" x14ac:dyDescent="0.2">
      <c r="A377" s="42">
        <f t="shared" si="11"/>
        <v>368</v>
      </c>
      <c r="B377" s="43" t="s">
        <v>352</v>
      </c>
      <c r="C377" s="44" t="s">
        <v>112</v>
      </c>
      <c r="D377" s="44" t="s">
        <v>250</v>
      </c>
      <c r="E377" s="44" t="s">
        <v>154</v>
      </c>
      <c r="F377" s="45">
        <v>7577700</v>
      </c>
      <c r="G377" s="45">
        <v>3312054.59</v>
      </c>
      <c r="H377" s="46">
        <f t="shared" si="10"/>
        <v>0.43707913878881455</v>
      </c>
    </row>
    <row r="378" spans="1:8" ht="38.25" x14ac:dyDescent="0.2">
      <c r="A378" s="42">
        <f t="shared" si="11"/>
        <v>369</v>
      </c>
      <c r="B378" s="43" t="s">
        <v>736</v>
      </c>
      <c r="C378" s="44" t="s">
        <v>112</v>
      </c>
      <c r="D378" s="44" t="s">
        <v>286</v>
      </c>
      <c r="E378" s="44" t="s">
        <v>92</v>
      </c>
      <c r="F378" s="45">
        <v>1000000</v>
      </c>
      <c r="G378" s="45">
        <v>465515</v>
      </c>
      <c r="H378" s="46">
        <f t="shared" si="10"/>
        <v>0.46551500000000001</v>
      </c>
    </row>
    <row r="379" spans="1:8" ht="25.5" x14ac:dyDescent="0.2">
      <c r="A379" s="42">
        <f t="shared" si="11"/>
        <v>370</v>
      </c>
      <c r="B379" s="43" t="s">
        <v>737</v>
      </c>
      <c r="C379" s="44" t="s">
        <v>112</v>
      </c>
      <c r="D379" s="44" t="s">
        <v>253</v>
      </c>
      <c r="E379" s="44" t="s">
        <v>92</v>
      </c>
      <c r="F379" s="45">
        <v>393800</v>
      </c>
      <c r="G379" s="45">
        <v>0</v>
      </c>
      <c r="H379" s="46">
        <f t="shared" si="10"/>
        <v>0</v>
      </c>
    </row>
    <row r="380" spans="1:8" ht="25.5" x14ac:dyDescent="0.2">
      <c r="A380" s="42">
        <f t="shared" si="11"/>
        <v>371</v>
      </c>
      <c r="B380" s="43" t="s">
        <v>352</v>
      </c>
      <c r="C380" s="44" t="s">
        <v>112</v>
      </c>
      <c r="D380" s="44" t="s">
        <v>253</v>
      </c>
      <c r="E380" s="44" t="s">
        <v>154</v>
      </c>
      <c r="F380" s="45">
        <v>393800</v>
      </c>
      <c r="G380" s="45">
        <v>0</v>
      </c>
      <c r="H380" s="46">
        <f t="shared" si="10"/>
        <v>0</v>
      </c>
    </row>
    <row r="381" spans="1:8" ht="25.5" x14ac:dyDescent="0.2">
      <c r="A381" s="42">
        <f t="shared" si="11"/>
        <v>372</v>
      </c>
      <c r="B381" s="43" t="s">
        <v>422</v>
      </c>
      <c r="C381" s="44" t="s">
        <v>112</v>
      </c>
      <c r="D381" s="44" t="s">
        <v>738</v>
      </c>
      <c r="E381" s="44" t="s">
        <v>92</v>
      </c>
      <c r="F381" s="45">
        <v>606200</v>
      </c>
      <c r="G381" s="45">
        <v>465515</v>
      </c>
      <c r="H381" s="46">
        <f t="shared" si="10"/>
        <v>0.76792312768063342</v>
      </c>
    </row>
    <row r="382" spans="1:8" ht="25.5" x14ac:dyDescent="0.2">
      <c r="A382" s="42">
        <f t="shared" si="11"/>
        <v>373</v>
      </c>
      <c r="B382" s="43" t="s">
        <v>352</v>
      </c>
      <c r="C382" s="44" t="s">
        <v>112</v>
      </c>
      <c r="D382" s="44" t="s">
        <v>738</v>
      </c>
      <c r="E382" s="44" t="s">
        <v>154</v>
      </c>
      <c r="F382" s="45">
        <v>606200</v>
      </c>
      <c r="G382" s="45">
        <v>465515</v>
      </c>
      <c r="H382" s="46">
        <f t="shared" si="10"/>
        <v>0.76792312768063342</v>
      </c>
    </row>
    <row r="383" spans="1:8" ht="38.25" x14ac:dyDescent="0.2">
      <c r="A383" s="42">
        <f t="shared" si="11"/>
        <v>374</v>
      </c>
      <c r="B383" s="43" t="s">
        <v>734</v>
      </c>
      <c r="C383" s="44" t="s">
        <v>112</v>
      </c>
      <c r="D383" s="44" t="s">
        <v>243</v>
      </c>
      <c r="E383" s="44" t="s">
        <v>92</v>
      </c>
      <c r="F383" s="45">
        <v>10753929.560000001</v>
      </c>
      <c r="G383" s="45">
        <v>5077551.55</v>
      </c>
      <c r="H383" s="46">
        <f t="shared" si="10"/>
        <v>0.472157783968226</v>
      </c>
    </row>
    <row r="384" spans="1:8" ht="25.5" x14ac:dyDescent="0.2">
      <c r="A384" s="42">
        <f t="shared" si="11"/>
        <v>375</v>
      </c>
      <c r="B384" s="43" t="s">
        <v>423</v>
      </c>
      <c r="C384" s="44" t="s">
        <v>112</v>
      </c>
      <c r="D384" s="44" t="s">
        <v>284</v>
      </c>
      <c r="E384" s="44" t="s">
        <v>92</v>
      </c>
      <c r="F384" s="45">
        <v>9718069.5600000005</v>
      </c>
      <c r="G384" s="45">
        <v>4417303.55</v>
      </c>
      <c r="H384" s="46">
        <f t="shared" si="10"/>
        <v>0.45454537269231066</v>
      </c>
    </row>
    <row r="385" spans="1:8" ht="25.5" x14ac:dyDescent="0.2">
      <c r="A385" s="42">
        <f t="shared" si="11"/>
        <v>376</v>
      </c>
      <c r="B385" s="43" t="s">
        <v>424</v>
      </c>
      <c r="C385" s="44" t="s">
        <v>112</v>
      </c>
      <c r="D385" s="44" t="s">
        <v>252</v>
      </c>
      <c r="E385" s="44" t="s">
        <v>92</v>
      </c>
      <c r="F385" s="45">
        <v>823848.81</v>
      </c>
      <c r="G385" s="45">
        <v>405896.14</v>
      </c>
      <c r="H385" s="46">
        <f t="shared" si="10"/>
        <v>0.49268280183593394</v>
      </c>
    </row>
    <row r="386" spans="1:8" x14ac:dyDescent="0.2">
      <c r="A386" s="42">
        <f t="shared" si="11"/>
        <v>377</v>
      </c>
      <c r="B386" s="43" t="s">
        <v>359</v>
      </c>
      <c r="C386" s="44" t="s">
        <v>112</v>
      </c>
      <c r="D386" s="44" t="s">
        <v>252</v>
      </c>
      <c r="E386" s="44" t="s">
        <v>155</v>
      </c>
      <c r="F386" s="45">
        <v>402983.81</v>
      </c>
      <c r="G386" s="45">
        <v>209836.14</v>
      </c>
      <c r="H386" s="46">
        <f t="shared" si="10"/>
        <v>0.52070612960853191</v>
      </c>
    </row>
    <row r="387" spans="1:8" ht="25.5" x14ac:dyDescent="0.2">
      <c r="A387" s="42">
        <f t="shared" si="11"/>
        <v>378</v>
      </c>
      <c r="B387" s="43" t="s">
        <v>352</v>
      </c>
      <c r="C387" s="44" t="s">
        <v>112</v>
      </c>
      <c r="D387" s="44" t="s">
        <v>252</v>
      </c>
      <c r="E387" s="44" t="s">
        <v>154</v>
      </c>
      <c r="F387" s="45">
        <v>420865</v>
      </c>
      <c r="G387" s="45">
        <v>196060</v>
      </c>
      <c r="H387" s="46">
        <f t="shared" si="10"/>
        <v>0.46585009444833853</v>
      </c>
    </row>
    <row r="388" spans="1:8" ht="25.5" x14ac:dyDescent="0.2">
      <c r="A388" s="42">
        <f t="shared" si="11"/>
        <v>379</v>
      </c>
      <c r="B388" s="43" t="s">
        <v>569</v>
      </c>
      <c r="C388" s="44" t="s">
        <v>112</v>
      </c>
      <c r="D388" s="44" t="s">
        <v>570</v>
      </c>
      <c r="E388" s="44" t="s">
        <v>92</v>
      </c>
      <c r="F388" s="45">
        <v>75800</v>
      </c>
      <c r="G388" s="45">
        <v>0</v>
      </c>
      <c r="H388" s="46">
        <f t="shared" si="10"/>
        <v>0</v>
      </c>
    </row>
    <row r="389" spans="1:8" ht="25.5" x14ac:dyDescent="0.2">
      <c r="A389" s="42">
        <f t="shared" si="11"/>
        <v>380</v>
      </c>
      <c r="B389" s="43" t="s">
        <v>352</v>
      </c>
      <c r="C389" s="44" t="s">
        <v>112</v>
      </c>
      <c r="D389" s="44" t="s">
        <v>570</v>
      </c>
      <c r="E389" s="44" t="s">
        <v>154</v>
      </c>
      <c r="F389" s="45">
        <v>75800</v>
      </c>
      <c r="G389" s="45">
        <v>0</v>
      </c>
      <c r="H389" s="46">
        <f t="shared" si="10"/>
        <v>0</v>
      </c>
    </row>
    <row r="390" spans="1:8" ht="25.5" x14ac:dyDescent="0.2">
      <c r="A390" s="42">
        <f t="shared" si="11"/>
        <v>381</v>
      </c>
      <c r="B390" s="43" t="s">
        <v>571</v>
      </c>
      <c r="C390" s="44" t="s">
        <v>112</v>
      </c>
      <c r="D390" s="44" t="s">
        <v>572</v>
      </c>
      <c r="E390" s="44" t="s">
        <v>92</v>
      </c>
      <c r="F390" s="45">
        <v>44000</v>
      </c>
      <c r="G390" s="45">
        <v>0</v>
      </c>
      <c r="H390" s="46">
        <f t="shared" si="10"/>
        <v>0</v>
      </c>
    </row>
    <row r="391" spans="1:8" x14ac:dyDescent="0.2">
      <c r="A391" s="42">
        <f t="shared" si="11"/>
        <v>382</v>
      </c>
      <c r="B391" s="43" t="s">
        <v>362</v>
      </c>
      <c r="C391" s="44" t="s">
        <v>112</v>
      </c>
      <c r="D391" s="44" t="s">
        <v>572</v>
      </c>
      <c r="E391" s="44" t="s">
        <v>192</v>
      </c>
      <c r="F391" s="45">
        <v>44000</v>
      </c>
      <c r="G391" s="45">
        <v>0</v>
      </c>
      <c r="H391" s="46">
        <f t="shared" si="10"/>
        <v>0</v>
      </c>
    </row>
    <row r="392" spans="1:8" ht="25.5" x14ac:dyDescent="0.2">
      <c r="A392" s="42">
        <f t="shared" si="11"/>
        <v>383</v>
      </c>
      <c r="B392" s="43" t="s">
        <v>569</v>
      </c>
      <c r="C392" s="44" t="s">
        <v>112</v>
      </c>
      <c r="D392" s="44" t="s">
        <v>573</v>
      </c>
      <c r="E392" s="44" t="s">
        <v>92</v>
      </c>
      <c r="F392" s="45">
        <v>100000</v>
      </c>
      <c r="G392" s="45">
        <v>0</v>
      </c>
      <c r="H392" s="46">
        <f t="shared" si="10"/>
        <v>0</v>
      </c>
    </row>
    <row r="393" spans="1:8" ht="25.5" x14ac:dyDescent="0.2">
      <c r="A393" s="42">
        <f t="shared" si="11"/>
        <v>384</v>
      </c>
      <c r="B393" s="43" t="s">
        <v>352</v>
      </c>
      <c r="C393" s="44" t="s">
        <v>112</v>
      </c>
      <c r="D393" s="44" t="s">
        <v>573</v>
      </c>
      <c r="E393" s="44" t="s">
        <v>154</v>
      </c>
      <c r="F393" s="45">
        <v>100000</v>
      </c>
      <c r="G393" s="45">
        <v>0</v>
      </c>
      <c r="H393" s="46">
        <f t="shared" si="10"/>
        <v>0</v>
      </c>
    </row>
    <row r="394" spans="1:8" ht="25.5" x14ac:dyDescent="0.2">
      <c r="A394" s="42">
        <f t="shared" si="11"/>
        <v>385</v>
      </c>
      <c r="B394" s="43" t="s">
        <v>571</v>
      </c>
      <c r="C394" s="44" t="s">
        <v>112</v>
      </c>
      <c r="D394" s="44" t="s">
        <v>739</v>
      </c>
      <c r="E394" s="44" t="s">
        <v>92</v>
      </c>
      <c r="F394" s="45">
        <v>90000</v>
      </c>
      <c r="G394" s="45">
        <v>0</v>
      </c>
      <c r="H394" s="46">
        <f t="shared" si="10"/>
        <v>0</v>
      </c>
    </row>
    <row r="395" spans="1:8" x14ac:dyDescent="0.2">
      <c r="A395" s="42">
        <f t="shared" si="11"/>
        <v>386</v>
      </c>
      <c r="B395" s="43" t="s">
        <v>362</v>
      </c>
      <c r="C395" s="44" t="s">
        <v>112</v>
      </c>
      <c r="D395" s="44" t="s">
        <v>739</v>
      </c>
      <c r="E395" s="44" t="s">
        <v>192</v>
      </c>
      <c r="F395" s="45">
        <v>90000</v>
      </c>
      <c r="G395" s="45">
        <v>0</v>
      </c>
      <c r="H395" s="46">
        <f t="shared" ref="H395:H458" si="12">G395/F395</f>
        <v>0</v>
      </c>
    </row>
    <row r="396" spans="1:8" x14ac:dyDescent="0.2">
      <c r="A396" s="42">
        <f t="shared" ref="A396:A459" si="13">A395+1</f>
        <v>387</v>
      </c>
      <c r="B396" s="43" t="s">
        <v>562</v>
      </c>
      <c r="C396" s="44" t="s">
        <v>112</v>
      </c>
      <c r="D396" s="44" t="s">
        <v>563</v>
      </c>
      <c r="E396" s="44" t="s">
        <v>92</v>
      </c>
      <c r="F396" s="45">
        <v>8584420.75</v>
      </c>
      <c r="G396" s="45">
        <v>4011407.41</v>
      </c>
      <c r="H396" s="46">
        <f t="shared" si="12"/>
        <v>0.46728923556082685</v>
      </c>
    </row>
    <row r="397" spans="1:8" x14ac:dyDescent="0.2">
      <c r="A397" s="42">
        <f t="shared" si="13"/>
        <v>388</v>
      </c>
      <c r="B397" s="43" t="s">
        <v>359</v>
      </c>
      <c r="C397" s="44" t="s">
        <v>112</v>
      </c>
      <c r="D397" s="44" t="s">
        <v>563</v>
      </c>
      <c r="E397" s="44" t="s">
        <v>155</v>
      </c>
      <c r="F397" s="45">
        <v>6963769.5300000003</v>
      </c>
      <c r="G397" s="45">
        <v>3299012.21</v>
      </c>
      <c r="H397" s="46">
        <f t="shared" si="12"/>
        <v>0.47373943031684446</v>
      </c>
    </row>
    <row r="398" spans="1:8" ht="25.5" x14ac:dyDescent="0.2">
      <c r="A398" s="42">
        <f t="shared" si="13"/>
        <v>389</v>
      </c>
      <c r="B398" s="43" t="s">
        <v>352</v>
      </c>
      <c r="C398" s="44" t="s">
        <v>112</v>
      </c>
      <c r="D398" s="44" t="s">
        <v>563</v>
      </c>
      <c r="E398" s="44" t="s">
        <v>154</v>
      </c>
      <c r="F398" s="45">
        <v>1620651.22</v>
      </c>
      <c r="G398" s="45">
        <v>712395.2</v>
      </c>
      <c r="H398" s="46">
        <f t="shared" si="12"/>
        <v>0.43957342036863428</v>
      </c>
    </row>
    <row r="399" spans="1:8" x14ac:dyDescent="0.2">
      <c r="A399" s="42">
        <f t="shared" si="13"/>
        <v>390</v>
      </c>
      <c r="B399" s="43" t="s">
        <v>425</v>
      </c>
      <c r="C399" s="44" t="s">
        <v>112</v>
      </c>
      <c r="D399" s="44" t="s">
        <v>285</v>
      </c>
      <c r="E399" s="44" t="s">
        <v>92</v>
      </c>
      <c r="F399" s="45">
        <v>1035860</v>
      </c>
      <c r="G399" s="45">
        <v>660248</v>
      </c>
      <c r="H399" s="46">
        <f t="shared" si="12"/>
        <v>0.63739115324464701</v>
      </c>
    </row>
    <row r="400" spans="1:8" ht="25.5" x14ac:dyDescent="0.2">
      <c r="A400" s="42">
        <f t="shared" si="13"/>
        <v>391</v>
      </c>
      <c r="B400" s="43" t="s">
        <v>427</v>
      </c>
      <c r="C400" s="44" t="s">
        <v>112</v>
      </c>
      <c r="D400" s="44" t="s">
        <v>740</v>
      </c>
      <c r="E400" s="44" t="s">
        <v>92</v>
      </c>
      <c r="F400" s="45">
        <v>350000</v>
      </c>
      <c r="G400" s="45">
        <v>350000</v>
      </c>
      <c r="H400" s="46">
        <f t="shared" si="12"/>
        <v>1</v>
      </c>
    </row>
    <row r="401" spans="1:8" ht="38.25" x14ac:dyDescent="0.2">
      <c r="A401" s="42">
        <f t="shared" si="13"/>
        <v>392</v>
      </c>
      <c r="B401" s="43" t="s">
        <v>741</v>
      </c>
      <c r="C401" s="44" t="s">
        <v>112</v>
      </c>
      <c r="D401" s="44" t="s">
        <v>740</v>
      </c>
      <c r="E401" s="44" t="s">
        <v>163</v>
      </c>
      <c r="F401" s="45">
        <v>350000</v>
      </c>
      <c r="G401" s="45">
        <v>350000</v>
      </c>
      <c r="H401" s="46">
        <f t="shared" si="12"/>
        <v>1</v>
      </c>
    </row>
    <row r="402" spans="1:8" ht="38.25" x14ac:dyDescent="0.2">
      <c r="A402" s="42">
        <f t="shared" si="13"/>
        <v>393</v>
      </c>
      <c r="B402" s="43" t="s">
        <v>426</v>
      </c>
      <c r="C402" s="44" t="s">
        <v>112</v>
      </c>
      <c r="D402" s="44" t="s">
        <v>742</v>
      </c>
      <c r="E402" s="44" t="s">
        <v>92</v>
      </c>
      <c r="F402" s="45">
        <v>560360</v>
      </c>
      <c r="G402" s="45">
        <v>304248</v>
      </c>
      <c r="H402" s="46">
        <f t="shared" si="12"/>
        <v>0.54295096009708044</v>
      </c>
    </row>
    <row r="403" spans="1:8" ht="25.5" x14ac:dyDescent="0.2">
      <c r="A403" s="42">
        <f t="shared" si="13"/>
        <v>394</v>
      </c>
      <c r="B403" s="43" t="s">
        <v>352</v>
      </c>
      <c r="C403" s="44" t="s">
        <v>112</v>
      </c>
      <c r="D403" s="44" t="s">
        <v>742</v>
      </c>
      <c r="E403" s="44" t="s">
        <v>154</v>
      </c>
      <c r="F403" s="45">
        <v>560360</v>
      </c>
      <c r="G403" s="45">
        <v>304248</v>
      </c>
      <c r="H403" s="46">
        <f t="shared" si="12"/>
        <v>0.54295096009708044</v>
      </c>
    </row>
    <row r="404" spans="1:8" ht="25.5" x14ac:dyDescent="0.2">
      <c r="A404" s="42">
        <f t="shared" si="13"/>
        <v>395</v>
      </c>
      <c r="B404" s="43" t="s">
        <v>574</v>
      </c>
      <c r="C404" s="44" t="s">
        <v>112</v>
      </c>
      <c r="D404" s="44" t="s">
        <v>743</v>
      </c>
      <c r="E404" s="44" t="s">
        <v>92</v>
      </c>
      <c r="F404" s="45">
        <v>50500</v>
      </c>
      <c r="G404" s="45">
        <v>0</v>
      </c>
      <c r="H404" s="46">
        <f t="shared" si="12"/>
        <v>0</v>
      </c>
    </row>
    <row r="405" spans="1:8" ht="25.5" x14ac:dyDescent="0.2">
      <c r="A405" s="42">
        <f t="shared" si="13"/>
        <v>396</v>
      </c>
      <c r="B405" s="43" t="s">
        <v>352</v>
      </c>
      <c r="C405" s="44" t="s">
        <v>112</v>
      </c>
      <c r="D405" s="44" t="s">
        <v>743</v>
      </c>
      <c r="E405" s="44" t="s">
        <v>154</v>
      </c>
      <c r="F405" s="45">
        <v>50500</v>
      </c>
      <c r="G405" s="45">
        <v>0</v>
      </c>
      <c r="H405" s="46">
        <f t="shared" si="12"/>
        <v>0</v>
      </c>
    </row>
    <row r="406" spans="1:8" ht="25.5" x14ac:dyDescent="0.2">
      <c r="A406" s="42">
        <f t="shared" si="13"/>
        <v>397</v>
      </c>
      <c r="B406" s="43" t="s">
        <v>574</v>
      </c>
      <c r="C406" s="44" t="s">
        <v>112</v>
      </c>
      <c r="D406" s="44" t="s">
        <v>744</v>
      </c>
      <c r="E406" s="44" t="s">
        <v>92</v>
      </c>
      <c r="F406" s="45">
        <v>75000</v>
      </c>
      <c r="G406" s="45">
        <v>6000</v>
      </c>
      <c r="H406" s="46">
        <f t="shared" si="12"/>
        <v>0.08</v>
      </c>
    </row>
    <row r="407" spans="1:8" ht="25.5" x14ac:dyDescent="0.2">
      <c r="A407" s="42">
        <f t="shared" si="13"/>
        <v>398</v>
      </c>
      <c r="B407" s="43" t="s">
        <v>352</v>
      </c>
      <c r="C407" s="44" t="s">
        <v>112</v>
      </c>
      <c r="D407" s="44" t="s">
        <v>744</v>
      </c>
      <c r="E407" s="44" t="s">
        <v>154</v>
      </c>
      <c r="F407" s="45">
        <v>75000</v>
      </c>
      <c r="G407" s="45">
        <v>6000</v>
      </c>
      <c r="H407" s="46">
        <f t="shared" si="12"/>
        <v>0.08</v>
      </c>
    </row>
    <row r="408" spans="1:8" x14ac:dyDescent="0.2">
      <c r="A408" s="42">
        <f t="shared" si="13"/>
        <v>399</v>
      </c>
      <c r="B408" s="43" t="s">
        <v>54</v>
      </c>
      <c r="C408" s="44" t="s">
        <v>113</v>
      </c>
      <c r="D408" s="44" t="s">
        <v>194</v>
      </c>
      <c r="E408" s="44" t="s">
        <v>92</v>
      </c>
      <c r="F408" s="45">
        <v>11878271</v>
      </c>
      <c r="G408" s="45">
        <v>4839905.2800000003</v>
      </c>
      <c r="H408" s="46">
        <f t="shared" si="12"/>
        <v>0.40745873536645194</v>
      </c>
    </row>
    <row r="409" spans="1:8" ht="25.5" x14ac:dyDescent="0.2">
      <c r="A409" s="42">
        <f t="shared" si="13"/>
        <v>400</v>
      </c>
      <c r="B409" s="43" t="s">
        <v>712</v>
      </c>
      <c r="C409" s="44" t="s">
        <v>113</v>
      </c>
      <c r="D409" s="44" t="s">
        <v>225</v>
      </c>
      <c r="E409" s="44" t="s">
        <v>92</v>
      </c>
      <c r="F409" s="45">
        <v>11878271</v>
      </c>
      <c r="G409" s="45">
        <v>4839905.2800000003</v>
      </c>
      <c r="H409" s="46">
        <f t="shared" si="12"/>
        <v>0.40745873536645194</v>
      </c>
    </row>
    <row r="410" spans="1:8" ht="25.5" x14ac:dyDescent="0.2">
      <c r="A410" s="42">
        <f t="shared" si="13"/>
        <v>401</v>
      </c>
      <c r="B410" s="43" t="s">
        <v>735</v>
      </c>
      <c r="C410" s="44" t="s">
        <v>113</v>
      </c>
      <c r="D410" s="44" t="s">
        <v>283</v>
      </c>
      <c r="E410" s="44" t="s">
        <v>92</v>
      </c>
      <c r="F410" s="45">
        <v>51011</v>
      </c>
      <c r="G410" s="45">
        <v>0</v>
      </c>
      <c r="H410" s="46">
        <f t="shared" si="12"/>
        <v>0</v>
      </c>
    </row>
    <row r="411" spans="1:8" ht="89.25" x14ac:dyDescent="0.2">
      <c r="A411" s="42">
        <f t="shared" si="13"/>
        <v>402</v>
      </c>
      <c r="B411" s="43" t="s">
        <v>514</v>
      </c>
      <c r="C411" s="44" t="s">
        <v>113</v>
      </c>
      <c r="D411" s="44" t="s">
        <v>421</v>
      </c>
      <c r="E411" s="44" t="s">
        <v>92</v>
      </c>
      <c r="F411" s="45">
        <v>51011</v>
      </c>
      <c r="G411" s="45">
        <v>0</v>
      </c>
      <c r="H411" s="46">
        <f t="shared" si="12"/>
        <v>0</v>
      </c>
    </row>
    <row r="412" spans="1:8" ht="25.5" x14ac:dyDescent="0.2">
      <c r="A412" s="42">
        <f t="shared" si="13"/>
        <v>403</v>
      </c>
      <c r="B412" s="43" t="s">
        <v>352</v>
      </c>
      <c r="C412" s="44" t="s">
        <v>113</v>
      </c>
      <c r="D412" s="44" t="s">
        <v>421</v>
      </c>
      <c r="E412" s="44" t="s">
        <v>154</v>
      </c>
      <c r="F412" s="45">
        <v>51011</v>
      </c>
      <c r="G412" s="45">
        <v>0</v>
      </c>
      <c r="H412" s="46">
        <f t="shared" si="12"/>
        <v>0</v>
      </c>
    </row>
    <row r="413" spans="1:8" ht="38.25" x14ac:dyDescent="0.2">
      <c r="A413" s="42">
        <f t="shared" si="13"/>
        <v>404</v>
      </c>
      <c r="B413" s="43" t="s">
        <v>745</v>
      </c>
      <c r="C413" s="44" t="s">
        <v>113</v>
      </c>
      <c r="D413" s="44" t="s">
        <v>746</v>
      </c>
      <c r="E413" s="44" t="s">
        <v>92</v>
      </c>
      <c r="F413" s="45">
        <v>11827260</v>
      </c>
      <c r="G413" s="45">
        <v>4839905.2800000003</v>
      </c>
      <c r="H413" s="46">
        <f t="shared" si="12"/>
        <v>0.40921610584361889</v>
      </c>
    </row>
    <row r="414" spans="1:8" ht="51" x14ac:dyDescent="0.2">
      <c r="A414" s="42">
        <f t="shared" si="13"/>
        <v>405</v>
      </c>
      <c r="B414" s="43" t="s">
        <v>428</v>
      </c>
      <c r="C414" s="44" t="s">
        <v>113</v>
      </c>
      <c r="D414" s="44" t="s">
        <v>747</v>
      </c>
      <c r="E414" s="44" t="s">
        <v>92</v>
      </c>
      <c r="F414" s="45">
        <v>11077260</v>
      </c>
      <c r="G414" s="45">
        <v>4689937.28</v>
      </c>
      <c r="H414" s="46">
        <f t="shared" si="12"/>
        <v>0.423384237618328</v>
      </c>
    </row>
    <row r="415" spans="1:8" x14ac:dyDescent="0.2">
      <c r="A415" s="42">
        <f t="shared" si="13"/>
        <v>406</v>
      </c>
      <c r="B415" s="43" t="s">
        <v>359</v>
      </c>
      <c r="C415" s="44" t="s">
        <v>113</v>
      </c>
      <c r="D415" s="44" t="s">
        <v>747</v>
      </c>
      <c r="E415" s="44" t="s">
        <v>155</v>
      </c>
      <c r="F415" s="45">
        <v>9115000</v>
      </c>
      <c r="G415" s="45">
        <v>4114888.7</v>
      </c>
      <c r="H415" s="46">
        <f t="shared" si="12"/>
        <v>0.4514414371914427</v>
      </c>
    </row>
    <row r="416" spans="1:8" ht="25.5" x14ac:dyDescent="0.2">
      <c r="A416" s="42">
        <f t="shared" si="13"/>
        <v>407</v>
      </c>
      <c r="B416" s="43" t="s">
        <v>352</v>
      </c>
      <c r="C416" s="44" t="s">
        <v>113</v>
      </c>
      <c r="D416" s="44" t="s">
        <v>747</v>
      </c>
      <c r="E416" s="44" t="s">
        <v>154</v>
      </c>
      <c r="F416" s="45">
        <v>1936260</v>
      </c>
      <c r="G416" s="45">
        <v>562014.57999999996</v>
      </c>
      <c r="H416" s="46">
        <f t="shared" si="12"/>
        <v>0.29025780628634584</v>
      </c>
    </row>
    <row r="417" spans="1:8" x14ac:dyDescent="0.2">
      <c r="A417" s="42">
        <f t="shared" si="13"/>
        <v>408</v>
      </c>
      <c r="B417" s="43" t="s">
        <v>564</v>
      </c>
      <c r="C417" s="44" t="s">
        <v>113</v>
      </c>
      <c r="D417" s="44" t="s">
        <v>747</v>
      </c>
      <c r="E417" s="44" t="s">
        <v>565</v>
      </c>
      <c r="F417" s="45">
        <v>24000</v>
      </c>
      <c r="G417" s="45">
        <v>12000</v>
      </c>
      <c r="H417" s="46">
        <f t="shared" si="12"/>
        <v>0.5</v>
      </c>
    </row>
    <row r="418" spans="1:8" x14ac:dyDescent="0.2">
      <c r="A418" s="42">
        <f t="shared" si="13"/>
        <v>409</v>
      </c>
      <c r="B418" s="43" t="s">
        <v>355</v>
      </c>
      <c r="C418" s="44" t="s">
        <v>113</v>
      </c>
      <c r="D418" s="44" t="s">
        <v>747</v>
      </c>
      <c r="E418" s="44" t="s">
        <v>156</v>
      </c>
      <c r="F418" s="45">
        <v>2000</v>
      </c>
      <c r="G418" s="45">
        <v>1034</v>
      </c>
      <c r="H418" s="46">
        <f t="shared" si="12"/>
        <v>0.51700000000000002</v>
      </c>
    </row>
    <row r="419" spans="1:8" ht="51" x14ac:dyDescent="0.2">
      <c r="A419" s="42">
        <f t="shared" si="13"/>
        <v>410</v>
      </c>
      <c r="B419" s="43" t="s">
        <v>748</v>
      </c>
      <c r="C419" s="44" t="s">
        <v>113</v>
      </c>
      <c r="D419" s="44" t="s">
        <v>749</v>
      </c>
      <c r="E419" s="44" t="s">
        <v>92</v>
      </c>
      <c r="F419" s="45">
        <v>750000</v>
      </c>
      <c r="G419" s="45">
        <v>149968</v>
      </c>
      <c r="H419" s="46">
        <f t="shared" si="12"/>
        <v>0.19995733333333332</v>
      </c>
    </row>
    <row r="420" spans="1:8" ht="25.5" x14ac:dyDescent="0.2">
      <c r="A420" s="42">
        <f t="shared" si="13"/>
        <v>411</v>
      </c>
      <c r="B420" s="43" t="s">
        <v>352</v>
      </c>
      <c r="C420" s="44" t="s">
        <v>113</v>
      </c>
      <c r="D420" s="44" t="s">
        <v>749</v>
      </c>
      <c r="E420" s="44" t="s">
        <v>154</v>
      </c>
      <c r="F420" s="45">
        <v>600000</v>
      </c>
      <c r="G420" s="45">
        <v>129968</v>
      </c>
      <c r="H420" s="46">
        <f t="shared" si="12"/>
        <v>0.21661333333333332</v>
      </c>
    </row>
    <row r="421" spans="1:8" x14ac:dyDescent="0.2">
      <c r="A421" s="42">
        <f t="shared" si="13"/>
        <v>412</v>
      </c>
      <c r="B421" s="43" t="s">
        <v>362</v>
      </c>
      <c r="C421" s="44" t="s">
        <v>113</v>
      </c>
      <c r="D421" s="44" t="s">
        <v>749</v>
      </c>
      <c r="E421" s="44" t="s">
        <v>192</v>
      </c>
      <c r="F421" s="45">
        <v>150000</v>
      </c>
      <c r="G421" s="45">
        <v>20000</v>
      </c>
      <c r="H421" s="46">
        <f t="shared" si="12"/>
        <v>0.13333333333333333</v>
      </c>
    </row>
    <row r="422" spans="1:8" x14ac:dyDescent="0.2">
      <c r="A422" s="42">
        <f t="shared" si="13"/>
        <v>413</v>
      </c>
      <c r="B422" s="43" t="s">
        <v>55</v>
      </c>
      <c r="C422" s="44" t="s">
        <v>114</v>
      </c>
      <c r="D422" s="44" t="s">
        <v>194</v>
      </c>
      <c r="E422" s="44" t="s">
        <v>92</v>
      </c>
      <c r="F422" s="45">
        <v>27649542.27</v>
      </c>
      <c r="G422" s="45">
        <v>11385456.380000001</v>
      </c>
      <c r="H422" s="46">
        <f t="shared" si="12"/>
        <v>0.41177739106203298</v>
      </c>
    </row>
    <row r="423" spans="1:8" x14ac:dyDescent="0.2">
      <c r="A423" s="42">
        <f t="shared" si="13"/>
        <v>414</v>
      </c>
      <c r="B423" s="43" t="s">
        <v>56</v>
      </c>
      <c r="C423" s="44" t="s">
        <v>115</v>
      </c>
      <c r="D423" s="44" t="s">
        <v>194</v>
      </c>
      <c r="E423" s="44" t="s">
        <v>92</v>
      </c>
      <c r="F423" s="45">
        <v>24414575.34</v>
      </c>
      <c r="G423" s="45">
        <v>10128394.48</v>
      </c>
      <c r="H423" s="46">
        <f t="shared" si="12"/>
        <v>0.41485032358543578</v>
      </c>
    </row>
    <row r="424" spans="1:8" ht="38.25" x14ac:dyDescent="0.2">
      <c r="A424" s="42">
        <f t="shared" si="13"/>
        <v>415</v>
      </c>
      <c r="B424" s="43" t="s">
        <v>734</v>
      </c>
      <c r="C424" s="44" t="s">
        <v>115</v>
      </c>
      <c r="D424" s="44" t="s">
        <v>243</v>
      </c>
      <c r="E424" s="44" t="s">
        <v>92</v>
      </c>
      <c r="F424" s="45">
        <v>24414575.34</v>
      </c>
      <c r="G424" s="45">
        <v>10128394.48</v>
      </c>
      <c r="H424" s="46">
        <f t="shared" si="12"/>
        <v>0.41485032358543578</v>
      </c>
    </row>
    <row r="425" spans="1:8" x14ac:dyDescent="0.2">
      <c r="A425" s="42">
        <f t="shared" si="13"/>
        <v>416</v>
      </c>
      <c r="B425" s="43" t="s">
        <v>429</v>
      </c>
      <c r="C425" s="44" t="s">
        <v>115</v>
      </c>
      <c r="D425" s="44" t="s">
        <v>287</v>
      </c>
      <c r="E425" s="44" t="s">
        <v>92</v>
      </c>
      <c r="F425" s="45">
        <v>24414575.34</v>
      </c>
      <c r="G425" s="45">
        <v>10128394.48</v>
      </c>
      <c r="H425" s="46">
        <f t="shared" si="12"/>
        <v>0.41485032358543578</v>
      </c>
    </row>
    <row r="426" spans="1:8" ht="63.75" x14ac:dyDescent="0.2">
      <c r="A426" s="42">
        <f t="shared" si="13"/>
        <v>417</v>
      </c>
      <c r="B426" s="43" t="s">
        <v>430</v>
      </c>
      <c r="C426" s="44" t="s">
        <v>115</v>
      </c>
      <c r="D426" s="44" t="s">
        <v>566</v>
      </c>
      <c r="E426" s="44" t="s">
        <v>92</v>
      </c>
      <c r="F426" s="45">
        <v>3546431</v>
      </c>
      <c r="G426" s="45">
        <v>1654968</v>
      </c>
      <c r="H426" s="46">
        <f t="shared" si="12"/>
        <v>0.46665732394060394</v>
      </c>
    </row>
    <row r="427" spans="1:8" x14ac:dyDescent="0.2">
      <c r="A427" s="42">
        <f t="shared" si="13"/>
        <v>418</v>
      </c>
      <c r="B427" s="43" t="s">
        <v>371</v>
      </c>
      <c r="C427" s="44" t="s">
        <v>115</v>
      </c>
      <c r="D427" s="44" t="s">
        <v>566</v>
      </c>
      <c r="E427" s="44" t="s">
        <v>160</v>
      </c>
      <c r="F427" s="45">
        <v>3546431</v>
      </c>
      <c r="G427" s="45">
        <v>1654968</v>
      </c>
      <c r="H427" s="46">
        <f t="shared" si="12"/>
        <v>0.46665732394060394</v>
      </c>
    </row>
    <row r="428" spans="1:8" x14ac:dyDescent="0.2">
      <c r="A428" s="42">
        <f t="shared" si="13"/>
        <v>419</v>
      </c>
      <c r="B428" s="43" t="s">
        <v>431</v>
      </c>
      <c r="C428" s="44" t="s">
        <v>115</v>
      </c>
      <c r="D428" s="44" t="s">
        <v>254</v>
      </c>
      <c r="E428" s="44" t="s">
        <v>92</v>
      </c>
      <c r="F428" s="45">
        <v>15272813.93</v>
      </c>
      <c r="G428" s="45">
        <v>7934283.29</v>
      </c>
      <c r="H428" s="46">
        <f t="shared" si="12"/>
        <v>0.5195036963303068</v>
      </c>
    </row>
    <row r="429" spans="1:8" x14ac:dyDescent="0.2">
      <c r="A429" s="42">
        <f t="shared" si="13"/>
        <v>420</v>
      </c>
      <c r="B429" s="43" t="s">
        <v>359</v>
      </c>
      <c r="C429" s="44" t="s">
        <v>115</v>
      </c>
      <c r="D429" s="44" t="s">
        <v>254</v>
      </c>
      <c r="E429" s="44" t="s">
        <v>155</v>
      </c>
      <c r="F429" s="45">
        <v>12581662.449999999</v>
      </c>
      <c r="G429" s="45">
        <v>6179130.0499999998</v>
      </c>
      <c r="H429" s="46">
        <f t="shared" si="12"/>
        <v>0.49112190654900301</v>
      </c>
    </row>
    <row r="430" spans="1:8" ht="25.5" x14ac:dyDescent="0.2">
      <c r="A430" s="42">
        <f t="shared" si="13"/>
        <v>421</v>
      </c>
      <c r="B430" s="43" t="s">
        <v>352</v>
      </c>
      <c r="C430" s="44" t="s">
        <v>115</v>
      </c>
      <c r="D430" s="44" t="s">
        <v>254</v>
      </c>
      <c r="E430" s="44" t="s">
        <v>154</v>
      </c>
      <c r="F430" s="45">
        <v>2311151.48</v>
      </c>
      <c r="G430" s="45">
        <v>1569111.24</v>
      </c>
      <c r="H430" s="46">
        <f t="shared" si="12"/>
        <v>0.67893050437351687</v>
      </c>
    </row>
    <row r="431" spans="1:8" x14ac:dyDescent="0.2">
      <c r="A431" s="42">
        <f t="shared" si="13"/>
        <v>422</v>
      </c>
      <c r="B431" s="43" t="s">
        <v>355</v>
      </c>
      <c r="C431" s="44" t="s">
        <v>115</v>
      </c>
      <c r="D431" s="44" t="s">
        <v>254</v>
      </c>
      <c r="E431" s="44" t="s">
        <v>156</v>
      </c>
      <c r="F431" s="45">
        <v>380000</v>
      </c>
      <c r="G431" s="45">
        <v>186042</v>
      </c>
      <c r="H431" s="46">
        <f t="shared" si="12"/>
        <v>0.48958421052631579</v>
      </c>
    </row>
    <row r="432" spans="1:8" ht="38.25" x14ac:dyDescent="0.2">
      <c r="A432" s="42">
        <f t="shared" si="13"/>
        <v>423</v>
      </c>
      <c r="B432" s="43" t="s">
        <v>432</v>
      </c>
      <c r="C432" s="44" t="s">
        <v>115</v>
      </c>
      <c r="D432" s="44" t="s">
        <v>255</v>
      </c>
      <c r="E432" s="44" t="s">
        <v>92</v>
      </c>
      <c r="F432" s="45">
        <v>122190.41</v>
      </c>
      <c r="G432" s="45">
        <v>44987.19</v>
      </c>
      <c r="H432" s="46">
        <f t="shared" si="12"/>
        <v>0.36817283778653331</v>
      </c>
    </row>
    <row r="433" spans="1:8" ht="25.5" x14ac:dyDescent="0.2">
      <c r="A433" s="42">
        <f t="shared" si="13"/>
        <v>424</v>
      </c>
      <c r="B433" s="43" t="s">
        <v>352</v>
      </c>
      <c r="C433" s="44" t="s">
        <v>115</v>
      </c>
      <c r="D433" s="44" t="s">
        <v>255</v>
      </c>
      <c r="E433" s="44" t="s">
        <v>154</v>
      </c>
      <c r="F433" s="45">
        <v>122190.41</v>
      </c>
      <c r="G433" s="45">
        <v>44987.19</v>
      </c>
      <c r="H433" s="46">
        <f t="shared" si="12"/>
        <v>0.36817283778653331</v>
      </c>
    </row>
    <row r="434" spans="1:8" ht="21" customHeight="1" x14ac:dyDescent="0.2">
      <c r="A434" s="42">
        <f t="shared" si="13"/>
        <v>425</v>
      </c>
      <c r="B434" s="43" t="s">
        <v>433</v>
      </c>
      <c r="C434" s="44" t="s">
        <v>115</v>
      </c>
      <c r="D434" s="44" t="s">
        <v>256</v>
      </c>
      <c r="E434" s="44" t="s">
        <v>92</v>
      </c>
      <c r="F434" s="45">
        <v>4535140</v>
      </c>
      <c r="G434" s="45">
        <v>120022</v>
      </c>
      <c r="H434" s="46">
        <f t="shared" si="12"/>
        <v>2.6464894137777445E-2</v>
      </c>
    </row>
    <row r="435" spans="1:8" ht="25.5" x14ac:dyDescent="0.2">
      <c r="A435" s="42">
        <f t="shared" si="13"/>
        <v>426</v>
      </c>
      <c r="B435" s="43" t="s">
        <v>352</v>
      </c>
      <c r="C435" s="44" t="s">
        <v>115</v>
      </c>
      <c r="D435" s="44" t="s">
        <v>256</v>
      </c>
      <c r="E435" s="44" t="s">
        <v>154</v>
      </c>
      <c r="F435" s="45">
        <v>4535140</v>
      </c>
      <c r="G435" s="45">
        <v>120022</v>
      </c>
      <c r="H435" s="46">
        <f t="shared" si="12"/>
        <v>2.6464894137777445E-2</v>
      </c>
    </row>
    <row r="436" spans="1:8" ht="25.5" x14ac:dyDescent="0.2">
      <c r="A436" s="42">
        <f t="shared" si="13"/>
        <v>427</v>
      </c>
      <c r="B436" s="43" t="s">
        <v>434</v>
      </c>
      <c r="C436" s="44" t="s">
        <v>115</v>
      </c>
      <c r="D436" s="44" t="s">
        <v>257</v>
      </c>
      <c r="E436" s="44" t="s">
        <v>92</v>
      </c>
      <c r="F436" s="45">
        <v>240000</v>
      </c>
      <c r="G436" s="45">
        <v>20000</v>
      </c>
      <c r="H436" s="46">
        <f t="shared" si="12"/>
        <v>8.3333333333333329E-2</v>
      </c>
    </row>
    <row r="437" spans="1:8" ht="25.5" x14ac:dyDescent="0.2">
      <c r="A437" s="42">
        <f t="shared" si="13"/>
        <v>428</v>
      </c>
      <c r="B437" s="43" t="s">
        <v>352</v>
      </c>
      <c r="C437" s="44" t="s">
        <v>115</v>
      </c>
      <c r="D437" s="44" t="s">
        <v>257</v>
      </c>
      <c r="E437" s="44" t="s">
        <v>154</v>
      </c>
      <c r="F437" s="45">
        <v>240000</v>
      </c>
      <c r="G437" s="45">
        <v>20000</v>
      </c>
      <c r="H437" s="46">
        <f t="shared" si="12"/>
        <v>8.3333333333333329E-2</v>
      </c>
    </row>
    <row r="438" spans="1:8" x14ac:dyDescent="0.2">
      <c r="A438" s="42">
        <f t="shared" si="13"/>
        <v>429</v>
      </c>
      <c r="B438" s="43" t="s">
        <v>435</v>
      </c>
      <c r="C438" s="44" t="s">
        <v>115</v>
      </c>
      <c r="D438" s="44" t="s">
        <v>258</v>
      </c>
      <c r="E438" s="44" t="s">
        <v>92</v>
      </c>
      <c r="F438" s="45">
        <v>578000</v>
      </c>
      <c r="G438" s="45">
        <v>329134</v>
      </c>
      <c r="H438" s="46">
        <f t="shared" si="12"/>
        <v>0.56943598615916957</v>
      </c>
    </row>
    <row r="439" spans="1:8" ht="25.5" x14ac:dyDescent="0.2">
      <c r="A439" s="42">
        <f t="shared" si="13"/>
        <v>430</v>
      </c>
      <c r="B439" s="43" t="s">
        <v>352</v>
      </c>
      <c r="C439" s="44" t="s">
        <v>115</v>
      </c>
      <c r="D439" s="44" t="s">
        <v>258</v>
      </c>
      <c r="E439" s="44" t="s">
        <v>154</v>
      </c>
      <c r="F439" s="45">
        <v>428000</v>
      </c>
      <c r="G439" s="45">
        <v>179134</v>
      </c>
      <c r="H439" s="46">
        <f t="shared" si="12"/>
        <v>0.41853738317757011</v>
      </c>
    </row>
    <row r="440" spans="1:8" x14ac:dyDescent="0.2">
      <c r="A440" s="42">
        <f t="shared" si="13"/>
        <v>431</v>
      </c>
      <c r="B440" s="43" t="s">
        <v>362</v>
      </c>
      <c r="C440" s="44" t="s">
        <v>115</v>
      </c>
      <c r="D440" s="44" t="s">
        <v>258</v>
      </c>
      <c r="E440" s="44" t="s">
        <v>192</v>
      </c>
      <c r="F440" s="45">
        <v>150000</v>
      </c>
      <c r="G440" s="45">
        <v>150000</v>
      </c>
      <c r="H440" s="46">
        <f t="shared" si="12"/>
        <v>1</v>
      </c>
    </row>
    <row r="441" spans="1:8" ht="76.5" x14ac:dyDescent="0.2">
      <c r="A441" s="42">
        <f t="shared" si="13"/>
        <v>432</v>
      </c>
      <c r="B441" s="43" t="s">
        <v>491</v>
      </c>
      <c r="C441" s="44" t="s">
        <v>115</v>
      </c>
      <c r="D441" s="44" t="s">
        <v>492</v>
      </c>
      <c r="E441" s="44" t="s">
        <v>92</v>
      </c>
      <c r="F441" s="45">
        <v>120000</v>
      </c>
      <c r="G441" s="45">
        <v>25000</v>
      </c>
      <c r="H441" s="46">
        <f t="shared" si="12"/>
        <v>0.20833333333333334</v>
      </c>
    </row>
    <row r="442" spans="1:8" ht="25.5" x14ac:dyDescent="0.2">
      <c r="A442" s="42">
        <f t="shared" si="13"/>
        <v>433</v>
      </c>
      <c r="B442" s="43" t="s">
        <v>352</v>
      </c>
      <c r="C442" s="44" t="s">
        <v>115</v>
      </c>
      <c r="D442" s="44" t="s">
        <v>492</v>
      </c>
      <c r="E442" s="44" t="s">
        <v>154</v>
      </c>
      <c r="F442" s="45">
        <v>120000</v>
      </c>
      <c r="G442" s="45">
        <v>25000</v>
      </c>
      <c r="H442" s="46">
        <f t="shared" si="12"/>
        <v>0.20833333333333334</v>
      </c>
    </row>
    <row r="443" spans="1:8" ht="25.5" x14ac:dyDescent="0.2">
      <c r="A443" s="42">
        <f t="shared" si="13"/>
        <v>434</v>
      </c>
      <c r="B443" s="43" t="s">
        <v>750</v>
      </c>
      <c r="C443" s="44" t="s">
        <v>115</v>
      </c>
      <c r="D443" s="44" t="s">
        <v>751</v>
      </c>
      <c r="E443" s="44" t="s">
        <v>92</v>
      </c>
      <c r="F443" s="45">
        <v>0</v>
      </c>
      <c r="G443" s="45">
        <v>0</v>
      </c>
      <c r="H443" s="46" t="e">
        <f t="shared" si="12"/>
        <v>#DIV/0!</v>
      </c>
    </row>
    <row r="444" spans="1:8" ht="25.5" x14ac:dyDescent="0.2">
      <c r="A444" s="42">
        <f t="shared" si="13"/>
        <v>435</v>
      </c>
      <c r="B444" s="43" t="s">
        <v>352</v>
      </c>
      <c r="C444" s="44" t="s">
        <v>115</v>
      </c>
      <c r="D444" s="44" t="s">
        <v>751</v>
      </c>
      <c r="E444" s="44" t="s">
        <v>154</v>
      </c>
      <c r="F444" s="45">
        <v>0</v>
      </c>
      <c r="G444" s="45">
        <v>0</v>
      </c>
      <c r="H444" s="46" t="e">
        <f t="shared" si="12"/>
        <v>#DIV/0!</v>
      </c>
    </row>
    <row r="445" spans="1:8" x14ac:dyDescent="0.2">
      <c r="A445" s="42">
        <f t="shared" si="13"/>
        <v>436</v>
      </c>
      <c r="B445" s="43" t="s">
        <v>57</v>
      </c>
      <c r="C445" s="44" t="s">
        <v>116</v>
      </c>
      <c r="D445" s="44" t="s">
        <v>194</v>
      </c>
      <c r="E445" s="44" t="s">
        <v>92</v>
      </c>
      <c r="F445" s="45">
        <v>3234966.93</v>
      </c>
      <c r="G445" s="45">
        <v>1257061.8999999999</v>
      </c>
      <c r="H445" s="46">
        <f t="shared" si="12"/>
        <v>0.38858570340933896</v>
      </c>
    </row>
    <row r="446" spans="1:8" ht="38.25" x14ac:dyDescent="0.2">
      <c r="A446" s="42">
        <f t="shared" si="13"/>
        <v>437</v>
      </c>
      <c r="B446" s="43" t="s">
        <v>734</v>
      </c>
      <c r="C446" s="44" t="s">
        <v>116</v>
      </c>
      <c r="D446" s="44" t="s">
        <v>243</v>
      </c>
      <c r="E446" s="44" t="s">
        <v>92</v>
      </c>
      <c r="F446" s="45">
        <v>3234966.93</v>
      </c>
      <c r="G446" s="45">
        <v>1257061.8999999999</v>
      </c>
      <c r="H446" s="46">
        <f t="shared" si="12"/>
        <v>0.38858570340933896</v>
      </c>
    </row>
    <row r="447" spans="1:8" x14ac:dyDescent="0.2">
      <c r="A447" s="42">
        <f t="shared" si="13"/>
        <v>438</v>
      </c>
      <c r="B447" s="43" t="s">
        <v>752</v>
      </c>
      <c r="C447" s="44" t="s">
        <v>116</v>
      </c>
      <c r="D447" s="44" t="s">
        <v>290</v>
      </c>
      <c r="E447" s="44" t="s">
        <v>92</v>
      </c>
      <c r="F447" s="45">
        <v>3234966.93</v>
      </c>
      <c r="G447" s="45">
        <v>1257061.8999999999</v>
      </c>
      <c r="H447" s="46">
        <f t="shared" si="12"/>
        <v>0.38858570340933896</v>
      </c>
    </row>
    <row r="448" spans="1:8" ht="38.25" x14ac:dyDescent="0.2">
      <c r="A448" s="42">
        <f t="shared" si="13"/>
        <v>439</v>
      </c>
      <c r="B448" s="43" t="s">
        <v>436</v>
      </c>
      <c r="C448" s="44" t="s">
        <v>116</v>
      </c>
      <c r="D448" s="44" t="s">
        <v>340</v>
      </c>
      <c r="E448" s="44" t="s">
        <v>92</v>
      </c>
      <c r="F448" s="45">
        <v>3234966.93</v>
      </c>
      <c r="G448" s="45">
        <v>1257061.8999999999</v>
      </c>
      <c r="H448" s="46">
        <f t="shared" si="12"/>
        <v>0.38858570340933896</v>
      </c>
    </row>
    <row r="449" spans="1:8" x14ac:dyDescent="0.2">
      <c r="A449" s="42">
        <f t="shared" si="13"/>
        <v>440</v>
      </c>
      <c r="B449" s="43" t="s">
        <v>359</v>
      </c>
      <c r="C449" s="44" t="s">
        <v>116</v>
      </c>
      <c r="D449" s="44" t="s">
        <v>340</v>
      </c>
      <c r="E449" s="44" t="s">
        <v>155</v>
      </c>
      <c r="F449" s="45">
        <v>2982607.93</v>
      </c>
      <c r="G449" s="45">
        <v>1187628.0900000001</v>
      </c>
      <c r="H449" s="46">
        <f t="shared" si="12"/>
        <v>0.39818444725988505</v>
      </c>
    </row>
    <row r="450" spans="1:8" ht="25.5" x14ac:dyDescent="0.2">
      <c r="A450" s="42">
        <f t="shared" si="13"/>
        <v>441</v>
      </c>
      <c r="B450" s="43" t="s">
        <v>352</v>
      </c>
      <c r="C450" s="44" t="s">
        <v>116</v>
      </c>
      <c r="D450" s="44" t="s">
        <v>340</v>
      </c>
      <c r="E450" s="44" t="s">
        <v>154</v>
      </c>
      <c r="F450" s="45">
        <v>252359</v>
      </c>
      <c r="G450" s="45">
        <v>69433.81</v>
      </c>
      <c r="H450" s="46">
        <f t="shared" si="12"/>
        <v>0.27513902813056001</v>
      </c>
    </row>
    <row r="451" spans="1:8" x14ac:dyDescent="0.2">
      <c r="A451" s="42">
        <f t="shared" si="13"/>
        <v>442</v>
      </c>
      <c r="B451" s="43" t="s">
        <v>58</v>
      </c>
      <c r="C451" s="44" t="s">
        <v>117</v>
      </c>
      <c r="D451" s="44" t="s">
        <v>194</v>
      </c>
      <c r="E451" s="44" t="s">
        <v>92</v>
      </c>
      <c r="F451" s="45">
        <v>112793379.47</v>
      </c>
      <c r="G451" s="45">
        <v>76332038.579999998</v>
      </c>
      <c r="H451" s="46">
        <f t="shared" si="12"/>
        <v>0.67674218946779818</v>
      </c>
    </row>
    <row r="452" spans="1:8" x14ac:dyDescent="0.2">
      <c r="A452" s="42">
        <f t="shared" si="13"/>
        <v>443</v>
      </c>
      <c r="B452" s="43" t="s">
        <v>59</v>
      </c>
      <c r="C452" s="44" t="s">
        <v>118</v>
      </c>
      <c r="D452" s="44" t="s">
        <v>194</v>
      </c>
      <c r="E452" s="44" t="s">
        <v>92</v>
      </c>
      <c r="F452" s="45">
        <v>5853552</v>
      </c>
      <c r="G452" s="45">
        <v>2869995.48</v>
      </c>
      <c r="H452" s="46">
        <f t="shared" si="12"/>
        <v>0.49029981795668681</v>
      </c>
    </row>
    <row r="453" spans="1:8" ht="38.25" x14ac:dyDescent="0.2">
      <c r="A453" s="42">
        <f t="shared" si="13"/>
        <v>444</v>
      </c>
      <c r="B453" s="43" t="s">
        <v>595</v>
      </c>
      <c r="C453" s="44" t="s">
        <v>118</v>
      </c>
      <c r="D453" s="44" t="s">
        <v>197</v>
      </c>
      <c r="E453" s="44" t="s">
        <v>92</v>
      </c>
      <c r="F453" s="45">
        <v>5853552</v>
      </c>
      <c r="G453" s="45">
        <v>2869995.48</v>
      </c>
      <c r="H453" s="46">
        <f t="shared" si="12"/>
        <v>0.49029981795668681</v>
      </c>
    </row>
    <row r="454" spans="1:8" x14ac:dyDescent="0.2">
      <c r="A454" s="42">
        <f t="shared" si="13"/>
        <v>445</v>
      </c>
      <c r="B454" s="43" t="s">
        <v>437</v>
      </c>
      <c r="C454" s="44" t="s">
        <v>118</v>
      </c>
      <c r="D454" s="44" t="s">
        <v>337</v>
      </c>
      <c r="E454" s="44" t="s">
        <v>92</v>
      </c>
      <c r="F454" s="45">
        <v>5853552</v>
      </c>
      <c r="G454" s="45">
        <v>2869995.48</v>
      </c>
      <c r="H454" s="46">
        <f t="shared" si="12"/>
        <v>0.49029981795668681</v>
      </c>
    </row>
    <row r="455" spans="1:8" x14ac:dyDescent="0.2">
      <c r="A455" s="42">
        <f t="shared" si="13"/>
        <v>446</v>
      </c>
      <c r="B455" s="43" t="s">
        <v>438</v>
      </c>
      <c r="C455" s="44" t="s">
        <v>118</v>
      </c>
      <c r="D455" s="44" t="s">
        <v>337</v>
      </c>
      <c r="E455" s="44" t="s">
        <v>161</v>
      </c>
      <c r="F455" s="45">
        <v>5853552</v>
      </c>
      <c r="G455" s="45">
        <v>2869995.48</v>
      </c>
      <c r="H455" s="46">
        <f t="shared" si="12"/>
        <v>0.49029981795668681</v>
      </c>
    </row>
    <row r="456" spans="1:8" x14ac:dyDescent="0.2">
      <c r="A456" s="42">
        <f t="shared" si="13"/>
        <v>447</v>
      </c>
      <c r="B456" s="43" t="s">
        <v>60</v>
      </c>
      <c r="C456" s="44" t="s">
        <v>119</v>
      </c>
      <c r="D456" s="44" t="s">
        <v>194</v>
      </c>
      <c r="E456" s="44" t="s">
        <v>92</v>
      </c>
      <c r="F456" s="45">
        <v>95976099</v>
      </c>
      <c r="G456" s="45">
        <v>67383964.519999996</v>
      </c>
      <c r="H456" s="46">
        <f t="shared" si="12"/>
        <v>0.70209109582584717</v>
      </c>
    </row>
    <row r="457" spans="1:8" ht="38.25" x14ac:dyDescent="0.2">
      <c r="A457" s="42">
        <f t="shared" si="13"/>
        <v>448</v>
      </c>
      <c r="B457" s="43" t="s">
        <v>657</v>
      </c>
      <c r="C457" s="44" t="s">
        <v>119</v>
      </c>
      <c r="D457" s="44" t="s">
        <v>216</v>
      </c>
      <c r="E457" s="44" t="s">
        <v>92</v>
      </c>
      <c r="F457" s="45">
        <v>1953000</v>
      </c>
      <c r="G457" s="45">
        <v>1953000</v>
      </c>
      <c r="H457" s="46">
        <f t="shared" si="12"/>
        <v>1</v>
      </c>
    </row>
    <row r="458" spans="1:8" x14ac:dyDescent="0.2">
      <c r="A458" s="42">
        <f t="shared" si="13"/>
        <v>449</v>
      </c>
      <c r="B458" s="43" t="s">
        <v>695</v>
      </c>
      <c r="C458" s="44" t="s">
        <v>119</v>
      </c>
      <c r="D458" s="44" t="s">
        <v>696</v>
      </c>
      <c r="E458" s="44" t="s">
        <v>92</v>
      </c>
      <c r="F458" s="45">
        <v>1953000</v>
      </c>
      <c r="G458" s="45">
        <v>1953000</v>
      </c>
      <c r="H458" s="46">
        <f t="shared" si="12"/>
        <v>1</v>
      </c>
    </row>
    <row r="459" spans="1:8" ht="25.5" x14ac:dyDescent="0.2">
      <c r="A459" s="42">
        <f t="shared" si="13"/>
        <v>450</v>
      </c>
      <c r="B459" s="43" t="s">
        <v>516</v>
      </c>
      <c r="C459" s="44" t="s">
        <v>119</v>
      </c>
      <c r="D459" s="44" t="s">
        <v>753</v>
      </c>
      <c r="E459" s="44" t="s">
        <v>92</v>
      </c>
      <c r="F459" s="45">
        <v>1019200</v>
      </c>
      <c r="G459" s="45">
        <v>1019200</v>
      </c>
      <c r="H459" s="46">
        <f t="shared" ref="H459:H522" si="14">G459/F459</f>
        <v>1</v>
      </c>
    </row>
    <row r="460" spans="1:8" ht="25.5" x14ac:dyDescent="0.2">
      <c r="A460" s="42">
        <f t="shared" ref="A460:A523" si="15">A459+1</f>
        <v>451</v>
      </c>
      <c r="B460" s="43" t="s">
        <v>439</v>
      </c>
      <c r="C460" s="44" t="s">
        <v>119</v>
      </c>
      <c r="D460" s="44" t="s">
        <v>753</v>
      </c>
      <c r="E460" s="44" t="s">
        <v>162</v>
      </c>
      <c r="F460" s="45">
        <v>1019200</v>
      </c>
      <c r="G460" s="45">
        <v>1019200</v>
      </c>
      <c r="H460" s="46">
        <f t="shared" si="14"/>
        <v>1</v>
      </c>
    </row>
    <row r="461" spans="1:8" ht="38.25" x14ac:dyDescent="0.2">
      <c r="A461" s="42">
        <f t="shared" si="15"/>
        <v>452</v>
      </c>
      <c r="B461" s="43" t="s">
        <v>517</v>
      </c>
      <c r="C461" s="44" t="s">
        <v>119</v>
      </c>
      <c r="D461" s="44" t="s">
        <v>754</v>
      </c>
      <c r="E461" s="44" t="s">
        <v>92</v>
      </c>
      <c r="F461" s="45">
        <v>813800</v>
      </c>
      <c r="G461" s="45">
        <v>813800</v>
      </c>
      <c r="H461" s="46">
        <f t="shared" si="14"/>
        <v>1</v>
      </c>
    </row>
    <row r="462" spans="1:8" ht="25.5" x14ac:dyDescent="0.2">
      <c r="A462" s="42">
        <f t="shared" si="15"/>
        <v>453</v>
      </c>
      <c r="B462" s="43" t="s">
        <v>439</v>
      </c>
      <c r="C462" s="44" t="s">
        <v>119</v>
      </c>
      <c r="D462" s="44" t="s">
        <v>754</v>
      </c>
      <c r="E462" s="44" t="s">
        <v>162</v>
      </c>
      <c r="F462" s="45">
        <v>813800</v>
      </c>
      <c r="G462" s="45">
        <v>813800</v>
      </c>
      <c r="H462" s="46">
        <f t="shared" si="14"/>
        <v>1</v>
      </c>
    </row>
    <row r="463" spans="1:8" ht="25.5" x14ac:dyDescent="0.2">
      <c r="A463" s="42">
        <f t="shared" si="15"/>
        <v>454</v>
      </c>
      <c r="B463" s="43" t="s">
        <v>516</v>
      </c>
      <c r="C463" s="44" t="s">
        <v>119</v>
      </c>
      <c r="D463" s="44" t="s">
        <v>755</v>
      </c>
      <c r="E463" s="44" t="s">
        <v>92</v>
      </c>
      <c r="F463" s="45">
        <v>120000</v>
      </c>
      <c r="G463" s="45">
        <v>120000</v>
      </c>
      <c r="H463" s="46">
        <f t="shared" si="14"/>
        <v>1</v>
      </c>
    </row>
    <row r="464" spans="1:8" ht="25.5" x14ac:dyDescent="0.2">
      <c r="A464" s="42">
        <f t="shared" si="15"/>
        <v>455</v>
      </c>
      <c r="B464" s="43" t="s">
        <v>439</v>
      </c>
      <c r="C464" s="44" t="s">
        <v>119</v>
      </c>
      <c r="D464" s="44" t="s">
        <v>755</v>
      </c>
      <c r="E464" s="44" t="s">
        <v>162</v>
      </c>
      <c r="F464" s="45">
        <v>120000</v>
      </c>
      <c r="G464" s="45">
        <v>120000</v>
      </c>
      <c r="H464" s="46">
        <f t="shared" si="14"/>
        <v>1</v>
      </c>
    </row>
    <row r="465" spans="1:8" ht="38.25" x14ac:dyDescent="0.2">
      <c r="A465" s="42">
        <f t="shared" si="15"/>
        <v>456</v>
      </c>
      <c r="B465" s="43" t="s">
        <v>630</v>
      </c>
      <c r="C465" s="44" t="s">
        <v>119</v>
      </c>
      <c r="D465" s="44" t="s">
        <v>259</v>
      </c>
      <c r="E465" s="44" t="s">
        <v>92</v>
      </c>
      <c r="F465" s="45">
        <v>94023099</v>
      </c>
      <c r="G465" s="45">
        <v>65430964.520000003</v>
      </c>
      <c r="H465" s="46">
        <f t="shared" si="14"/>
        <v>0.69590308356034936</v>
      </c>
    </row>
    <row r="466" spans="1:8" ht="25.5" x14ac:dyDescent="0.2">
      <c r="A466" s="42">
        <f t="shared" si="15"/>
        <v>457</v>
      </c>
      <c r="B466" s="43" t="s">
        <v>440</v>
      </c>
      <c r="C466" s="44" t="s">
        <v>119</v>
      </c>
      <c r="D466" s="44" t="s">
        <v>260</v>
      </c>
      <c r="E466" s="44" t="s">
        <v>92</v>
      </c>
      <c r="F466" s="45">
        <v>100000</v>
      </c>
      <c r="G466" s="45">
        <v>26150</v>
      </c>
      <c r="H466" s="46">
        <f t="shared" si="14"/>
        <v>0.26150000000000001</v>
      </c>
    </row>
    <row r="467" spans="1:8" x14ac:dyDescent="0.2">
      <c r="A467" s="42">
        <f t="shared" si="15"/>
        <v>458</v>
      </c>
      <c r="B467" s="43" t="s">
        <v>441</v>
      </c>
      <c r="C467" s="44" t="s">
        <v>119</v>
      </c>
      <c r="D467" s="44" t="s">
        <v>260</v>
      </c>
      <c r="E467" s="44" t="s">
        <v>158</v>
      </c>
      <c r="F467" s="45">
        <v>100000</v>
      </c>
      <c r="G467" s="45">
        <v>26150</v>
      </c>
      <c r="H467" s="46">
        <f t="shared" si="14"/>
        <v>0.26150000000000001</v>
      </c>
    </row>
    <row r="468" spans="1:8" ht="25.5" x14ac:dyDescent="0.2">
      <c r="A468" s="42">
        <f t="shared" si="15"/>
        <v>459</v>
      </c>
      <c r="B468" s="43" t="s">
        <v>756</v>
      </c>
      <c r="C468" s="44" t="s">
        <v>119</v>
      </c>
      <c r="D468" s="44" t="s">
        <v>261</v>
      </c>
      <c r="E468" s="44" t="s">
        <v>92</v>
      </c>
      <c r="F468" s="45">
        <v>180000</v>
      </c>
      <c r="G468" s="45">
        <v>160200</v>
      </c>
      <c r="H468" s="46">
        <f t="shared" si="14"/>
        <v>0.89</v>
      </c>
    </row>
    <row r="469" spans="1:8" ht="38.25" x14ac:dyDescent="0.2">
      <c r="A469" s="42">
        <f t="shared" si="15"/>
        <v>460</v>
      </c>
      <c r="B469" s="43" t="s">
        <v>741</v>
      </c>
      <c r="C469" s="44" t="s">
        <v>119</v>
      </c>
      <c r="D469" s="44" t="s">
        <v>261</v>
      </c>
      <c r="E469" s="44" t="s">
        <v>163</v>
      </c>
      <c r="F469" s="45">
        <v>180000</v>
      </c>
      <c r="G469" s="45">
        <v>160200</v>
      </c>
      <c r="H469" s="46">
        <f t="shared" si="14"/>
        <v>0.89</v>
      </c>
    </row>
    <row r="470" spans="1:8" ht="51" x14ac:dyDescent="0.2">
      <c r="A470" s="42">
        <f t="shared" si="15"/>
        <v>461</v>
      </c>
      <c r="B470" s="43" t="s">
        <v>540</v>
      </c>
      <c r="C470" s="44" t="s">
        <v>119</v>
      </c>
      <c r="D470" s="44" t="s">
        <v>541</v>
      </c>
      <c r="E470" s="44" t="s">
        <v>92</v>
      </c>
      <c r="F470" s="45">
        <v>106099</v>
      </c>
      <c r="G470" s="45">
        <v>9301.6200000000008</v>
      </c>
      <c r="H470" s="46">
        <f t="shared" si="14"/>
        <v>8.7669252302095227E-2</v>
      </c>
    </row>
    <row r="471" spans="1:8" ht="25.5" x14ac:dyDescent="0.2">
      <c r="A471" s="42">
        <f t="shared" si="15"/>
        <v>462</v>
      </c>
      <c r="B471" s="43" t="s">
        <v>352</v>
      </c>
      <c r="C471" s="44" t="s">
        <v>119</v>
      </c>
      <c r="D471" s="44" t="s">
        <v>541</v>
      </c>
      <c r="E471" s="44" t="s">
        <v>154</v>
      </c>
      <c r="F471" s="45">
        <v>106099</v>
      </c>
      <c r="G471" s="45">
        <v>9301.6200000000008</v>
      </c>
      <c r="H471" s="46">
        <f t="shared" si="14"/>
        <v>8.7669252302095227E-2</v>
      </c>
    </row>
    <row r="472" spans="1:8" ht="54" customHeight="1" x14ac:dyDescent="0.2">
      <c r="A472" s="42">
        <f t="shared" si="15"/>
        <v>463</v>
      </c>
      <c r="B472" s="43" t="s">
        <v>519</v>
      </c>
      <c r="C472" s="44" t="s">
        <v>119</v>
      </c>
      <c r="D472" s="44" t="s">
        <v>264</v>
      </c>
      <c r="E472" s="44" t="s">
        <v>92</v>
      </c>
      <c r="F472" s="45">
        <v>10324116</v>
      </c>
      <c r="G472" s="45">
        <v>5198549.54</v>
      </c>
      <c r="H472" s="46">
        <f t="shared" si="14"/>
        <v>0.50353459221109098</v>
      </c>
    </row>
    <row r="473" spans="1:8" ht="25.5" x14ac:dyDescent="0.2">
      <c r="A473" s="42">
        <f t="shared" si="15"/>
        <v>464</v>
      </c>
      <c r="B473" s="43" t="s">
        <v>352</v>
      </c>
      <c r="C473" s="44" t="s">
        <v>119</v>
      </c>
      <c r="D473" s="44" t="s">
        <v>264</v>
      </c>
      <c r="E473" s="44" t="s">
        <v>154</v>
      </c>
      <c r="F473" s="45">
        <v>89380</v>
      </c>
      <c r="G473" s="45">
        <v>53859.93</v>
      </c>
      <c r="H473" s="46">
        <f t="shared" si="14"/>
        <v>0.60259487581114346</v>
      </c>
    </row>
    <row r="474" spans="1:8" ht="25.5" x14ac:dyDescent="0.2">
      <c r="A474" s="42">
        <f t="shared" si="15"/>
        <v>465</v>
      </c>
      <c r="B474" s="43" t="s">
        <v>439</v>
      </c>
      <c r="C474" s="44" t="s">
        <v>119</v>
      </c>
      <c r="D474" s="44" t="s">
        <v>264</v>
      </c>
      <c r="E474" s="44" t="s">
        <v>162</v>
      </c>
      <c r="F474" s="45">
        <v>10234736</v>
      </c>
      <c r="G474" s="45">
        <v>5144689.6100000003</v>
      </c>
      <c r="H474" s="46">
        <f t="shared" si="14"/>
        <v>0.50266949826551466</v>
      </c>
    </row>
    <row r="475" spans="1:8" ht="63.75" x14ac:dyDescent="0.2">
      <c r="A475" s="42">
        <f t="shared" si="15"/>
        <v>466</v>
      </c>
      <c r="B475" s="43" t="s">
        <v>520</v>
      </c>
      <c r="C475" s="44" t="s">
        <v>119</v>
      </c>
      <c r="D475" s="44" t="s">
        <v>265</v>
      </c>
      <c r="E475" s="44" t="s">
        <v>92</v>
      </c>
      <c r="F475" s="45">
        <v>73979140</v>
      </c>
      <c r="G475" s="45">
        <v>54432259.939999998</v>
      </c>
      <c r="H475" s="46">
        <f t="shared" si="14"/>
        <v>0.73577849026090325</v>
      </c>
    </row>
    <row r="476" spans="1:8" ht="25.5" x14ac:dyDescent="0.2">
      <c r="A476" s="42">
        <f t="shared" si="15"/>
        <v>467</v>
      </c>
      <c r="B476" s="43" t="s">
        <v>352</v>
      </c>
      <c r="C476" s="44" t="s">
        <v>119</v>
      </c>
      <c r="D476" s="44" t="s">
        <v>265</v>
      </c>
      <c r="E476" s="44" t="s">
        <v>154</v>
      </c>
      <c r="F476" s="45">
        <v>850000</v>
      </c>
      <c r="G476" s="45">
        <v>477456.44</v>
      </c>
      <c r="H476" s="46">
        <f t="shared" si="14"/>
        <v>0.56171345882352941</v>
      </c>
    </row>
    <row r="477" spans="1:8" ht="25.5" x14ac:dyDescent="0.2">
      <c r="A477" s="42">
        <f t="shared" si="15"/>
        <v>468</v>
      </c>
      <c r="B477" s="43" t="s">
        <v>439</v>
      </c>
      <c r="C477" s="44" t="s">
        <v>119</v>
      </c>
      <c r="D477" s="44" t="s">
        <v>265</v>
      </c>
      <c r="E477" s="44" t="s">
        <v>162</v>
      </c>
      <c r="F477" s="45">
        <v>73129140</v>
      </c>
      <c r="G477" s="45">
        <v>53954803.5</v>
      </c>
      <c r="H477" s="46">
        <f t="shared" si="14"/>
        <v>0.73780169573989252</v>
      </c>
    </row>
    <row r="478" spans="1:8" ht="63.75" x14ac:dyDescent="0.2">
      <c r="A478" s="42">
        <f t="shared" si="15"/>
        <v>469</v>
      </c>
      <c r="B478" s="43" t="s">
        <v>521</v>
      </c>
      <c r="C478" s="44" t="s">
        <v>119</v>
      </c>
      <c r="D478" s="44" t="s">
        <v>266</v>
      </c>
      <c r="E478" s="44" t="s">
        <v>92</v>
      </c>
      <c r="F478" s="45">
        <v>8952100</v>
      </c>
      <c r="G478" s="45">
        <v>5448903.4199999999</v>
      </c>
      <c r="H478" s="46">
        <f t="shared" si="14"/>
        <v>0.60867320740384934</v>
      </c>
    </row>
    <row r="479" spans="1:8" ht="25.5" x14ac:dyDescent="0.2">
      <c r="A479" s="42">
        <f t="shared" si="15"/>
        <v>470</v>
      </c>
      <c r="B479" s="43" t="s">
        <v>352</v>
      </c>
      <c r="C479" s="44" t="s">
        <v>119</v>
      </c>
      <c r="D479" s="44" t="s">
        <v>266</v>
      </c>
      <c r="E479" s="44" t="s">
        <v>154</v>
      </c>
      <c r="F479" s="45">
        <v>120000</v>
      </c>
      <c r="G479" s="45">
        <v>64063.98</v>
      </c>
      <c r="H479" s="46">
        <f t="shared" si="14"/>
        <v>0.53386650000000002</v>
      </c>
    </row>
    <row r="480" spans="1:8" ht="25.5" x14ac:dyDescent="0.2">
      <c r="A480" s="42">
        <f t="shared" si="15"/>
        <v>471</v>
      </c>
      <c r="B480" s="43" t="s">
        <v>439</v>
      </c>
      <c r="C480" s="44" t="s">
        <v>119</v>
      </c>
      <c r="D480" s="44" t="s">
        <v>266</v>
      </c>
      <c r="E480" s="44" t="s">
        <v>162</v>
      </c>
      <c r="F480" s="45">
        <v>8832100</v>
      </c>
      <c r="G480" s="45">
        <v>5384839.4400000004</v>
      </c>
      <c r="H480" s="46">
        <f t="shared" si="14"/>
        <v>0.60968959137690926</v>
      </c>
    </row>
    <row r="481" spans="1:8" ht="76.5" x14ac:dyDescent="0.2">
      <c r="A481" s="42">
        <f t="shared" si="15"/>
        <v>472</v>
      </c>
      <c r="B481" s="43" t="s">
        <v>522</v>
      </c>
      <c r="C481" s="44" t="s">
        <v>119</v>
      </c>
      <c r="D481" s="44" t="s">
        <v>344</v>
      </c>
      <c r="E481" s="44" t="s">
        <v>92</v>
      </c>
      <c r="F481" s="45">
        <v>2600</v>
      </c>
      <c r="G481" s="45">
        <v>2600</v>
      </c>
      <c r="H481" s="46">
        <f t="shared" si="14"/>
        <v>1</v>
      </c>
    </row>
    <row r="482" spans="1:8" ht="25.5" x14ac:dyDescent="0.2">
      <c r="A482" s="42">
        <f t="shared" si="15"/>
        <v>473</v>
      </c>
      <c r="B482" s="43" t="s">
        <v>439</v>
      </c>
      <c r="C482" s="44" t="s">
        <v>119</v>
      </c>
      <c r="D482" s="44" t="s">
        <v>344</v>
      </c>
      <c r="E482" s="44" t="s">
        <v>162</v>
      </c>
      <c r="F482" s="45">
        <v>2600</v>
      </c>
      <c r="G482" s="45">
        <v>2600</v>
      </c>
      <c r="H482" s="46">
        <f t="shared" si="14"/>
        <v>1</v>
      </c>
    </row>
    <row r="483" spans="1:8" ht="38.25" x14ac:dyDescent="0.2">
      <c r="A483" s="42">
        <f t="shared" si="15"/>
        <v>474</v>
      </c>
      <c r="B483" s="43" t="s">
        <v>757</v>
      </c>
      <c r="C483" s="44" t="s">
        <v>119</v>
      </c>
      <c r="D483" s="44" t="s">
        <v>758</v>
      </c>
      <c r="E483" s="44" t="s">
        <v>92</v>
      </c>
      <c r="F483" s="45">
        <v>379044</v>
      </c>
      <c r="G483" s="45">
        <v>153000</v>
      </c>
      <c r="H483" s="46">
        <f t="shared" si="14"/>
        <v>0.40364706999715072</v>
      </c>
    </row>
    <row r="484" spans="1:8" ht="25.5" x14ac:dyDescent="0.2">
      <c r="A484" s="42">
        <f t="shared" si="15"/>
        <v>475</v>
      </c>
      <c r="B484" s="43" t="s">
        <v>443</v>
      </c>
      <c r="C484" s="44" t="s">
        <v>119</v>
      </c>
      <c r="D484" s="44" t="s">
        <v>758</v>
      </c>
      <c r="E484" s="44" t="s">
        <v>164</v>
      </c>
      <c r="F484" s="45">
        <v>379044</v>
      </c>
      <c r="G484" s="45">
        <v>153000</v>
      </c>
      <c r="H484" s="46">
        <f t="shared" si="14"/>
        <v>0.40364706999715072</v>
      </c>
    </row>
    <row r="485" spans="1:8" x14ac:dyDescent="0.2">
      <c r="A485" s="42">
        <f t="shared" si="15"/>
        <v>476</v>
      </c>
      <c r="B485" s="43" t="s">
        <v>542</v>
      </c>
      <c r="C485" s="44" t="s">
        <v>543</v>
      </c>
      <c r="D485" s="44" t="s">
        <v>194</v>
      </c>
      <c r="E485" s="44" t="s">
        <v>92</v>
      </c>
      <c r="F485" s="45">
        <v>3621184.47</v>
      </c>
      <c r="G485" s="45">
        <v>3232441.68</v>
      </c>
      <c r="H485" s="46">
        <f t="shared" si="14"/>
        <v>0.89264761482863642</v>
      </c>
    </row>
    <row r="486" spans="1:8" ht="25.5" x14ac:dyDescent="0.2">
      <c r="A486" s="42">
        <f t="shared" si="15"/>
        <v>477</v>
      </c>
      <c r="B486" s="43" t="s">
        <v>712</v>
      </c>
      <c r="C486" s="44" t="s">
        <v>543</v>
      </c>
      <c r="D486" s="44" t="s">
        <v>225</v>
      </c>
      <c r="E486" s="44" t="s">
        <v>92</v>
      </c>
      <c r="F486" s="45">
        <v>793051.8</v>
      </c>
      <c r="G486" s="45">
        <v>582908.80000000005</v>
      </c>
      <c r="H486" s="46">
        <f t="shared" si="14"/>
        <v>0.73501983098708057</v>
      </c>
    </row>
    <row r="487" spans="1:8" ht="25.5" x14ac:dyDescent="0.2">
      <c r="A487" s="42">
        <f t="shared" si="15"/>
        <v>478</v>
      </c>
      <c r="B487" s="43" t="s">
        <v>718</v>
      </c>
      <c r="C487" s="44" t="s">
        <v>543</v>
      </c>
      <c r="D487" s="44" t="s">
        <v>280</v>
      </c>
      <c r="E487" s="44" t="s">
        <v>92</v>
      </c>
      <c r="F487" s="45">
        <v>793051.8</v>
      </c>
      <c r="G487" s="45">
        <v>582908.80000000005</v>
      </c>
      <c r="H487" s="46">
        <f t="shared" si="14"/>
        <v>0.73501983098708057</v>
      </c>
    </row>
    <row r="488" spans="1:8" ht="25.5" x14ac:dyDescent="0.2">
      <c r="A488" s="42">
        <f t="shared" si="15"/>
        <v>479</v>
      </c>
      <c r="B488" s="43" t="s">
        <v>512</v>
      </c>
      <c r="C488" s="44" t="s">
        <v>543</v>
      </c>
      <c r="D488" s="44" t="s">
        <v>241</v>
      </c>
      <c r="E488" s="44" t="s">
        <v>92</v>
      </c>
      <c r="F488" s="45">
        <v>793051.8</v>
      </c>
      <c r="G488" s="45">
        <v>582908.80000000005</v>
      </c>
      <c r="H488" s="46">
        <f t="shared" si="14"/>
        <v>0.73501983098708057</v>
      </c>
    </row>
    <row r="489" spans="1:8" ht="25.5" x14ac:dyDescent="0.2">
      <c r="A489" s="42">
        <f t="shared" si="15"/>
        <v>480</v>
      </c>
      <c r="B489" s="43" t="s">
        <v>439</v>
      </c>
      <c r="C489" s="44" t="s">
        <v>543</v>
      </c>
      <c r="D489" s="44" t="s">
        <v>241</v>
      </c>
      <c r="E489" s="44" t="s">
        <v>162</v>
      </c>
      <c r="F489" s="45">
        <v>793051.8</v>
      </c>
      <c r="G489" s="45">
        <v>582908.80000000005</v>
      </c>
      <c r="H489" s="46">
        <f t="shared" si="14"/>
        <v>0.73501983098708057</v>
      </c>
    </row>
    <row r="490" spans="1:8" ht="38.25" x14ac:dyDescent="0.2">
      <c r="A490" s="42">
        <f t="shared" si="15"/>
        <v>481</v>
      </c>
      <c r="B490" s="43" t="s">
        <v>734</v>
      </c>
      <c r="C490" s="44" t="s">
        <v>543</v>
      </c>
      <c r="D490" s="44" t="s">
        <v>243</v>
      </c>
      <c r="E490" s="44" t="s">
        <v>92</v>
      </c>
      <c r="F490" s="45">
        <v>2828132.67</v>
      </c>
      <c r="G490" s="45">
        <v>2649532.88</v>
      </c>
      <c r="H490" s="46">
        <f t="shared" si="14"/>
        <v>0.93684886430734526</v>
      </c>
    </row>
    <row r="491" spans="1:8" ht="25.5" x14ac:dyDescent="0.2">
      <c r="A491" s="42">
        <f t="shared" si="15"/>
        <v>482</v>
      </c>
      <c r="B491" s="43" t="s">
        <v>759</v>
      </c>
      <c r="C491" s="44" t="s">
        <v>543</v>
      </c>
      <c r="D491" s="44" t="s">
        <v>289</v>
      </c>
      <c r="E491" s="44" t="s">
        <v>92</v>
      </c>
      <c r="F491" s="45">
        <v>2484000</v>
      </c>
      <c r="G491" s="45">
        <v>2484000</v>
      </c>
      <c r="H491" s="46">
        <f t="shared" si="14"/>
        <v>1</v>
      </c>
    </row>
    <row r="492" spans="1:8" ht="25.5" x14ac:dyDescent="0.2">
      <c r="A492" s="42">
        <f t="shared" si="15"/>
        <v>483</v>
      </c>
      <c r="B492" s="43" t="s">
        <v>484</v>
      </c>
      <c r="C492" s="44" t="s">
        <v>543</v>
      </c>
      <c r="D492" s="44" t="s">
        <v>485</v>
      </c>
      <c r="E492" s="44" t="s">
        <v>92</v>
      </c>
      <c r="F492" s="45">
        <v>2484000</v>
      </c>
      <c r="G492" s="45">
        <v>2484000</v>
      </c>
      <c r="H492" s="46">
        <f t="shared" si="14"/>
        <v>1</v>
      </c>
    </row>
    <row r="493" spans="1:8" ht="25.5" x14ac:dyDescent="0.2">
      <c r="A493" s="42">
        <f t="shared" si="15"/>
        <v>484</v>
      </c>
      <c r="B493" s="43" t="s">
        <v>439</v>
      </c>
      <c r="C493" s="44" t="s">
        <v>543</v>
      </c>
      <c r="D493" s="44" t="s">
        <v>485</v>
      </c>
      <c r="E493" s="44" t="s">
        <v>162</v>
      </c>
      <c r="F493" s="45">
        <v>2484000</v>
      </c>
      <c r="G493" s="45">
        <v>2484000</v>
      </c>
      <c r="H493" s="46">
        <f t="shared" si="14"/>
        <v>1</v>
      </c>
    </row>
    <row r="494" spans="1:8" ht="38.25" x14ac:dyDescent="0.2">
      <c r="A494" s="42">
        <f t="shared" si="15"/>
        <v>485</v>
      </c>
      <c r="B494" s="43" t="s">
        <v>760</v>
      </c>
      <c r="C494" s="44" t="s">
        <v>543</v>
      </c>
      <c r="D494" s="44" t="s">
        <v>288</v>
      </c>
      <c r="E494" s="44" t="s">
        <v>92</v>
      </c>
      <c r="F494" s="45">
        <v>344132.67</v>
      </c>
      <c r="G494" s="45">
        <v>165532.88</v>
      </c>
      <c r="H494" s="46">
        <f t="shared" si="14"/>
        <v>0.4810147202821517</v>
      </c>
    </row>
    <row r="495" spans="1:8" ht="25.5" x14ac:dyDescent="0.2">
      <c r="A495" s="42">
        <f t="shared" si="15"/>
        <v>486</v>
      </c>
      <c r="B495" s="43" t="s">
        <v>761</v>
      </c>
      <c r="C495" s="44" t="s">
        <v>543</v>
      </c>
      <c r="D495" s="44" t="s">
        <v>762</v>
      </c>
      <c r="E495" s="44" t="s">
        <v>92</v>
      </c>
      <c r="F495" s="45">
        <v>79720</v>
      </c>
      <c r="G495" s="45">
        <v>79720</v>
      </c>
      <c r="H495" s="46">
        <f t="shared" si="14"/>
        <v>1</v>
      </c>
    </row>
    <row r="496" spans="1:8" ht="25.5" x14ac:dyDescent="0.2">
      <c r="A496" s="42">
        <f t="shared" si="15"/>
        <v>487</v>
      </c>
      <c r="B496" s="43" t="s">
        <v>439</v>
      </c>
      <c r="C496" s="44" t="s">
        <v>543</v>
      </c>
      <c r="D496" s="44" t="s">
        <v>762</v>
      </c>
      <c r="E496" s="44" t="s">
        <v>162</v>
      </c>
      <c r="F496" s="45">
        <v>79720</v>
      </c>
      <c r="G496" s="45">
        <v>79720</v>
      </c>
      <c r="H496" s="46">
        <f t="shared" si="14"/>
        <v>1</v>
      </c>
    </row>
    <row r="497" spans="1:8" ht="25.5" x14ac:dyDescent="0.2">
      <c r="A497" s="42">
        <f t="shared" si="15"/>
        <v>488</v>
      </c>
      <c r="B497" s="43" t="s">
        <v>761</v>
      </c>
      <c r="C497" s="44" t="s">
        <v>543</v>
      </c>
      <c r="D497" s="44" t="s">
        <v>763</v>
      </c>
      <c r="E497" s="44" t="s">
        <v>92</v>
      </c>
      <c r="F497" s="45">
        <v>264412.67</v>
      </c>
      <c r="G497" s="45">
        <v>85812.88</v>
      </c>
      <c r="H497" s="46">
        <f t="shared" si="14"/>
        <v>0.32454148282682527</v>
      </c>
    </row>
    <row r="498" spans="1:8" ht="25.5" x14ac:dyDescent="0.2">
      <c r="A498" s="42">
        <f t="shared" si="15"/>
        <v>489</v>
      </c>
      <c r="B498" s="43" t="s">
        <v>439</v>
      </c>
      <c r="C498" s="44" t="s">
        <v>543</v>
      </c>
      <c r="D498" s="44" t="s">
        <v>763</v>
      </c>
      <c r="E498" s="44" t="s">
        <v>162</v>
      </c>
      <c r="F498" s="45">
        <v>264412.67</v>
      </c>
      <c r="G498" s="45">
        <v>85812.88</v>
      </c>
      <c r="H498" s="46">
        <f t="shared" si="14"/>
        <v>0.32454148282682527</v>
      </c>
    </row>
    <row r="499" spans="1:8" x14ac:dyDescent="0.2">
      <c r="A499" s="42">
        <f t="shared" si="15"/>
        <v>490</v>
      </c>
      <c r="B499" s="43" t="s">
        <v>61</v>
      </c>
      <c r="C499" s="44" t="s">
        <v>120</v>
      </c>
      <c r="D499" s="44" t="s">
        <v>194</v>
      </c>
      <c r="E499" s="44" t="s">
        <v>92</v>
      </c>
      <c r="F499" s="45">
        <v>7342544</v>
      </c>
      <c r="G499" s="45">
        <v>2845636.9</v>
      </c>
      <c r="H499" s="46">
        <f t="shared" si="14"/>
        <v>0.38755462684323033</v>
      </c>
    </row>
    <row r="500" spans="1:8" ht="38.25" x14ac:dyDescent="0.2">
      <c r="A500" s="42">
        <f t="shared" si="15"/>
        <v>491</v>
      </c>
      <c r="B500" s="43" t="s">
        <v>630</v>
      </c>
      <c r="C500" s="44" t="s">
        <v>120</v>
      </c>
      <c r="D500" s="44" t="s">
        <v>259</v>
      </c>
      <c r="E500" s="44" t="s">
        <v>92</v>
      </c>
      <c r="F500" s="45">
        <v>7342544</v>
      </c>
      <c r="G500" s="45">
        <v>2845636.9</v>
      </c>
      <c r="H500" s="46">
        <f t="shared" si="14"/>
        <v>0.38755462684323033</v>
      </c>
    </row>
    <row r="501" spans="1:8" ht="89.25" x14ac:dyDescent="0.2">
      <c r="A501" s="42">
        <f t="shared" si="15"/>
        <v>492</v>
      </c>
      <c r="B501" s="43" t="s">
        <v>518</v>
      </c>
      <c r="C501" s="44" t="s">
        <v>120</v>
      </c>
      <c r="D501" s="44" t="s">
        <v>262</v>
      </c>
      <c r="E501" s="44" t="s">
        <v>92</v>
      </c>
      <c r="F501" s="45">
        <v>110000</v>
      </c>
      <c r="G501" s="45">
        <v>47850</v>
      </c>
      <c r="H501" s="46">
        <f t="shared" si="14"/>
        <v>0.435</v>
      </c>
    </row>
    <row r="502" spans="1:8" ht="25.5" x14ac:dyDescent="0.2">
      <c r="A502" s="42">
        <f t="shared" si="15"/>
        <v>493</v>
      </c>
      <c r="B502" s="43" t="s">
        <v>352</v>
      </c>
      <c r="C502" s="44" t="s">
        <v>120</v>
      </c>
      <c r="D502" s="44" t="s">
        <v>262</v>
      </c>
      <c r="E502" s="44" t="s">
        <v>154</v>
      </c>
      <c r="F502" s="45">
        <v>110000</v>
      </c>
      <c r="G502" s="45">
        <v>47850</v>
      </c>
      <c r="H502" s="46">
        <f t="shared" si="14"/>
        <v>0.435</v>
      </c>
    </row>
    <row r="503" spans="1:8" ht="25.5" x14ac:dyDescent="0.2">
      <c r="A503" s="42">
        <f t="shared" si="15"/>
        <v>494</v>
      </c>
      <c r="B503" s="43" t="s">
        <v>442</v>
      </c>
      <c r="C503" s="44" t="s">
        <v>120</v>
      </c>
      <c r="D503" s="44" t="s">
        <v>263</v>
      </c>
      <c r="E503" s="44" t="s">
        <v>92</v>
      </c>
      <c r="F503" s="45">
        <v>10000</v>
      </c>
      <c r="G503" s="45">
        <v>0</v>
      </c>
      <c r="H503" s="46">
        <f t="shared" si="14"/>
        <v>0</v>
      </c>
    </row>
    <row r="504" spans="1:8" ht="25.5" x14ac:dyDescent="0.2">
      <c r="A504" s="42">
        <f t="shared" si="15"/>
        <v>495</v>
      </c>
      <c r="B504" s="43" t="s">
        <v>352</v>
      </c>
      <c r="C504" s="44" t="s">
        <v>120</v>
      </c>
      <c r="D504" s="44" t="s">
        <v>263</v>
      </c>
      <c r="E504" s="44" t="s">
        <v>154</v>
      </c>
      <c r="F504" s="45">
        <v>10000</v>
      </c>
      <c r="G504" s="45">
        <v>0</v>
      </c>
      <c r="H504" s="46">
        <f t="shared" si="14"/>
        <v>0</v>
      </c>
    </row>
    <row r="505" spans="1:8" ht="51" x14ac:dyDescent="0.2">
      <c r="A505" s="42">
        <f t="shared" si="15"/>
        <v>496</v>
      </c>
      <c r="B505" s="43" t="s">
        <v>519</v>
      </c>
      <c r="C505" s="44" t="s">
        <v>120</v>
      </c>
      <c r="D505" s="44" t="s">
        <v>264</v>
      </c>
      <c r="E505" s="44" t="s">
        <v>92</v>
      </c>
      <c r="F505" s="45">
        <v>599084</v>
      </c>
      <c r="G505" s="45">
        <v>304163.26</v>
      </c>
      <c r="H505" s="46">
        <f t="shared" si="14"/>
        <v>0.50771387651815103</v>
      </c>
    </row>
    <row r="506" spans="1:8" x14ac:dyDescent="0.2">
      <c r="A506" s="42">
        <f t="shared" si="15"/>
        <v>497</v>
      </c>
      <c r="B506" s="43" t="s">
        <v>359</v>
      </c>
      <c r="C506" s="44" t="s">
        <v>120</v>
      </c>
      <c r="D506" s="44" t="s">
        <v>264</v>
      </c>
      <c r="E506" s="44" t="s">
        <v>155</v>
      </c>
      <c r="F506" s="45">
        <v>599084</v>
      </c>
      <c r="G506" s="45">
        <v>304163.26</v>
      </c>
      <c r="H506" s="46">
        <f t="shared" si="14"/>
        <v>0.50771387651815103</v>
      </c>
    </row>
    <row r="507" spans="1:8" ht="63.75" x14ac:dyDescent="0.2">
      <c r="A507" s="42">
        <f t="shared" si="15"/>
        <v>498</v>
      </c>
      <c r="B507" s="43" t="s">
        <v>520</v>
      </c>
      <c r="C507" s="44" t="s">
        <v>120</v>
      </c>
      <c r="D507" s="44" t="s">
        <v>265</v>
      </c>
      <c r="E507" s="44" t="s">
        <v>92</v>
      </c>
      <c r="F507" s="45">
        <v>6623460</v>
      </c>
      <c r="G507" s="45">
        <v>2493623.64</v>
      </c>
      <c r="H507" s="46">
        <f t="shared" si="14"/>
        <v>0.3764835357954906</v>
      </c>
    </row>
    <row r="508" spans="1:8" x14ac:dyDescent="0.2">
      <c r="A508" s="42">
        <f t="shared" si="15"/>
        <v>499</v>
      </c>
      <c r="B508" s="43" t="s">
        <v>359</v>
      </c>
      <c r="C508" s="44" t="s">
        <v>120</v>
      </c>
      <c r="D508" s="44" t="s">
        <v>265</v>
      </c>
      <c r="E508" s="44" t="s">
        <v>155</v>
      </c>
      <c r="F508" s="45">
        <v>5943460</v>
      </c>
      <c r="G508" s="45">
        <v>2248024.7200000002</v>
      </c>
      <c r="H508" s="46">
        <f t="shared" si="14"/>
        <v>0.37823502135119952</v>
      </c>
    </row>
    <row r="509" spans="1:8" ht="25.5" x14ac:dyDescent="0.2">
      <c r="A509" s="42">
        <f t="shared" si="15"/>
        <v>500</v>
      </c>
      <c r="B509" s="43" t="s">
        <v>352</v>
      </c>
      <c r="C509" s="44" t="s">
        <v>120</v>
      </c>
      <c r="D509" s="44" t="s">
        <v>265</v>
      </c>
      <c r="E509" s="44" t="s">
        <v>154</v>
      </c>
      <c r="F509" s="45">
        <v>540000</v>
      </c>
      <c r="G509" s="45">
        <v>183377.92000000001</v>
      </c>
      <c r="H509" s="46">
        <f t="shared" si="14"/>
        <v>0.33958874074074075</v>
      </c>
    </row>
    <row r="510" spans="1:8" x14ac:dyDescent="0.2">
      <c r="A510" s="42">
        <f t="shared" si="15"/>
        <v>501</v>
      </c>
      <c r="B510" s="43" t="s">
        <v>355</v>
      </c>
      <c r="C510" s="44" t="s">
        <v>120</v>
      </c>
      <c r="D510" s="44" t="s">
        <v>265</v>
      </c>
      <c r="E510" s="44" t="s">
        <v>156</v>
      </c>
      <c r="F510" s="45">
        <v>140000</v>
      </c>
      <c r="G510" s="45">
        <v>62221</v>
      </c>
      <c r="H510" s="46">
        <f t="shared" si="14"/>
        <v>0.44443571428571427</v>
      </c>
    </row>
    <row r="511" spans="1:8" x14ac:dyDescent="0.2">
      <c r="A511" s="42">
        <f t="shared" si="15"/>
        <v>502</v>
      </c>
      <c r="B511" s="43" t="s">
        <v>62</v>
      </c>
      <c r="C511" s="44" t="s">
        <v>121</v>
      </c>
      <c r="D511" s="44" t="s">
        <v>194</v>
      </c>
      <c r="E511" s="44" t="s">
        <v>92</v>
      </c>
      <c r="F511" s="45">
        <v>33592433.479999997</v>
      </c>
      <c r="G511" s="45">
        <v>12544136.720000001</v>
      </c>
      <c r="H511" s="46">
        <f t="shared" si="14"/>
        <v>0.37342149467880709</v>
      </c>
    </row>
    <row r="512" spans="1:8" x14ac:dyDescent="0.2">
      <c r="A512" s="42">
        <f t="shared" si="15"/>
        <v>503</v>
      </c>
      <c r="B512" s="43" t="s">
        <v>40</v>
      </c>
      <c r="C512" s="44" t="s">
        <v>41</v>
      </c>
      <c r="D512" s="44" t="s">
        <v>194</v>
      </c>
      <c r="E512" s="44" t="s">
        <v>92</v>
      </c>
      <c r="F512" s="45">
        <v>19689023.079999998</v>
      </c>
      <c r="G512" s="45">
        <v>8293975.3099999996</v>
      </c>
      <c r="H512" s="46">
        <f t="shared" si="14"/>
        <v>0.42124869661130998</v>
      </c>
    </row>
    <row r="513" spans="1:8" ht="38.25" x14ac:dyDescent="0.2">
      <c r="A513" s="42">
        <f t="shared" si="15"/>
        <v>504</v>
      </c>
      <c r="B513" s="43" t="s">
        <v>734</v>
      </c>
      <c r="C513" s="44" t="s">
        <v>41</v>
      </c>
      <c r="D513" s="44" t="s">
        <v>243</v>
      </c>
      <c r="E513" s="44" t="s">
        <v>92</v>
      </c>
      <c r="F513" s="45">
        <v>19689023.079999998</v>
      </c>
      <c r="G513" s="45">
        <v>8293975.3099999996</v>
      </c>
      <c r="H513" s="46">
        <f t="shared" si="14"/>
        <v>0.42124869661130998</v>
      </c>
    </row>
    <row r="514" spans="1:8" ht="25.5" x14ac:dyDescent="0.2">
      <c r="A514" s="42">
        <f t="shared" si="15"/>
        <v>505</v>
      </c>
      <c r="B514" s="43" t="s">
        <v>444</v>
      </c>
      <c r="C514" s="44" t="s">
        <v>41</v>
      </c>
      <c r="D514" s="44" t="s">
        <v>291</v>
      </c>
      <c r="E514" s="44" t="s">
        <v>92</v>
      </c>
      <c r="F514" s="45">
        <v>19689023.079999998</v>
      </c>
      <c r="G514" s="45">
        <v>8293975.3099999996</v>
      </c>
      <c r="H514" s="46">
        <f t="shared" si="14"/>
        <v>0.42124869661130998</v>
      </c>
    </row>
    <row r="515" spans="1:8" ht="25.5" x14ac:dyDescent="0.2">
      <c r="A515" s="42">
        <f t="shared" si="15"/>
        <v>506</v>
      </c>
      <c r="B515" s="43" t="s">
        <v>445</v>
      </c>
      <c r="C515" s="44" t="s">
        <v>41</v>
      </c>
      <c r="D515" s="44" t="s">
        <v>267</v>
      </c>
      <c r="E515" s="44" t="s">
        <v>92</v>
      </c>
      <c r="F515" s="45">
        <v>19689023.079999998</v>
      </c>
      <c r="G515" s="45">
        <v>8293975.3099999996</v>
      </c>
      <c r="H515" s="46">
        <f t="shared" si="14"/>
        <v>0.42124869661130998</v>
      </c>
    </row>
    <row r="516" spans="1:8" x14ac:dyDescent="0.2">
      <c r="A516" s="42">
        <f t="shared" si="15"/>
        <v>507</v>
      </c>
      <c r="B516" s="43" t="s">
        <v>359</v>
      </c>
      <c r="C516" s="44" t="s">
        <v>41</v>
      </c>
      <c r="D516" s="44" t="s">
        <v>267</v>
      </c>
      <c r="E516" s="44" t="s">
        <v>155</v>
      </c>
      <c r="F516" s="45">
        <v>16474924.960000001</v>
      </c>
      <c r="G516" s="45">
        <v>7367409.7599999998</v>
      </c>
      <c r="H516" s="46">
        <f t="shared" si="14"/>
        <v>0.44718927569549305</v>
      </c>
    </row>
    <row r="517" spans="1:8" ht="25.5" x14ac:dyDescent="0.2">
      <c r="A517" s="42">
        <f t="shared" si="15"/>
        <v>508</v>
      </c>
      <c r="B517" s="43" t="s">
        <v>352</v>
      </c>
      <c r="C517" s="44" t="s">
        <v>41</v>
      </c>
      <c r="D517" s="44" t="s">
        <v>267</v>
      </c>
      <c r="E517" s="44" t="s">
        <v>154</v>
      </c>
      <c r="F517" s="45">
        <v>2941451.12</v>
      </c>
      <c r="G517" s="45">
        <v>782417.55</v>
      </c>
      <c r="H517" s="46">
        <f t="shared" si="14"/>
        <v>0.26599712797539193</v>
      </c>
    </row>
    <row r="518" spans="1:8" x14ac:dyDescent="0.2">
      <c r="A518" s="42">
        <f t="shared" si="15"/>
        <v>509</v>
      </c>
      <c r="B518" s="43" t="s">
        <v>355</v>
      </c>
      <c r="C518" s="44" t="s">
        <v>41</v>
      </c>
      <c r="D518" s="44" t="s">
        <v>267</v>
      </c>
      <c r="E518" s="44" t="s">
        <v>156</v>
      </c>
      <c r="F518" s="45">
        <v>272647</v>
      </c>
      <c r="G518" s="45">
        <v>144148</v>
      </c>
      <c r="H518" s="46">
        <f t="shared" si="14"/>
        <v>0.52869828019380372</v>
      </c>
    </row>
    <row r="519" spans="1:8" x14ac:dyDescent="0.2">
      <c r="A519" s="42">
        <f t="shared" si="15"/>
        <v>510</v>
      </c>
      <c r="B519" s="43" t="s">
        <v>63</v>
      </c>
      <c r="C519" s="44" t="s">
        <v>122</v>
      </c>
      <c r="D519" s="44" t="s">
        <v>194</v>
      </c>
      <c r="E519" s="44" t="s">
        <v>92</v>
      </c>
      <c r="F519" s="45">
        <v>13903410.4</v>
      </c>
      <c r="G519" s="45">
        <v>4250161.41</v>
      </c>
      <c r="H519" s="46">
        <f t="shared" si="14"/>
        <v>0.30569200561036447</v>
      </c>
    </row>
    <row r="520" spans="1:8" ht="38.25" x14ac:dyDescent="0.2">
      <c r="A520" s="42">
        <f t="shared" si="15"/>
        <v>511</v>
      </c>
      <c r="B520" s="43" t="s">
        <v>734</v>
      </c>
      <c r="C520" s="44" t="s">
        <v>122</v>
      </c>
      <c r="D520" s="44" t="s">
        <v>243</v>
      </c>
      <c r="E520" s="44" t="s">
        <v>92</v>
      </c>
      <c r="F520" s="45">
        <v>13903410.4</v>
      </c>
      <c r="G520" s="45">
        <v>4250161.41</v>
      </c>
      <c r="H520" s="46">
        <f t="shared" si="14"/>
        <v>0.30569200561036447</v>
      </c>
    </row>
    <row r="521" spans="1:8" ht="25.5" x14ac:dyDescent="0.2">
      <c r="A521" s="42">
        <f t="shared" si="15"/>
        <v>512</v>
      </c>
      <c r="B521" s="43" t="s">
        <v>444</v>
      </c>
      <c r="C521" s="44" t="s">
        <v>122</v>
      </c>
      <c r="D521" s="44" t="s">
        <v>291</v>
      </c>
      <c r="E521" s="44" t="s">
        <v>92</v>
      </c>
      <c r="F521" s="45">
        <v>13903410.4</v>
      </c>
      <c r="G521" s="45">
        <v>4250161.41</v>
      </c>
      <c r="H521" s="46">
        <f t="shared" si="14"/>
        <v>0.30569200561036447</v>
      </c>
    </row>
    <row r="522" spans="1:8" x14ac:dyDescent="0.2">
      <c r="A522" s="42">
        <f t="shared" si="15"/>
        <v>513</v>
      </c>
      <c r="B522" s="43" t="s">
        <v>446</v>
      </c>
      <c r="C522" s="44" t="s">
        <v>122</v>
      </c>
      <c r="D522" s="44" t="s">
        <v>268</v>
      </c>
      <c r="E522" s="44" t="s">
        <v>92</v>
      </c>
      <c r="F522" s="45">
        <v>2650540</v>
      </c>
      <c r="G522" s="45">
        <v>1299187.3</v>
      </c>
      <c r="H522" s="46">
        <f t="shared" si="14"/>
        <v>0.49015947693677514</v>
      </c>
    </row>
    <row r="523" spans="1:8" x14ac:dyDescent="0.2">
      <c r="A523" s="42">
        <f t="shared" si="15"/>
        <v>514</v>
      </c>
      <c r="B523" s="43" t="s">
        <v>359</v>
      </c>
      <c r="C523" s="44" t="s">
        <v>122</v>
      </c>
      <c r="D523" s="44" t="s">
        <v>268</v>
      </c>
      <c r="E523" s="44" t="s">
        <v>155</v>
      </c>
      <c r="F523" s="45">
        <v>7800</v>
      </c>
      <c r="G523" s="45">
        <v>5250</v>
      </c>
      <c r="H523" s="46">
        <f t="shared" ref="H523:H560" si="16">G523/F523</f>
        <v>0.67307692307692313</v>
      </c>
    </row>
    <row r="524" spans="1:8" ht="25.5" x14ac:dyDescent="0.2">
      <c r="A524" s="42">
        <f t="shared" ref="A524:A560" si="17">A523+1</f>
        <v>515</v>
      </c>
      <c r="B524" s="43" t="s">
        <v>352</v>
      </c>
      <c r="C524" s="44" t="s">
        <v>122</v>
      </c>
      <c r="D524" s="44" t="s">
        <v>268</v>
      </c>
      <c r="E524" s="44" t="s">
        <v>154</v>
      </c>
      <c r="F524" s="45">
        <v>2642740</v>
      </c>
      <c r="G524" s="45">
        <v>1293937.3</v>
      </c>
      <c r="H524" s="46">
        <f t="shared" si="16"/>
        <v>0.48961959935521471</v>
      </c>
    </row>
    <row r="525" spans="1:8" ht="25.5" x14ac:dyDescent="0.2">
      <c r="A525" s="42">
        <f t="shared" si="17"/>
        <v>516</v>
      </c>
      <c r="B525" s="43" t="s">
        <v>447</v>
      </c>
      <c r="C525" s="44" t="s">
        <v>122</v>
      </c>
      <c r="D525" s="44" t="s">
        <v>345</v>
      </c>
      <c r="E525" s="44" t="s">
        <v>92</v>
      </c>
      <c r="F525" s="45">
        <v>7728298.4000000004</v>
      </c>
      <c r="G525" s="45">
        <v>0</v>
      </c>
      <c r="H525" s="46">
        <f t="shared" si="16"/>
        <v>0</v>
      </c>
    </row>
    <row r="526" spans="1:8" ht="25.5" x14ac:dyDescent="0.2">
      <c r="A526" s="42">
        <f t="shared" si="17"/>
        <v>517</v>
      </c>
      <c r="B526" s="43" t="s">
        <v>352</v>
      </c>
      <c r="C526" s="44" t="s">
        <v>122</v>
      </c>
      <c r="D526" s="44" t="s">
        <v>345</v>
      </c>
      <c r="E526" s="44" t="s">
        <v>154</v>
      </c>
      <c r="F526" s="45">
        <v>3221298.4</v>
      </c>
      <c r="G526" s="45">
        <v>0</v>
      </c>
      <c r="H526" s="46">
        <f t="shared" si="16"/>
        <v>0</v>
      </c>
    </row>
    <row r="527" spans="1:8" x14ac:dyDescent="0.2">
      <c r="A527" s="42">
        <f t="shared" si="17"/>
        <v>518</v>
      </c>
      <c r="B527" s="43" t="s">
        <v>355</v>
      </c>
      <c r="C527" s="44" t="s">
        <v>122</v>
      </c>
      <c r="D527" s="44" t="s">
        <v>345</v>
      </c>
      <c r="E527" s="44" t="s">
        <v>156</v>
      </c>
      <c r="F527" s="45">
        <v>4507000</v>
      </c>
      <c r="G527" s="45">
        <v>0</v>
      </c>
      <c r="H527" s="46">
        <f t="shared" si="16"/>
        <v>0</v>
      </c>
    </row>
    <row r="528" spans="1:8" ht="25.5" x14ac:dyDescent="0.2">
      <c r="A528" s="42">
        <f t="shared" si="17"/>
        <v>519</v>
      </c>
      <c r="B528" s="43" t="s">
        <v>764</v>
      </c>
      <c r="C528" s="44" t="s">
        <v>122</v>
      </c>
      <c r="D528" s="44" t="s">
        <v>765</v>
      </c>
      <c r="E528" s="44" t="s">
        <v>92</v>
      </c>
      <c r="F528" s="45">
        <v>1000000</v>
      </c>
      <c r="G528" s="45">
        <v>994759.5</v>
      </c>
      <c r="H528" s="46">
        <f t="shared" si="16"/>
        <v>0.99475950000000002</v>
      </c>
    </row>
    <row r="529" spans="1:8" ht="25.5" x14ac:dyDescent="0.2">
      <c r="A529" s="42">
        <f t="shared" si="17"/>
        <v>520</v>
      </c>
      <c r="B529" s="43" t="s">
        <v>352</v>
      </c>
      <c r="C529" s="44" t="s">
        <v>122</v>
      </c>
      <c r="D529" s="44" t="s">
        <v>765</v>
      </c>
      <c r="E529" s="44" t="s">
        <v>154</v>
      </c>
      <c r="F529" s="45">
        <v>1000000</v>
      </c>
      <c r="G529" s="45">
        <v>994759.5</v>
      </c>
      <c r="H529" s="46">
        <f t="shared" si="16"/>
        <v>0.99475950000000002</v>
      </c>
    </row>
    <row r="530" spans="1:8" ht="38.25" x14ac:dyDescent="0.2">
      <c r="A530" s="42">
        <f t="shared" si="17"/>
        <v>521</v>
      </c>
      <c r="B530" s="43" t="s">
        <v>766</v>
      </c>
      <c r="C530" s="44" t="s">
        <v>122</v>
      </c>
      <c r="D530" s="44" t="s">
        <v>767</v>
      </c>
      <c r="E530" s="44" t="s">
        <v>92</v>
      </c>
      <c r="F530" s="45">
        <v>500000</v>
      </c>
      <c r="G530" s="45">
        <v>60000</v>
      </c>
      <c r="H530" s="46">
        <f t="shared" si="16"/>
        <v>0.12</v>
      </c>
    </row>
    <row r="531" spans="1:8" ht="25.5" x14ac:dyDescent="0.2">
      <c r="A531" s="42">
        <f t="shared" si="17"/>
        <v>522</v>
      </c>
      <c r="B531" s="43" t="s">
        <v>352</v>
      </c>
      <c r="C531" s="44" t="s">
        <v>122</v>
      </c>
      <c r="D531" s="44" t="s">
        <v>767</v>
      </c>
      <c r="E531" s="44" t="s">
        <v>154</v>
      </c>
      <c r="F531" s="45">
        <v>500000</v>
      </c>
      <c r="G531" s="45">
        <v>60000</v>
      </c>
      <c r="H531" s="46">
        <f t="shared" si="16"/>
        <v>0.12</v>
      </c>
    </row>
    <row r="532" spans="1:8" ht="38.25" x14ac:dyDescent="0.2">
      <c r="A532" s="42">
        <f t="shared" si="17"/>
        <v>523</v>
      </c>
      <c r="B532" s="43" t="s">
        <v>826</v>
      </c>
      <c r="C532" s="44" t="s">
        <v>122</v>
      </c>
      <c r="D532" s="44" t="s">
        <v>827</v>
      </c>
      <c r="E532" s="44" t="s">
        <v>92</v>
      </c>
      <c r="F532" s="45">
        <v>1847572</v>
      </c>
      <c r="G532" s="45">
        <v>1719214.61</v>
      </c>
      <c r="H532" s="46">
        <f t="shared" si="16"/>
        <v>0.93052644768377102</v>
      </c>
    </row>
    <row r="533" spans="1:8" x14ac:dyDescent="0.2">
      <c r="A533" s="42">
        <f t="shared" si="17"/>
        <v>524</v>
      </c>
      <c r="B533" s="43" t="s">
        <v>371</v>
      </c>
      <c r="C533" s="44" t="s">
        <v>122</v>
      </c>
      <c r="D533" s="44" t="s">
        <v>827</v>
      </c>
      <c r="E533" s="44" t="s">
        <v>160</v>
      </c>
      <c r="F533" s="45">
        <v>1847572</v>
      </c>
      <c r="G533" s="45">
        <v>1719214.61</v>
      </c>
      <c r="H533" s="46">
        <f t="shared" si="16"/>
        <v>0.93052644768377102</v>
      </c>
    </row>
    <row r="534" spans="1:8" ht="38.25" x14ac:dyDescent="0.2">
      <c r="A534" s="42">
        <f t="shared" si="17"/>
        <v>525</v>
      </c>
      <c r="B534" s="43" t="s">
        <v>575</v>
      </c>
      <c r="C534" s="44" t="s">
        <v>122</v>
      </c>
      <c r="D534" s="44" t="s">
        <v>576</v>
      </c>
      <c r="E534" s="44" t="s">
        <v>92</v>
      </c>
      <c r="F534" s="45">
        <v>123900</v>
      </c>
      <c r="G534" s="45">
        <v>123900</v>
      </c>
      <c r="H534" s="46">
        <f t="shared" si="16"/>
        <v>1</v>
      </c>
    </row>
    <row r="535" spans="1:8" ht="25.5" x14ac:dyDescent="0.2">
      <c r="A535" s="42">
        <f t="shared" si="17"/>
        <v>526</v>
      </c>
      <c r="B535" s="43" t="s">
        <v>352</v>
      </c>
      <c r="C535" s="44" t="s">
        <v>122</v>
      </c>
      <c r="D535" s="44" t="s">
        <v>576</v>
      </c>
      <c r="E535" s="44" t="s">
        <v>154</v>
      </c>
      <c r="F535" s="45">
        <v>123900</v>
      </c>
      <c r="G535" s="45">
        <v>123900</v>
      </c>
      <c r="H535" s="46">
        <f t="shared" si="16"/>
        <v>1</v>
      </c>
    </row>
    <row r="536" spans="1:8" s="6" customFormat="1" ht="38.25" x14ac:dyDescent="0.2">
      <c r="A536" s="42">
        <f t="shared" si="17"/>
        <v>527</v>
      </c>
      <c r="B536" s="43" t="s">
        <v>575</v>
      </c>
      <c r="C536" s="44" t="s">
        <v>122</v>
      </c>
      <c r="D536" s="44" t="s">
        <v>523</v>
      </c>
      <c r="E536" s="44" t="s">
        <v>92</v>
      </c>
      <c r="F536" s="45">
        <v>53100</v>
      </c>
      <c r="G536" s="45">
        <v>53100</v>
      </c>
      <c r="H536" s="46">
        <f t="shared" si="16"/>
        <v>1</v>
      </c>
    </row>
    <row r="537" spans="1:8" ht="25.5" x14ac:dyDescent="0.2">
      <c r="A537" s="42">
        <f t="shared" si="17"/>
        <v>528</v>
      </c>
      <c r="B537" s="43" t="s">
        <v>352</v>
      </c>
      <c r="C537" s="44" t="s">
        <v>122</v>
      </c>
      <c r="D537" s="44" t="s">
        <v>523</v>
      </c>
      <c r="E537" s="44" t="s">
        <v>154</v>
      </c>
      <c r="F537" s="45">
        <v>53100</v>
      </c>
      <c r="G537" s="45">
        <v>53100</v>
      </c>
      <c r="H537" s="46">
        <f t="shared" si="16"/>
        <v>1</v>
      </c>
    </row>
    <row r="538" spans="1:8" x14ac:dyDescent="0.2">
      <c r="A538" s="42">
        <f t="shared" si="17"/>
        <v>529</v>
      </c>
      <c r="B538" s="43" t="s">
        <v>321</v>
      </c>
      <c r="C538" s="44" t="s">
        <v>322</v>
      </c>
      <c r="D538" s="44" t="s">
        <v>194</v>
      </c>
      <c r="E538" s="44" t="s">
        <v>92</v>
      </c>
      <c r="F538" s="45">
        <v>1250000</v>
      </c>
      <c r="G538" s="45">
        <v>297701.25</v>
      </c>
      <c r="H538" s="46">
        <f t="shared" si="16"/>
        <v>0.23816100000000001</v>
      </c>
    </row>
    <row r="539" spans="1:8" x14ac:dyDescent="0.2">
      <c r="A539" s="42">
        <f t="shared" si="17"/>
        <v>530</v>
      </c>
      <c r="B539" s="43" t="s">
        <v>323</v>
      </c>
      <c r="C539" s="44" t="s">
        <v>324</v>
      </c>
      <c r="D539" s="44" t="s">
        <v>194</v>
      </c>
      <c r="E539" s="44" t="s">
        <v>92</v>
      </c>
      <c r="F539" s="45">
        <v>250000</v>
      </c>
      <c r="G539" s="45">
        <v>0</v>
      </c>
      <c r="H539" s="46">
        <f t="shared" si="16"/>
        <v>0</v>
      </c>
    </row>
    <row r="540" spans="1:8" ht="38.25" x14ac:dyDescent="0.2">
      <c r="A540" s="42">
        <f t="shared" si="17"/>
        <v>531</v>
      </c>
      <c r="B540" s="43" t="s">
        <v>595</v>
      </c>
      <c r="C540" s="44" t="s">
        <v>324</v>
      </c>
      <c r="D540" s="44" t="s">
        <v>197</v>
      </c>
      <c r="E540" s="44" t="s">
        <v>92</v>
      </c>
      <c r="F540" s="45">
        <v>250000</v>
      </c>
      <c r="G540" s="45">
        <v>0</v>
      </c>
      <c r="H540" s="46">
        <f t="shared" si="16"/>
        <v>0</v>
      </c>
    </row>
    <row r="541" spans="1:8" ht="25.5" x14ac:dyDescent="0.2">
      <c r="A541" s="42">
        <f t="shared" si="17"/>
        <v>532</v>
      </c>
      <c r="B541" s="43" t="s">
        <v>448</v>
      </c>
      <c r="C541" s="44" t="s">
        <v>324</v>
      </c>
      <c r="D541" s="44" t="s">
        <v>202</v>
      </c>
      <c r="E541" s="44" t="s">
        <v>92</v>
      </c>
      <c r="F541" s="45">
        <v>250000</v>
      </c>
      <c r="G541" s="45">
        <v>0</v>
      </c>
      <c r="H541" s="46">
        <f t="shared" si="16"/>
        <v>0</v>
      </c>
    </row>
    <row r="542" spans="1:8" ht="25.5" x14ac:dyDescent="0.2">
      <c r="A542" s="42">
        <f t="shared" si="17"/>
        <v>533</v>
      </c>
      <c r="B542" s="43" t="s">
        <v>352</v>
      </c>
      <c r="C542" s="44" t="s">
        <v>324</v>
      </c>
      <c r="D542" s="44" t="s">
        <v>202</v>
      </c>
      <c r="E542" s="44" t="s">
        <v>154</v>
      </c>
      <c r="F542" s="45">
        <v>250000</v>
      </c>
      <c r="G542" s="45">
        <v>0</v>
      </c>
      <c r="H542" s="46">
        <f t="shared" si="16"/>
        <v>0</v>
      </c>
    </row>
    <row r="543" spans="1:8" x14ac:dyDescent="0.2">
      <c r="A543" s="42">
        <f t="shared" si="17"/>
        <v>534</v>
      </c>
      <c r="B543" s="43" t="s">
        <v>325</v>
      </c>
      <c r="C543" s="44" t="s">
        <v>326</v>
      </c>
      <c r="D543" s="44" t="s">
        <v>194</v>
      </c>
      <c r="E543" s="44" t="s">
        <v>92</v>
      </c>
      <c r="F543" s="45">
        <v>1000000</v>
      </c>
      <c r="G543" s="45">
        <v>297701.25</v>
      </c>
      <c r="H543" s="46">
        <f t="shared" si="16"/>
        <v>0.29770124999999997</v>
      </c>
    </row>
    <row r="544" spans="1:8" ht="38.25" x14ac:dyDescent="0.2">
      <c r="A544" s="42">
        <f t="shared" si="17"/>
        <v>535</v>
      </c>
      <c r="B544" s="43" t="s">
        <v>595</v>
      </c>
      <c r="C544" s="44" t="s">
        <v>326</v>
      </c>
      <c r="D544" s="44" t="s">
        <v>197</v>
      </c>
      <c r="E544" s="44" t="s">
        <v>92</v>
      </c>
      <c r="F544" s="45">
        <v>1000000</v>
      </c>
      <c r="G544" s="45">
        <v>297701.25</v>
      </c>
      <c r="H544" s="46">
        <f t="shared" si="16"/>
        <v>0.29770124999999997</v>
      </c>
    </row>
    <row r="545" spans="1:8" ht="25.5" x14ac:dyDescent="0.2">
      <c r="A545" s="42">
        <f t="shared" si="17"/>
        <v>536</v>
      </c>
      <c r="B545" s="43" t="s">
        <v>448</v>
      </c>
      <c r="C545" s="44" t="s">
        <v>326</v>
      </c>
      <c r="D545" s="44" t="s">
        <v>202</v>
      </c>
      <c r="E545" s="44" t="s">
        <v>92</v>
      </c>
      <c r="F545" s="45">
        <v>1000000</v>
      </c>
      <c r="G545" s="45">
        <v>297701.25</v>
      </c>
      <c r="H545" s="46">
        <f t="shared" si="16"/>
        <v>0.29770124999999997</v>
      </c>
    </row>
    <row r="546" spans="1:8" ht="38.25" x14ac:dyDescent="0.2">
      <c r="A546" s="42">
        <f t="shared" si="17"/>
        <v>537</v>
      </c>
      <c r="B546" s="43" t="s">
        <v>741</v>
      </c>
      <c r="C546" s="44" t="s">
        <v>326</v>
      </c>
      <c r="D546" s="44" t="s">
        <v>202</v>
      </c>
      <c r="E546" s="44" t="s">
        <v>163</v>
      </c>
      <c r="F546" s="45">
        <v>1000000</v>
      </c>
      <c r="G546" s="45">
        <v>297701.25</v>
      </c>
      <c r="H546" s="46">
        <f t="shared" si="16"/>
        <v>0.29770124999999997</v>
      </c>
    </row>
    <row r="547" spans="1:8" ht="27.75" customHeight="1" x14ac:dyDescent="0.2">
      <c r="A547" s="42">
        <f t="shared" si="17"/>
        <v>538</v>
      </c>
      <c r="B547" s="43" t="s">
        <v>768</v>
      </c>
      <c r="C547" s="44" t="s">
        <v>123</v>
      </c>
      <c r="D547" s="44" t="s">
        <v>194</v>
      </c>
      <c r="E547" s="44" t="s">
        <v>92</v>
      </c>
      <c r="F547" s="45">
        <v>243327550</v>
      </c>
      <c r="G547" s="45">
        <v>124779667.5</v>
      </c>
      <c r="H547" s="46">
        <f t="shared" si="16"/>
        <v>0.51280534201737538</v>
      </c>
    </row>
    <row r="548" spans="1:8" ht="25.5" x14ac:dyDescent="0.2">
      <c r="A548" s="42">
        <f t="shared" si="17"/>
        <v>539</v>
      </c>
      <c r="B548" s="43" t="s">
        <v>64</v>
      </c>
      <c r="C548" s="44" t="s">
        <v>124</v>
      </c>
      <c r="D548" s="44" t="s">
        <v>194</v>
      </c>
      <c r="E548" s="44" t="s">
        <v>92</v>
      </c>
      <c r="F548" s="45">
        <v>16795600</v>
      </c>
      <c r="G548" s="45">
        <v>8397300</v>
      </c>
      <c r="H548" s="46">
        <f t="shared" si="16"/>
        <v>0.49997023029841148</v>
      </c>
    </row>
    <row r="549" spans="1:8" ht="30.75" customHeight="1" x14ac:dyDescent="0.2">
      <c r="A549" s="42">
        <f t="shared" si="17"/>
        <v>540</v>
      </c>
      <c r="B549" s="43" t="s">
        <v>769</v>
      </c>
      <c r="C549" s="44" t="s">
        <v>124</v>
      </c>
      <c r="D549" s="44" t="s">
        <v>269</v>
      </c>
      <c r="E549" s="44" t="s">
        <v>92</v>
      </c>
      <c r="F549" s="45">
        <v>16795600</v>
      </c>
      <c r="G549" s="45">
        <v>8397300</v>
      </c>
      <c r="H549" s="46">
        <f t="shared" si="16"/>
        <v>0.49997023029841148</v>
      </c>
    </row>
    <row r="550" spans="1:8" ht="25.5" x14ac:dyDescent="0.2">
      <c r="A550" s="42">
        <f t="shared" si="17"/>
        <v>541</v>
      </c>
      <c r="B550" s="43" t="s">
        <v>449</v>
      </c>
      <c r="C550" s="44" t="s">
        <v>124</v>
      </c>
      <c r="D550" s="44" t="s">
        <v>292</v>
      </c>
      <c r="E550" s="44" t="s">
        <v>92</v>
      </c>
      <c r="F550" s="45">
        <v>16795600</v>
      </c>
      <c r="G550" s="45">
        <v>8397300</v>
      </c>
      <c r="H550" s="46">
        <f t="shared" si="16"/>
        <v>0.49997023029841148</v>
      </c>
    </row>
    <row r="551" spans="1:8" ht="25.5" x14ac:dyDescent="0.2">
      <c r="A551" s="42">
        <f t="shared" si="17"/>
        <v>542</v>
      </c>
      <c r="B551" s="43" t="s">
        <v>450</v>
      </c>
      <c r="C551" s="44" t="s">
        <v>124</v>
      </c>
      <c r="D551" s="44" t="s">
        <v>270</v>
      </c>
      <c r="E551" s="44" t="s">
        <v>92</v>
      </c>
      <c r="F551" s="45">
        <v>5818600</v>
      </c>
      <c r="G551" s="45">
        <v>2908800</v>
      </c>
      <c r="H551" s="46">
        <f t="shared" si="16"/>
        <v>0.49991406867631388</v>
      </c>
    </row>
    <row r="552" spans="1:8" x14ac:dyDescent="0.2">
      <c r="A552" s="42">
        <f t="shared" si="17"/>
        <v>543</v>
      </c>
      <c r="B552" s="43" t="s">
        <v>451</v>
      </c>
      <c r="C552" s="44" t="s">
        <v>124</v>
      </c>
      <c r="D552" s="44" t="s">
        <v>270</v>
      </c>
      <c r="E552" s="44" t="s">
        <v>165</v>
      </c>
      <c r="F552" s="45">
        <v>5818600</v>
      </c>
      <c r="G552" s="45">
        <v>2908800</v>
      </c>
      <c r="H552" s="46">
        <f t="shared" si="16"/>
        <v>0.49991406867631388</v>
      </c>
    </row>
    <row r="553" spans="1:8" ht="51" x14ac:dyDescent="0.2">
      <c r="A553" s="42">
        <f t="shared" si="17"/>
        <v>544</v>
      </c>
      <c r="B553" s="43" t="s">
        <v>524</v>
      </c>
      <c r="C553" s="44" t="s">
        <v>124</v>
      </c>
      <c r="D553" s="44" t="s">
        <v>271</v>
      </c>
      <c r="E553" s="44" t="s">
        <v>92</v>
      </c>
      <c r="F553" s="45">
        <v>10977000</v>
      </c>
      <c r="G553" s="45">
        <v>5488500</v>
      </c>
      <c r="H553" s="46">
        <f t="shared" si="16"/>
        <v>0.5</v>
      </c>
    </row>
    <row r="554" spans="1:8" x14ac:dyDescent="0.2">
      <c r="A554" s="42">
        <f t="shared" si="17"/>
        <v>545</v>
      </c>
      <c r="B554" s="43" t="s">
        <v>451</v>
      </c>
      <c r="C554" s="44" t="s">
        <v>124</v>
      </c>
      <c r="D554" s="44" t="s">
        <v>271</v>
      </c>
      <c r="E554" s="44" t="s">
        <v>165</v>
      </c>
      <c r="F554" s="45">
        <v>10977000</v>
      </c>
      <c r="G554" s="45">
        <v>5488500</v>
      </c>
      <c r="H554" s="46">
        <f t="shared" si="16"/>
        <v>0.5</v>
      </c>
    </row>
    <row r="555" spans="1:8" x14ac:dyDescent="0.2">
      <c r="A555" s="42">
        <f t="shared" si="17"/>
        <v>546</v>
      </c>
      <c r="B555" s="43" t="s">
        <v>65</v>
      </c>
      <c r="C555" s="44" t="s">
        <v>125</v>
      </c>
      <c r="D555" s="44" t="s">
        <v>194</v>
      </c>
      <c r="E555" s="44" t="s">
        <v>92</v>
      </c>
      <c r="F555" s="45">
        <v>226531950</v>
      </c>
      <c r="G555" s="45">
        <v>116382367.5</v>
      </c>
      <c r="H555" s="46">
        <f t="shared" si="16"/>
        <v>0.51375696673250726</v>
      </c>
    </row>
    <row r="556" spans="1:8" ht="26.25" customHeight="1" x14ac:dyDescent="0.2">
      <c r="A556" s="42">
        <f t="shared" si="17"/>
        <v>547</v>
      </c>
      <c r="B556" s="43" t="s">
        <v>769</v>
      </c>
      <c r="C556" s="44" t="s">
        <v>125</v>
      </c>
      <c r="D556" s="44" t="s">
        <v>269</v>
      </c>
      <c r="E556" s="44" t="s">
        <v>92</v>
      </c>
      <c r="F556" s="45">
        <v>226531950</v>
      </c>
      <c r="G556" s="45">
        <v>116382367.5</v>
      </c>
      <c r="H556" s="46">
        <f t="shared" si="16"/>
        <v>0.51375696673250726</v>
      </c>
    </row>
    <row r="557" spans="1:8" ht="25.5" x14ac:dyDescent="0.2">
      <c r="A557" s="42">
        <f t="shared" si="17"/>
        <v>548</v>
      </c>
      <c r="B557" s="43" t="s">
        <v>449</v>
      </c>
      <c r="C557" s="44" t="s">
        <v>125</v>
      </c>
      <c r="D557" s="44" t="s">
        <v>292</v>
      </c>
      <c r="E557" s="44" t="s">
        <v>92</v>
      </c>
      <c r="F557" s="45">
        <v>226531950</v>
      </c>
      <c r="G557" s="45">
        <v>116382367.5</v>
      </c>
      <c r="H557" s="46">
        <f t="shared" si="16"/>
        <v>0.51375696673250726</v>
      </c>
    </row>
    <row r="558" spans="1:8" ht="25.5" x14ac:dyDescent="0.2">
      <c r="A558" s="42">
        <f t="shared" si="17"/>
        <v>549</v>
      </c>
      <c r="B558" s="43" t="s">
        <v>452</v>
      </c>
      <c r="C558" s="44" t="s">
        <v>125</v>
      </c>
      <c r="D558" s="44" t="s">
        <v>272</v>
      </c>
      <c r="E558" s="44" t="s">
        <v>92</v>
      </c>
      <c r="F558" s="45">
        <v>226531950</v>
      </c>
      <c r="G558" s="45">
        <v>116382367.5</v>
      </c>
      <c r="H558" s="46">
        <f t="shared" si="16"/>
        <v>0.51375696673250726</v>
      </c>
    </row>
    <row r="559" spans="1:8" x14ac:dyDescent="0.2">
      <c r="A559" s="42">
        <f t="shared" si="17"/>
        <v>550</v>
      </c>
      <c r="B559" s="43" t="s">
        <v>371</v>
      </c>
      <c r="C559" s="44" t="s">
        <v>125</v>
      </c>
      <c r="D559" s="44" t="s">
        <v>272</v>
      </c>
      <c r="E559" s="44" t="s">
        <v>160</v>
      </c>
      <c r="F559" s="45">
        <v>226531950</v>
      </c>
      <c r="G559" s="45">
        <v>116382367.5</v>
      </c>
      <c r="H559" s="46">
        <f t="shared" si="16"/>
        <v>0.51375696673250726</v>
      </c>
    </row>
    <row r="560" spans="1:8" s="6" customFormat="1" x14ac:dyDescent="0.2">
      <c r="A560" s="42">
        <f t="shared" si="17"/>
        <v>551</v>
      </c>
      <c r="B560" s="73" t="s">
        <v>166</v>
      </c>
      <c r="C560" s="74"/>
      <c r="D560" s="74"/>
      <c r="E560" s="74"/>
      <c r="F560" s="47">
        <v>1684162023.54</v>
      </c>
      <c r="G560" s="47">
        <v>802983170.58000004</v>
      </c>
      <c r="H560" s="46">
        <f t="shared" si="16"/>
        <v>0.4767849882353844</v>
      </c>
    </row>
  </sheetData>
  <autoFilter ref="A9:H536"/>
  <mergeCells count="12">
    <mergeCell ref="F1:H1"/>
    <mergeCell ref="F2:H2"/>
    <mergeCell ref="F4:H4"/>
    <mergeCell ref="B560:E560"/>
    <mergeCell ref="F3:H3"/>
    <mergeCell ref="A5:H5"/>
    <mergeCell ref="A7:A8"/>
    <mergeCell ref="B7:B8"/>
    <mergeCell ref="C7:C8"/>
    <mergeCell ref="D7:D8"/>
    <mergeCell ref="E7:E8"/>
    <mergeCell ref="F7:F8"/>
  </mergeCells>
  <pageMargins left="0.98425196850393704" right="0.98425196850393704" top="0.74803149606299213" bottom="0.74803149606299213" header="0.31496062992125984" footer="0.31496062992125984"/>
  <pageSetup paperSize="9" scale="5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3"/>
    <pageSetUpPr fitToPage="1"/>
  </sheetPr>
  <dimension ref="A1:H34"/>
  <sheetViews>
    <sheetView tabSelected="1" workbookViewId="0">
      <selection activeCell="B6" sqref="B6:B7"/>
    </sheetView>
  </sheetViews>
  <sheetFormatPr defaultRowHeight="12.75" x14ac:dyDescent="0.2"/>
  <cols>
    <col min="1" max="1" width="6.140625" style="1" customWidth="1"/>
    <col min="2" max="2" width="51.5703125" style="2" customWidth="1"/>
    <col min="3" max="3" width="22.140625" style="2" customWidth="1"/>
    <col min="4" max="5" width="16.5703125" style="2" customWidth="1"/>
    <col min="6" max="6" width="20" style="2" customWidth="1"/>
    <col min="7" max="7" width="11.85546875" style="2" customWidth="1"/>
    <col min="8" max="8" width="9.7109375" style="2" customWidth="1"/>
    <col min="9" max="9" width="11.140625" style="2" customWidth="1"/>
    <col min="10" max="16384" width="9.140625" style="2"/>
  </cols>
  <sheetData>
    <row r="1" spans="1:8" s="9" customFormat="1" ht="16.5" customHeight="1" x14ac:dyDescent="0.2">
      <c r="A1" s="34"/>
      <c r="B1" s="35"/>
      <c r="C1" s="36"/>
      <c r="D1" s="63" t="s">
        <v>593</v>
      </c>
      <c r="E1" s="62"/>
      <c r="F1" s="7"/>
      <c r="H1" s="2"/>
    </row>
    <row r="2" spans="1:8" x14ac:dyDescent="0.2">
      <c r="A2" s="34"/>
      <c r="B2" s="36"/>
      <c r="C2" s="36"/>
      <c r="D2" s="64" t="s">
        <v>853</v>
      </c>
      <c r="E2" s="62"/>
      <c r="F2" s="7"/>
    </row>
    <row r="3" spans="1:8" x14ac:dyDescent="0.2">
      <c r="A3" s="34"/>
      <c r="B3" s="36"/>
      <c r="C3" s="36"/>
      <c r="D3" s="64" t="s">
        <v>591</v>
      </c>
      <c r="E3" s="62"/>
      <c r="F3" s="7"/>
      <c r="G3" s="7"/>
    </row>
    <row r="4" spans="1:8" x14ac:dyDescent="0.2">
      <c r="A4" s="34"/>
      <c r="B4" s="36"/>
      <c r="C4" s="36"/>
      <c r="D4" s="64" t="s">
        <v>854</v>
      </c>
      <c r="E4" s="64"/>
    </row>
    <row r="5" spans="1:8" x14ac:dyDescent="0.2">
      <c r="A5" s="34"/>
      <c r="B5" s="36"/>
      <c r="C5" s="36"/>
      <c r="D5" s="36"/>
      <c r="E5" s="36"/>
    </row>
    <row r="6" spans="1:8" ht="12.75" customHeight="1" x14ac:dyDescent="0.2">
      <c r="A6" s="34"/>
      <c r="B6" s="36"/>
      <c r="C6" s="36"/>
      <c r="D6" s="36"/>
      <c r="E6" s="36"/>
    </row>
    <row r="7" spans="1:8" x14ac:dyDescent="0.2">
      <c r="A7" s="85" t="s">
        <v>829</v>
      </c>
      <c r="B7" s="81"/>
      <c r="C7" s="81"/>
      <c r="D7" s="81"/>
      <c r="E7" s="81"/>
    </row>
    <row r="8" spans="1:8" x14ac:dyDescent="0.2">
      <c r="A8" s="48"/>
      <c r="B8" s="49"/>
      <c r="C8" s="48"/>
      <c r="D8" s="48"/>
      <c r="E8" s="36"/>
    </row>
    <row r="9" spans="1:8" x14ac:dyDescent="0.2">
      <c r="A9" s="80" t="s">
        <v>67</v>
      </c>
      <c r="B9" s="80" t="s">
        <v>79</v>
      </c>
      <c r="C9" s="80" t="s">
        <v>80</v>
      </c>
      <c r="D9" s="80" t="s">
        <v>830</v>
      </c>
      <c r="E9" s="77" t="s">
        <v>831</v>
      </c>
    </row>
    <row r="10" spans="1:8" x14ac:dyDescent="0.2">
      <c r="A10" s="80"/>
      <c r="B10" s="80"/>
      <c r="C10" s="80"/>
      <c r="D10" s="80"/>
      <c r="E10" s="78"/>
    </row>
    <row r="11" spans="1:8" x14ac:dyDescent="0.2">
      <c r="A11" s="80"/>
      <c r="B11" s="80"/>
      <c r="C11" s="80"/>
      <c r="D11" s="80"/>
      <c r="E11" s="79"/>
    </row>
    <row r="12" spans="1:8" x14ac:dyDescent="0.2">
      <c r="A12" s="86">
        <v>1</v>
      </c>
      <c r="B12" s="86">
        <v>2</v>
      </c>
      <c r="C12" s="86">
        <v>3</v>
      </c>
      <c r="D12" s="86">
        <v>4</v>
      </c>
      <c r="E12" s="86">
        <v>5</v>
      </c>
    </row>
    <row r="13" spans="1:8" x14ac:dyDescent="0.2">
      <c r="A13" s="87">
        <v>1</v>
      </c>
      <c r="B13" s="88" t="s">
        <v>75</v>
      </c>
      <c r="C13" s="50"/>
      <c r="D13" s="89">
        <f>D15</f>
        <v>147773330.62999988</v>
      </c>
      <c r="E13" s="90">
        <f>E15</f>
        <v>71631363.850000024</v>
      </c>
      <c r="F13" s="12"/>
      <c r="G13" s="12"/>
    </row>
    <row r="14" spans="1:8" x14ac:dyDescent="0.2">
      <c r="A14" s="50">
        <f>1+A13</f>
        <v>2</v>
      </c>
      <c r="B14" s="51" t="s">
        <v>73</v>
      </c>
      <c r="C14" s="50"/>
      <c r="D14" s="52"/>
      <c r="E14" s="52"/>
    </row>
    <row r="15" spans="1:8" ht="25.5" x14ac:dyDescent="0.2">
      <c r="A15" s="50">
        <f>1+A14</f>
        <v>3</v>
      </c>
      <c r="B15" s="51" t="s">
        <v>74</v>
      </c>
      <c r="C15" s="50"/>
      <c r="D15" s="53">
        <f>D16</f>
        <v>147773330.62999988</v>
      </c>
      <c r="E15" s="53">
        <f>E16</f>
        <v>71631363.850000024</v>
      </c>
    </row>
    <row r="16" spans="1:8" x14ac:dyDescent="0.2">
      <c r="A16" s="50">
        <f>1+A15</f>
        <v>4</v>
      </c>
      <c r="B16" s="51" t="s">
        <v>77</v>
      </c>
      <c r="C16" s="65" t="s">
        <v>76</v>
      </c>
      <c r="D16" s="53">
        <f>D20+D19</f>
        <v>147773330.62999988</v>
      </c>
      <c r="E16" s="53">
        <f>E20+E19-E21</f>
        <v>71631363.850000024</v>
      </c>
    </row>
    <row r="17" spans="1:7" ht="38.25" x14ac:dyDescent="0.2">
      <c r="A17" s="50"/>
      <c r="B17" s="51" t="s">
        <v>90</v>
      </c>
      <c r="C17" s="65" t="s">
        <v>89</v>
      </c>
      <c r="D17" s="53">
        <v>0</v>
      </c>
      <c r="E17" s="53">
        <v>0</v>
      </c>
    </row>
    <row r="18" spans="1:7" ht="38.25" x14ac:dyDescent="0.2">
      <c r="A18" s="50"/>
      <c r="B18" s="51" t="s">
        <v>91</v>
      </c>
      <c r="C18" s="65" t="s">
        <v>88</v>
      </c>
      <c r="D18" s="53">
        <v>0</v>
      </c>
      <c r="E18" s="53">
        <v>0</v>
      </c>
    </row>
    <row r="19" spans="1:7" ht="25.5" x14ac:dyDescent="0.2">
      <c r="A19" s="50">
        <f>1+A16</f>
        <v>5</v>
      </c>
      <c r="B19" s="51" t="s">
        <v>81</v>
      </c>
      <c r="C19" s="65" t="s">
        <v>82</v>
      </c>
      <c r="D19" s="54">
        <v>-1536388692.9100001</v>
      </c>
      <c r="E19" s="54">
        <v>-736332332.59000003</v>
      </c>
      <c r="G19" s="12"/>
    </row>
    <row r="20" spans="1:7" ht="25.5" x14ac:dyDescent="0.2">
      <c r="A20" s="50">
        <f>1+A19</f>
        <v>6</v>
      </c>
      <c r="B20" s="51" t="s">
        <v>83</v>
      </c>
      <c r="C20" s="65" t="s">
        <v>84</v>
      </c>
      <c r="D20" s="54">
        <v>1684162023.54</v>
      </c>
      <c r="E20" s="54">
        <v>807963696.44000006</v>
      </c>
      <c r="F20" s="12"/>
      <c r="G20" s="12"/>
    </row>
    <row r="21" spans="1:7" ht="63.75" x14ac:dyDescent="0.2">
      <c r="A21" s="50">
        <f>1+A20</f>
        <v>7</v>
      </c>
      <c r="B21" s="51" t="s">
        <v>72</v>
      </c>
      <c r="C21" s="65" t="s">
        <v>17</v>
      </c>
      <c r="D21" s="55">
        <v>0</v>
      </c>
      <c r="E21" s="55">
        <v>0</v>
      </c>
      <c r="F21" s="12"/>
      <c r="G21" s="12"/>
    </row>
    <row r="22" spans="1:7" ht="38.25" x14ac:dyDescent="0.2">
      <c r="A22" s="50">
        <f>1+A21</f>
        <v>8</v>
      </c>
      <c r="B22" s="51" t="s">
        <v>85</v>
      </c>
      <c r="C22" s="65" t="s">
        <v>86</v>
      </c>
      <c r="D22" s="55">
        <v>0</v>
      </c>
      <c r="E22" s="55">
        <v>0</v>
      </c>
    </row>
    <row r="23" spans="1:7" x14ac:dyDescent="0.2">
      <c r="A23" s="10"/>
      <c r="B23" s="11"/>
      <c r="C23" s="10"/>
      <c r="D23" s="10"/>
      <c r="F23" s="12"/>
    </row>
    <row r="24" spans="1:7" x14ac:dyDescent="0.2">
      <c r="A24" s="10"/>
      <c r="B24" s="11"/>
      <c r="C24" s="10"/>
      <c r="D24" s="13"/>
      <c r="F24" s="12"/>
    </row>
    <row r="25" spans="1:7" x14ac:dyDescent="0.2">
      <c r="A25" s="10"/>
      <c r="B25" s="11"/>
      <c r="C25" s="10"/>
      <c r="D25" s="10"/>
    </row>
    <row r="26" spans="1:7" x14ac:dyDescent="0.2">
      <c r="A26" s="10"/>
      <c r="B26" s="11"/>
      <c r="C26" s="10"/>
      <c r="D26" s="10"/>
    </row>
    <row r="27" spans="1:7" x14ac:dyDescent="0.2">
      <c r="A27" s="10"/>
      <c r="B27" s="11"/>
      <c r="C27" s="10"/>
      <c r="D27" s="10"/>
    </row>
    <row r="28" spans="1:7" x14ac:dyDescent="0.2">
      <c r="A28" s="10"/>
      <c r="B28" s="11"/>
      <c r="C28" s="10"/>
      <c r="D28" s="10"/>
    </row>
    <row r="29" spans="1:7" x14ac:dyDescent="0.2">
      <c r="A29" s="10"/>
      <c r="B29" s="11"/>
      <c r="C29" s="10"/>
      <c r="D29" s="10"/>
    </row>
    <row r="30" spans="1:7" x14ac:dyDescent="0.2">
      <c r="A30" s="10"/>
      <c r="B30" s="11"/>
      <c r="C30" s="10"/>
      <c r="D30" s="10"/>
    </row>
    <row r="31" spans="1:7" x14ac:dyDescent="0.2">
      <c r="A31" s="10"/>
      <c r="B31" s="11"/>
      <c r="C31" s="10"/>
      <c r="D31" s="10"/>
    </row>
    <row r="32" spans="1:7" x14ac:dyDescent="0.2">
      <c r="A32" s="10"/>
      <c r="B32" s="11"/>
      <c r="C32" s="10"/>
      <c r="D32" s="10"/>
    </row>
    <row r="33" spans="1:4" x14ac:dyDescent="0.2">
      <c r="A33" s="10"/>
      <c r="B33" s="11"/>
      <c r="C33" s="10"/>
      <c r="D33" s="10"/>
    </row>
    <row r="34" spans="1:4" x14ac:dyDescent="0.2">
      <c r="A34" s="10"/>
      <c r="B34" s="11"/>
      <c r="C34" s="10"/>
      <c r="D34" s="10"/>
    </row>
  </sheetData>
  <mergeCells count="6">
    <mergeCell ref="A9:A11"/>
    <mergeCell ref="B9:B11"/>
    <mergeCell ref="C9:C11"/>
    <mergeCell ref="D9:D11"/>
    <mergeCell ref="E9:E11"/>
    <mergeCell ref="A7:E7"/>
  </mergeCells>
  <phoneticPr fontId="0" type="noConversion"/>
  <pageMargins left="0.9055118110236221" right="0.9055118110236221" top="0.74803149606299213" bottom="0.74803149606299213" header="0.31496062992125984" footer="0.31496062992125984"/>
  <pageSetup paperSize="9" scale="7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
  <sheetViews>
    <sheetView zoomScale="90" zoomScaleNormal="90" workbookViewId="0">
      <selection activeCell="A3" sqref="A3:C3"/>
    </sheetView>
  </sheetViews>
  <sheetFormatPr defaultRowHeight="12.75" x14ac:dyDescent="0.2"/>
  <cols>
    <col min="1" max="1" width="43.28515625" style="11" customWidth="1"/>
    <col min="2" max="2" width="21.42578125" style="11" customWidth="1"/>
    <col min="3" max="3" width="24.28515625" style="11" customWidth="1"/>
    <col min="4" max="16384" width="9.140625" style="11"/>
  </cols>
  <sheetData>
    <row r="1" spans="1:8" s="9" customFormat="1" ht="50.25" customHeight="1" x14ac:dyDescent="0.2">
      <c r="A1" s="57"/>
      <c r="B1" s="84" t="s">
        <v>857</v>
      </c>
      <c r="C1" s="84"/>
      <c r="D1" s="11"/>
      <c r="E1" s="5"/>
      <c r="F1" s="2"/>
      <c r="G1" s="2"/>
      <c r="H1" s="2"/>
    </row>
    <row r="2" spans="1:8" x14ac:dyDescent="0.2">
      <c r="A2" s="58"/>
      <c r="B2" s="58"/>
      <c r="C2" s="58"/>
    </row>
    <row r="3" spans="1:8" ht="126.75" customHeight="1" x14ac:dyDescent="0.2">
      <c r="A3" s="82" t="s">
        <v>832</v>
      </c>
      <c r="B3" s="83"/>
      <c r="C3" s="83"/>
    </row>
    <row r="4" spans="1:8" ht="136.5" customHeight="1" x14ac:dyDescent="0.2">
      <c r="A4" s="59" t="s">
        <v>177</v>
      </c>
      <c r="B4" s="59" t="s">
        <v>833</v>
      </c>
      <c r="C4" s="59" t="s">
        <v>834</v>
      </c>
    </row>
    <row r="5" spans="1:8" ht="15" x14ac:dyDescent="0.2">
      <c r="A5" s="59">
        <v>1</v>
      </c>
      <c r="B5" s="59">
        <v>2</v>
      </c>
      <c r="C5" s="59">
        <v>3</v>
      </c>
    </row>
    <row r="6" spans="1:8" ht="63" customHeight="1" x14ac:dyDescent="0.2">
      <c r="A6" s="60" t="s">
        <v>590</v>
      </c>
      <c r="B6" s="56">
        <v>49.6</v>
      </c>
      <c r="C6" s="56">
        <v>17241.07</v>
      </c>
    </row>
    <row r="7" spans="1:8" ht="49.5" customHeight="1" x14ac:dyDescent="0.2">
      <c r="A7" s="60" t="s">
        <v>588</v>
      </c>
      <c r="B7" s="56">
        <v>27.2</v>
      </c>
      <c r="C7" s="56">
        <v>6613.13</v>
      </c>
    </row>
    <row r="8" spans="1:8" ht="64.5" customHeight="1" x14ac:dyDescent="0.2">
      <c r="A8" s="60" t="s">
        <v>589</v>
      </c>
      <c r="B8" s="61">
        <v>1343.42</v>
      </c>
      <c r="C8" s="61">
        <v>279211.61</v>
      </c>
    </row>
  </sheetData>
  <mergeCells count="2">
    <mergeCell ref="A3:C3"/>
    <mergeCell ref="B1:C1"/>
  </mergeCells>
  <pageMargins left="0.9055118110236221" right="0.9055118110236221" top="0.74803149606299213" bottom="0.74803149606299213" header="0.31496062992125984" footer="0.31496062992125984"/>
  <pageSetup paperSize="9" scale="9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1</vt:i4>
      </vt:variant>
    </vt:vector>
  </HeadingPairs>
  <TitlesOfParts>
    <vt:vector size="5" baseType="lpstr">
      <vt:lpstr>Приложение 1</vt:lpstr>
      <vt:lpstr>Приложение 2</vt:lpstr>
      <vt:lpstr>Приложение 3</vt:lpstr>
      <vt:lpstr>Приложение 4</vt:lpstr>
      <vt:lpstr>'Приложение 2'!Заголовки_для_печати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Анна Викторовна Патрушева</cp:lastModifiedBy>
  <cp:lastPrinted>2022-08-08T04:02:02Z</cp:lastPrinted>
  <dcterms:created xsi:type="dcterms:W3CDTF">1996-10-08T23:32:33Z</dcterms:created>
  <dcterms:modified xsi:type="dcterms:W3CDTF">2022-08-08T04:02:17Z</dcterms:modified>
</cp:coreProperties>
</file>