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105" yWindow="225" windowWidth="14535" windowHeight="12705"/>
  </bookViews>
  <sheets>
    <sheet name="Приложение 1" sheetId="24" r:id="rId1"/>
    <sheet name="Приложение 2" sheetId="26" r:id="rId2"/>
    <sheet name="Приложение 3" sheetId="14" r:id="rId3"/>
    <sheet name="Приложение 4" sheetId="25" r:id="rId4"/>
  </sheets>
  <definedNames>
    <definedName name="_xlnm._FilterDatabase" localSheetId="1" hidden="1">'Приложение 2'!$A$6:$H$794</definedName>
    <definedName name="_xlnm.Print_Titles" localSheetId="1">'Приложение 2'!$5:$7</definedName>
    <definedName name="_xlnm.Print_Area" localSheetId="0">'Приложение 1'!$A$1:$F$134</definedName>
    <definedName name="_xlnm.Print_Area" localSheetId="1">'Приложение 2'!$A$1:$H$849</definedName>
  </definedNames>
  <calcPr calcId="144525"/>
</workbook>
</file>

<file path=xl/calcChain.xml><?xml version="1.0" encoding="utf-8"?>
<calcChain xmlns="http://schemas.openxmlformats.org/spreadsheetml/2006/main">
  <c r="E131" i="24" l="1"/>
  <c r="D131" i="24"/>
  <c r="F130" i="24"/>
  <c r="F129" i="24"/>
  <c r="F128" i="24"/>
  <c r="E127" i="24"/>
  <c r="F127" i="24" s="1"/>
  <c r="D127" i="24"/>
  <c r="F126" i="24"/>
  <c r="F125" i="24"/>
  <c r="E124" i="24"/>
  <c r="F124" i="24" s="1"/>
  <c r="D124" i="24"/>
  <c r="F123" i="24"/>
  <c r="F122" i="24"/>
  <c r="F121" i="24"/>
  <c r="F120" i="24"/>
  <c r="F119" i="24"/>
  <c r="F118" i="24"/>
  <c r="F117" i="24"/>
  <c r="F116" i="24"/>
  <c r="F115" i="24"/>
  <c r="F114" i="24"/>
  <c r="F113" i="24"/>
  <c r="F112" i="24"/>
  <c r="F111" i="24"/>
  <c r="E110" i="24"/>
  <c r="F110" i="24" s="1"/>
  <c r="D110" i="24"/>
  <c r="F109" i="24"/>
  <c r="E108" i="24"/>
  <c r="F108" i="24" s="1"/>
  <c r="D108" i="24"/>
  <c r="F107" i="24"/>
  <c r="F106" i="24"/>
  <c r="F105" i="24"/>
  <c r="F104" i="24"/>
  <c r="F103" i="24"/>
  <c r="F102" i="24"/>
  <c r="F101" i="24"/>
  <c r="F100" i="24"/>
  <c r="E99" i="24"/>
  <c r="F99" i="24" s="1"/>
  <c r="D99" i="24"/>
  <c r="F98" i="24"/>
  <c r="F97" i="24"/>
  <c r="F96" i="24"/>
  <c r="F95" i="24"/>
  <c r="E94" i="24"/>
  <c r="F94" i="24" s="1"/>
  <c r="D94" i="24"/>
  <c r="F93" i="24"/>
  <c r="F92" i="24"/>
  <c r="E91" i="24"/>
  <c r="F91" i="24" s="1"/>
  <c r="D91" i="24"/>
  <c r="E90" i="24"/>
  <c r="F90" i="24" s="1"/>
  <c r="D90" i="24"/>
  <c r="E89" i="24"/>
  <c r="F89" i="24" s="1"/>
  <c r="D89" i="24"/>
  <c r="E87" i="24"/>
  <c r="D87" i="24"/>
  <c r="F86" i="24"/>
  <c r="F84" i="24"/>
  <c r="F83" i="24"/>
  <c r="F78" i="24"/>
  <c r="F77" i="24"/>
  <c r="E76" i="24"/>
  <c r="D76" i="24"/>
  <c r="F75" i="24"/>
  <c r="E74" i="24"/>
  <c r="F74" i="24" s="1"/>
  <c r="D74" i="24"/>
  <c r="E72" i="24"/>
  <c r="D72" i="24"/>
  <c r="F71" i="24"/>
  <c r="F70" i="24"/>
  <c r="F69" i="24"/>
  <c r="E68" i="24"/>
  <c r="F68" i="24" s="1"/>
  <c r="D68" i="24"/>
  <c r="E67" i="24"/>
  <c r="F67" i="24" s="1"/>
  <c r="D67" i="24"/>
  <c r="F66" i="24"/>
  <c r="F65" i="24"/>
  <c r="F63" i="24"/>
  <c r="E62" i="24"/>
  <c r="F62" i="24" s="1"/>
  <c r="D62" i="24"/>
  <c r="F61" i="24"/>
  <c r="F60" i="24"/>
  <c r="F59" i="24"/>
  <c r="E58" i="24"/>
  <c r="F58" i="24" s="1"/>
  <c r="D58" i="24"/>
  <c r="F57" i="24"/>
  <c r="F56" i="24"/>
  <c r="E55" i="24"/>
  <c r="F55" i="24" s="1"/>
  <c r="D55" i="24"/>
  <c r="E54" i="24"/>
  <c r="F54" i="24" s="1"/>
  <c r="D54" i="24"/>
  <c r="E53" i="24"/>
  <c r="F53" i="24" s="1"/>
  <c r="D53" i="24"/>
  <c r="E51" i="24"/>
  <c r="D51" i="24"/>
  <c r="F49" i="24"/>
  <c r="E48" i="24"/>
  <c r="F48" i="24" s="1"/>
  <c r="D48" i="24"/>
  <c r="F45" i="24"/>
  <c r="E44" i="24"/>
  <c r="F44" i="24" s="1"/>
  <c r="D44" i="24"/>
  <c r="F40" i="24"/>
  <c r="E39" i="24"/>
  <c r="F39" i="24" s="1"/>
  <c r="D39" i="24"/>
  <c r="F37" i="24"/>
  <c r="F36" i="24"/>
  <c r="F35" i="24"/>
  <c r="F31" i="24"/>
  <c r="E30" i="24"/>
  <c r="F30" i="24" s="1"/>
  <c r="D30" i="24"/>
  <c r="E29" i="24"/>
  <c r="F29" i="24" s="1"/>
  <c r="D29" i="24"/>
  <c r="F28" i="24"/>
  <c r="F27" i="24"/>
  <c r="F26" i="24"/>
  <c r="F25" i="24"/>
  <c r="E24" i="24"/>
  <c r="F24" i="24" s="1"/>
  <c r="D24" i="24"/>
  <c r="F23" i="24"/>
  <c r="F22" i="24"/>
  <c r="F21" i="24"/>
  <c r="F20" i="24"/>
  <c r="F18" i="24"/>
  <c r="F17" i="24"/>
  <c r="F16" i="24"/>
  <c r="A16" i="24"/>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F15" i="24"/>
  <c r="E14" i="24"/>
  <c r="F14" i="24" s="1"/>
  <c r="D14" i="24"/>
  <c r="A14" i="24"/>
  <c r="E13" i="24"/>
  <c r="E134" i="24" s="1"/>
  <c r="F134" i="24" s="1"/>
  <c r="D13" i="24"/>
  <c r="D134" i="24" s="1"/>
  <c r="F13" i="24" l="1"/>
  <c r="H795" i="26"/>
  <c r="H796" i="26"/>
  <c r="H797" i="26"/>
  <c r="H798" i="26"/>
  <c r="H799" i="26"/>
  <c r="H800" i="26"/>
  <c r="H801" i="26"/>
  <c r="H802" i="26"/>
  <c r="H803" i="26"/>
  <c r="H804" i="26"/>
  <c r="H805" i="26"/>
  <c r="H806" i="26"/>
  <c r="H807" i="26"/>
  <c r="H808" i="26"/>
  <c r="H809" i="26"/>
  <c r="H810" i="26"/>
  <c r="H811" i="26"/>
  <c r="H812" i="26"/>
  <c r="H813" i="26"/>
  <c r="H814" i="26"/>
  <c r="H815" i="26"/>
  <c r="H816" i="26"/>
  <c r="H817" i="26"/>
  <c r="H818" i="26"/>
  <c r="H819" i="26"/>
  <c r="H820" i="26"/>
  <c r="H821" i="26"/>
  <c r="H822" i="26"/>
  <c r="H823" i="26"/>
  <c r="H824" i="26"/>
  <c r="H825" i="26"/>
  <c r="H826" i="26"/>
  <c r="H827" i="26"/>
  <c r="H828" i="26"/>
  <c r="H829" i="26"/>
  <c r="H830" i="26"/>
  <c r="H831" i="26"/>
  <c r="H832" i="26"/>
  <c r="H833" i="26"/>
  <c r="H834" i="26"/>
  <c r="H835" i="26"/>
  <c r="H836" i="26"/>
  <c r="H837" i="26"/>
  <c r="H838" i="26"/>
  <c r="H839" i="26"/>
  <c r="H840" i="26"/>
  <c r="H841" i="26"/>
  <c r="H842" i="26"/>
  <c r="H843" i="26"/>
  <c r="H844" i="26"/>
  <c r="H845" i="26"/>
  <c r="H846" i="26"/>
  <c r="H847" i="26"/>
  <c r="H848" i="26"/>
  <c r="H849" i="26"/>
  <c r="A794" i="26"/>
  <c r="A795" i="26" s="1"/>
  <c r="A796" i="26" s="1"/>
  <c r="A797" i="26" s="1"/>
  <c r="A798" i="26" s="1"/>
  <c r="A799" i="26" s="1"/>
  <c r="A800" i="26" s="1"/>
  <c r="A801" i="26" s="1"/>
  <c r="A802" i="26" s="1"/>
  <c r="A803" i="26" s="1"/>
  <c r="A804" i="26" s="1"/>
  <c r="A805" i="26" s="1"/>
  <c r="A806" i="26" s="1"/>
  <c r="A807" i="26" s="1"/>
  <c r="A808" i="26" s="1"/>
  <c r="A809" i="26" s="1"/>
  <c r="A810" i="26" s="1"/>
  <c r="A811" i="26" s="1"/>
  <c r="A812" i="26" s="1"/>
  <c r="A813" i="26" s="1"/>
  <c r="A814" i="26" s="1"/>
  <c r="A815" i="26" s="1"/>
  <c r="A816" i="26" s="1"/>
  <c r="A817" i="26" s="1"/>
  <c r="A818" i="26" s="1"/>
  <c r="A819" i="26" s="1"/>
  <c r="A820" i="26" s="1"/>
  <c r="A821" i="26" s="1"/>
  <c r="A822" i="26" s="1"/>
  <c r="A823" i="26" s="1"/>
  <c r="A824" i="26" s="1"/>
  <c r="A825" i="26" s="1"/>
  <c r="A826" i="26" s="1"/>
  <c r="A827" i="26" s="1"/>
  <c r="A828" i="26" s="1"/>
  <c r="A829" i="26" s="1"/>
  <c r="A830" i="26" s="1"/>
  <c r="A831" i="26" s="1"/>
  <c r="A832" i="26" s="1"/>
  <c r="A833" i="26" s="1"/>
  <c r="A834" i="26" s="1"/>
  <c r="A835" i="26" s="1"/>
  <c r="A836" i="26" s="1"/>
  <c r="A837" i="26" s="1"/>
  <c r="A838" i="26" s="1"/>
  <c r="A839" i="26" s="1"/>
  <c r="A840" i="26" s="1"/>
  <c r="A841" i="26" s="1"/>
  <c r="A842" i="26" s="1"/>
  <c r="A843" i="26" s="1"/>
  <c r="A844" i="26" s="1"/>
  <c r="A845" i="26" s="1"/>
  <c r="A846" i="26" s="1"/>
  <c r="A847" i="26" s="1"/>
  <c r="A848" i="26" s="1"/>
  <c r="A849" i="26" s="1"/>
  <c r="H9" i="26" l="1"/>
  <c r="H10" i="26"/>
  <c r="H11" i="26"/>
  <c r="H12" i="26"/>
  <c r="H13" i="26"/>
  <c r="H14" i="26"/>
  <c r="H15" i="26"/>
  <c r="H16" i="26"/>
  <c r="H17" i="26"/>
  <c r="H18" i="26"/>
  <c r="H19" i="26"/>
  <c r="H20" i="26"/>
  <c r="H21" i="26"/>
  <c r="H22" i="26"/>
  <c r="H23" i="26"/>
  <c r="H24" i="26"/>
  <c r="H25" i="26"/>
  <c r="H26" i="26"/>
  <c r="H27" i="26"/>
  <c r="H28" i="26"/>
  <c r="H29" i="26"/>
  <c r="H30" i="26"/>
  <c r="H31" i="26"/>
  <c r="H32" i="26"/>
  <c r="H33" i="26"/>
  <c r="H34" i="26"/>
  <c r="H35" i="26"/>
  <c r="H36" i="26"/>
  <c r="H37" i="26"/>
  <c r="H38" i="26"/>
  <c r="H39" i="26"/>
  <c r="H40" i="26"/>
  <c r="H41" i="26"/>
  <c r="H42" i="26"/>
  <c r="H43" i="26"/>
  <c r="H44" i="26"/>
  <c r="H45" i="26"/>
  <c r="H46" i="26"/>
  <c r="H47" i="26"/>
  <c r="H48" i="26"/>
  <c r="H49" i="26"/>
  <c r="H50" i="26"/>
  <c r="H51" i="26"/>
  <c r="H52" i="26"/>
  <c r="H53" i="26"/>
  <c r="H54" i="26"/>
  <c r="H55" i="26"/>
  <c r="H56" i="26"/>
  <c r="H57" i="26"/>
  <c r="H58" i="26"/>
  <c r="H59" i="26"/>
  <c r="H60" i="26"/>
  <c r="H61" i="26"/>
  <c r="H62" i="26"/>
  <c r="H63" i="26"/>
  <c r="H64" i="26"/>
  <c r="H65" i="26"/>
  <c r="H66" i="26"/>
  <c r="H67" i="26"/>
  <c r="H68" i="26"/>
  <c r="H69" i="26"/>
  <c r="H70" i="26"/>
  <c r="H71" i="26"/>
  <c r="H72" i="26"/>
  <c r="H73" i="26"/>
  <c r="H74" i="26"/>
  <c r="H75" i="26"/>
  <c r="H76" i="26"/>
  <c r="H77" i="26"/>
  <c r="H78" i="26"/>
  <c r="H79" i="26"/>
  <c r="H80" i="26"/>
  <c r="H81" i="26"/>
  <c r="H82" i="26"/>
  <c r="H83" i="26"/>
  <c r="H84" i="26"/>
  <c r="H85" i="26"/>
  <c r="H86" i="26"/>
  <c r="H87" i="26"/>
  <c r="H88" i="26"/>
  <c r="H89" i="26"/>
  <c r="H90" i="26"/>
  <c r="H91" i="26"/>
  <c r="H92" i="26"/>
  <c r="H93" i="26"/>
  <c r="H94" i="26"/>
  <c r="H95" i="26"/>
  <c r="H96" i="26"/>
  <c r="H97" i="26"/>
  <c r="H98" i="26"/>
  <c r="H99" i="26"/>
  <c r="H100" i="26"/>
  <c r="H101" i="26"/>
  <c r="H102" i="26"/>
  <c r="H103" i="26"/>
  <c r="H104" i="26"/>
  <c r="H105" i="26"/>
  <c r="H106" i="26"/>
  <c r="H107" i="26"/>
  <c r="H108" i="26"/>
  <c r="H109" i="26"/>
  <c r="H110" i="26"/>
  <c r="H111" i="26"/>
  <c r="H112" i="26"/>
  <c r="H113" i="26"/>
  <c r="H114" i="26"/>
  <c r="H115" i="26"/>
  <c r="H116" i="26"/>
  <c r="H117" i="26"/>
  <c r="H118" i="26"/>
  <c r="H119" i="26"/>
  <c r="H120" i="26"/>
  <c r="H121" i="26"/>
  <c r="H122" i="26"/>
  <c r="H123" i="26"/>
  <c r="H124" i="26"/>
  <c r="H125" i="26"/>
  <c r="H126" i="26"/>
  <c r="H127" i="26"/>
  <c r="H128" i="26"/>
  <c r="H129" i="26"/>
  <c r="H130" i="26"/>
  <c r="H131" i="26"/>
  <c r="H132" i="26"/>
  <c r="H133" i="26"/>
  <c r="H134" i="26"/>
  <c r="H135" i="26"/>
  <c r="H136" i="26"/>
  <c r="H137" i="26"/>
  <c r="H138" i="26"/>
  <c r="H139" i="26"/>
  <c r="H140" i="26"/>
  <c r="H141" i="26"/>
  <c r="H142" i="26"/>
  <c r="H143" i="26"/>
  <c r="H144" i="26"/>
  <c r="H145" i="26"/>
  <c r="H146" i="26"/>
  <c r="H147" i="26"/>
  <c r="H148" i="26"/>
  <c r="H149" i="26"/>
  <c r="H150" i="26"/>
  <c r="H151" i="26"/>
  <c r="H152" i="26"/>
  <c r="H153" i="26"/>
  <c r="H154" i="26"/>
  <c r="H155" i="26"/>
  <c r="H156" i="26"/>
  <c r="H157" i="26"/>
  <c r="H158" i="26"/>
  <c r="H159" i="26"/>
  <c r="H160" i="26"/>
  <c r="H161" i="26"/>
  <c r="H162" i="26"/>
  <c r="H163" i="26"/>
  <c r="H164" i="26"/>
  <c r="H165" i="26"/>
  <c r="H166" i="26"/>
  <c r="H167" i="26"/>
  <c r="H168" i="26"/>
  <c r="H169" i="26"/>
  <c r="H170" i="26"/>
  <c r="H171" i="26"/>
  <c r="H172" i="26"/>
  <c r="H173" i="26"/>
  <c r="H174" i="26"/>
  <c r="H175" i="26"/>
  <c r="H176" i="26"/>
  <c r="H177" i="26"/>
  <c r="H178" i="26"/>
  <c r="H179" i="26"/>
  <c r="H180" i="26"/>
  <c r="H181" i="26"/>
  <c r="H182" i="26"/>
  <c r="H183" i="26"/>
  <c r="H184" i="26"/>
  <c r="H185" i="26"/>
  <c r="H186" i="26"/>
  <c r="H187" i="26"/>
  <c r="H188" i="26"/>
  <c r="H189" i="26"/>
  <c r="H190" i="26"/>
  <c r="H191" i="26"/>
  <c r="H192" i="26"/>
  <c r="H193" i="26"/>
  <c r="H194" i="26"/>
  <c r="H195" i="26"/>
  <c r="H196" i="26"/>
  <c r="H197" i="26"/>
  <c r="H198" i="26"/>
  <c r="H199" i="26"/>
  <c r="H200" i="26"/>
  <c r="H201" i="26"/>
  <c r="H202" i="26"/>
  <c r="H203" i="26"/>
  <c r="H204" i="26"/>
  <c r="H205" i="26"/>
  <c r="H206" i="26"/>
  <c r="H207" i="26"/>
  <c r="H208" i="26"/>
  <c r="H209" i="26"/>
  <c r="H210" i="26"/>
  <c r="H211" i="26"/>
  <c r="H212" i="26"/>
  <c r="H213" i="26"/>
  <c r="H214" i="26"/>
  <c r="H215" i="26"/>
  <c r="H216" i="26"/>
  <c r="H217" i="26"/>
  <c r="H218" i="26"/>
  <c r="H219" i="26"/>
  <c r="H220" i="26"/>
  <c r="H221" i="26"/>
  <c r="H222" i="26"/>
  <c r="H223" i="26"/>
  <c r="H224" i="26"/>
  <c r="H225" i="26"/>
  <c r="H226" i="26"/>
  <c r="H227" i="26"/>
  <c r="H228" i="26"/>
  <c r="H229" i="26"/>
  <c r="H230" i="26"/>
  <c r="H231" i="26"/>
  <c r="H232" i="26"/>
  <c r="H233" i="26"/>
  <c r="H234" i="26"/>
  <c r="H235" i="26"/>
  <c r="H236" i="26"/>
  <c r="H237" i="26"/>
  <c r="H238" i="26"/>
  <c r="H239" i="26"/>
  <c r="H240" i="26"/>
  <c r="H241" i="26"/>
  <c r="H242" i="26"/>
  <c r="H243" i="26"/>
  <c r="H244" i="26"/>
  <c r="H245" i="26"/>
  <c r="H246" i="26"/>
  <c r="H247" i="26"/>
  <c r="H248" i="26"/>
  <c r="H249" i="26"/>
  <c r="H250" i="26"/>
  <c r="H251" i="26"/>
  <c r="H252" i="26"/>
  <c r="H253" i="26"/>
  <c r="H254" i="26"/>
  <c r="H255" i="26"/>
  <c r="H256" i="26"/>
  <c r="H257" i="26"/>
  <c r="H258" i="26"/>
  <c r="H259" i="26"/>
  <c r="H260" i="26"/>
  <c r="H261" i="26"/>
  <c r="H262" i="26"/>
  <c r="H263" i="26"/>
  <c r="H264" i="26"/>
  <c r="H265" i="26"/>
  <c r="H266" i="26"/>
  <c r="H267" i="26"/>
  <c r="H268" i="26"/>
  <c r="H269" i="26"/>
  <c r="H270" i="26"/>
  <c r="H271" i="26"/>
  <c r="H272" i="26"/>
  <c r="H273" i="26"/>
  <c r="H274" i="26"/>
  <c r="H275" i="26"/>
  <c r="H276" i="26"/>
  <c r="H277" i="26"/>
  <c r="H278" i="26"/>
  <c r="H279" i="26"/>
  <c r="H280" i="26"/>
  <c r="H281" i="26"/>
  <c r="H282" i="26"/>
  <c r="H283" i="26"/>
  <c r="H284" i="26"/>
  <c r="H285" i="26"/>
  <c r="H286" i="26"/>
  <c r="H287" i="26"/>
  <c r="H288" i="26"/>
  <c r="H289" i="26"/>
  <c r="H290" i="26"/>
  <c r="H291" i="26"/>
  <c r="H292" i="26"/>
  <c r="H293" i="26"/>
  <c r="H294" i="26"/>
  <c r="H295" i="26"/>
  <c r="H296" i="26"/>
  <c r="H297" i="26"/>
  <c r="H298" i="26"/>
  <c r="H299" i="26"/>
  <c r="H300" i="26"/>
  <c r="H301" i="26"/>
  <c r="H302" i="26"/>
  <c r="H303" i="26"/>
  <c r="H304" i="26"/>
  <c r="H305" i="26"/>
  <c r="H306" i="26"/>
  <c r="H307" i="26"/>
  <c r="H308" i="26"/>
  <c r="H309" i="26"/>
  <c r="H310" i="26"/>
  <c r="H311" i="26"/>
  <c r="H312" i="26"/>
  <c r="H313" i="26"/>
  <c r="H314" i="26"/>
  <c r="H315" i="26"/>
  <c r="H316" i="26"/>
  <c r="H317" i="26"/>
  <c r="H318" i="26"/>
  <c r="H319" i="26"/>
  <c r="H320" i="26"/>
  <c r="H321" i="26"/>
  <c r="H322" i="26"/>
  <c r="H323" i="26"/>
  <c r="H324" i="26"/>
  <c r="H325" i="26"/>
  <c r="H326" i="26"/>
  <c r="H327" i="26"/>
  <c r="H328" i="26"/>
  <c r="H329" i="26"/>
  <c r="H330" i="26"/>
  <c r="H331" i="26"/>
  <c r="H332" i="26"/>
  <c r="H333" i="26"/>
  <c r="H334" i="26"/>
  <c r="H335" i="26"/>
  <c r="H336" i="26"/>
  <c r="H337" i="26"/>
  <c r="H338" i="26"/>
  <c r="H339" i="26"/>
  <c r="H340" i="26"/>
  <c r="H341" i="26"/>
  <c r="H342" i="26"/>
  <c r="H343" i="26"/>
  <c r="H344" i="26"/>
  <c r="H345" i="26"/>
  <c r="H346" i="26"/>
  <c r="H347" i="26"/>
  <c r="H348" i="26"/>
  <c r="H349" i="26"/>
  <c r="H350" i="26"/>
  <c r="H351" i="26"/>
  <c r="H352" i="26"/>
  <c r="H353" i="26"/>
  <c r="H354" i="26"/>
  <c r="H355" i="26"/>
  <c r="H356" i="26"/>
  <c r="H357" i="26"/>
  <c r="H358" i="26"/>
  <c r="H359" i="26"/>
  <c r="H360" i="26"/>
  <c r="H361" i="26"/>
  <c r="H362" i="26"/>
  <c r="H363" i="26"/>
  <c r="H364" i="26"/>
  <c r="H365" i="26"/>
  <c r="H366" i="26"/>
  <c r="H367" i="26"/>
  <c r="H368" i="26"/>
  <c r="H369" i="26"/>
  <c r="H370" i="26"/>
  <c r="H371" i="26"/>
  <c r="H372" i="26"/>
  <c r="H373" i="26"/>
  <c r="H374" i="26"/>
  <c r="H375" i="26"/>
  <c r="H376" i="26"/>
  <c r="H377" i="26"/>
  <c r="H378" i="26"/>
  <c r="H379" i="26"/>
  <c r="H380" i="26"/>
  <c r="H381" i="26"/>
  <c r="H382" i="26"/>
  <c r="H383" i="26"/>
  <c r="H384" i="26"/>
  <c r="H385" i="26"/>
  <c r="H386" i="26"/>
  <c r="H387" i="26"/>
  <c r="H388" i="26"/>
  <c r="H389" i="26"/>
  <c r="H390" i="26"/>
  <c r="H391" i="26"/>
  <c r="H392" i="26"/>
  <c r="H393" i="26"/>
  <c r="H394" i="26"/>
  <c r="H395" i="26"/>
  <c r="H396" i="26"/>
  <c r="H397" i="26"/>
  <c r="H398" i="26"/>
  <c r="H399" i="26"/>
  <c r="H400" i="26"/>
  <c r="H401" i="26"/>
  <c r="H402" i="26"/>
  <c r="H403" i="26"/>
  <c r="H404" i="26"/>
  <c r="H405" i="26"/>
  <c r="H406" i="26"/>
  <c r="H407" i="26"/>
  <c r="H408" i="26"/>
  <c r="H409" i="26"/>
  <c r="H410" i="26"/>
  <c r="H411" i="26"/>
  <c r="H412" i="26"/>
  <c r="H413" i="26"/>
  <c r="H414" i="26"/>
  <c r="H415" i="26"/>
  <c r="H416" i="26"/>
  <c r="H417" i="26"/>
  <c r="H418" i="26"/>
  <c r="H419" i="26"/>
  <c r="H420" i="26"/>
  <c r="H421" i="26"/>
  <c r="H422" i="26"/>
  <c r="H423" i="26"/>
  <c r="H424" i="26"/>
  <c r="H425" i="26"/>
  <c r="H426" i="26"/>
  <c r="H427" i="26"/>
  <c r="H428" i="26"/>
  <c r="H429" i="26"/>
  <c r="H430" i="26"/>
  <c r="H431" i="26"/>
  <c r="H432" i="26"/>
  <c r="H433" i="26"/>
  <c r="H434" i="26"/>
  <c r="H435" i="26"/>
  <c r="H436" i="26"/>
  <c r="H437" i="26"/>
  <c r="H438" i="26"/>
  <c r="H439" i="26"/>
  <c r="H440" i="26"/>
  <c r="H441" i="26"/>
  <c r="H442" i="26"/>
  <c r="H443" i="26"/>
  <c r="H444" i="26"/>
  <c r="H445" i="26"/>
  <c r="H446" i="26"/>
  <c r="H447" i="26"/>
  <c r="H448" i="26"/>
  <c r="H449" i="26"/>
  <c r="H450" i="26"/>
  <c r="H451" i="26"/>
  <c r="H452" i="26"/>
  <c r="H453" i="26"/>
  <c r="H454" i="26"/>
  <c r="H455" i="26"/>
  <c r="H456" i="26"/>
  <c r="H457" i="26"/>
  <c r="H458" i="26"/>
  <c r="H459" i="26"/>
  <c r="H460" i="26"/>
  <c r="H461" i="26"/>
  <c r="H462" i="26"/>
  <c r="H463" i="26"/>
  <c r="H464" i="26"/>
  <c r="H465" i="26"/>
  <c r="H466" i="26"/>
  <c r="H467" i="26"/>
  <c r="H468" i="26"/>
  <c r="H469" i="26"/>
  <c r="H470" i="26"/>
  <c r="H471" i="26"/>
  <c r="H472" i="26"/>
  <c r="H473" i="26"/>
  <c r="H474" i="26"/>
  <c r="H475" i="26"/>
  <c r="H476" i="26"/>
  <c r="H477" i="26"/>
  <c r="H478" i="26"/>
  <c r="H479" i="26"/>
  <c r="H480" i="26"/>
  <c r="H481" i="26"/>
  <c r="H482" i="26"/>
  <c r="H483" i="26"/>
  <c r="H484" i="26"/>
  <c r="H485" i="26"/>
  <c r="H486" i="26"/>
  <c r="H487" i="26"/>
  <c r="H488" i="26"/>
  <c r="H489" i="26"/>
  <c r="H490" i="26"/>
  <c r="H491" i="26"/>
  <c r="H492" i="26"/>
  <c r="H493" i="26"/>
  <c r="H494" i="26"/>
  <c r="H495" i="26"/>
  <c r="H496" i="26"/>
  <c r="H497" i="26"/>
  <c r="H498" i="26"/>
  <c r="H499" i="26"/>
  <c r="H500" i="26"/>
  <c r="H501" i="26"/>
  <c r="H502" i="26"/>
  <c r="H503" i="26"/>
  <c r="H504" i="26"/>
  <c r="H505" i="26"/>
  <c r="H506" i="26"/>
  <c r="H507" i="26"/>
  <c r="H508" i="26"/>
  <c r="H509" i="26"/>
  <c r="H510" i="26"/>
  <c r="H511" i="26"/>
  <c r="H512" i="26"/>
  <c r="H513" i="26"/>
  <c r="H514" i="26"/>
  <c r="H515" i="26"/>
  <c r="H516" i="26"/>
  <c r="H517" i="26"/>
  <c r="H518" i="26"/>
  <c r="H519" i="26"/>
  <c r="H520" i="26"/>
  <c r="H521" i="26"/>
  <c r="H522" i="26"/>
  <c r="H523" i="26"/>
  <c r="H524" i="26"/>
  <c r="H525" i="26"/>
  <c r="H526" i="26"/>
  <c r="H527" i="26"/>
  <c r="H528" i="26"/>
  <c r="H529" i="26"/>
  <c r="H530" i="26"/>
  <c r="H531" i="26"/>
  <c r="H532" i="26"/>
  <c r="H533" i="26"/>
  <c r="H534" i="26"/>
  <c r="H535" i="26"/>
  <c r="H536" i="26"/>
  <c r="H537" i="26"/>
  <c r="H538" i="26"/>
  <c r="H539" i="26"/>
  <c r="H540" i="26"/>
  <c r="H541" i="26"/>
  <c r="H542" i="26"/>
  <c r="H543" i="26"/>
  <c r="H544" i="26"/>
  <c r="H545" i="26"/>
  <c r="H546" i="26"/>
  <c r="H547" i="26"/>
  <c r="H548" i="26"/>
  <c r="H549" i="26"/>
  <c r="H550" i="26"/>
  <c r="H551" i="26"/>
  <c r="H552" i="26"/>
  <c r="H553" i="26"/>
  <c r="H554" i="26"/>
  <c r="H555" i="26"/>
  <c r="H556" i="26"/>
  <c r="H557" i="26"/>
  <c r="H558" i="26"/>
  <c r="H559" i="26"/>
  <c r="H560" i="26"/>
  <c r="H561" i="26"/>
  <c r="H562" i="26"/>
  <c r="H563" i="26"/>
  <c r="H564" i="26"/>
  <c r="H565" i="26"/>
  <c r="H566" i="26"/>
  <c r="H567" i="26"/>
  <c r="H568" i="26"/>
  <c r="H569" i="26"/>
  <c r="H570" i="26"/>
  <c r="H571" i="26"/>
  <c r="H572" i="26"/>
  <c r="H573" i="26"/>
  <c r="H574" i="26"/>
  <c r="H575" i="26"/>
  <c r="H576" i="26"/>
  <c r="H577" i="26"/>
  <c r="H578" i="26"/>
  <c r="H579" i="26"/>
  <c r="H580" i="26"/>
  <c r="H581" i="26"/>
  <c r="H582" i="26"/>
  <c r="H583" i="26"/>
  <c r="H584" i="26"/>
  <c r="H585" i="26"/>
  <c r="H586" i="26"/>
  <c r="H587" i="26"/>
  <c r="H588" i="26"/>
  <c r="H589" i="26"/>
  <c r="H590" i="26"/>
  <c r="H591" i="26"/>
  <c r="H592" i="26"/>
  <c r="H593" i="26"/>
  <c r="H594" i="26"/>
  <c r="H595" i="26"/>
  <c r="H596" i="26"/>
  <c r="H597" i="26"/>
  <c r="H598" i="26"/>
  <c r="H599" i="26"/>
  <c r="H600" i="26"/>
  <c r="H601" i="26"/>
  <c r="H602" i="26"/>
  <c r="H603" i="26"/>
  <c r="H604" i="26"/>
  <c r="H605" i="26"/>
  <c r="H606" i="26"/>
  <c r="H607" i="26"/>
  <c r="H608" i="26"/>
  <c r="H609" i="26"/>
  <c r="H610" i="26"/>
  <c r="H611" i="26"/>
  <c r="H612" i="26"/>
  <c r="H613" i="26"/>
  <c r="H614" i="26"/>
  <c r="H615" i="26"/>
  <c r="H616" i="26"/>
  <c r="H617" i="26"/>
  <c r="H618" i="26"/>
  <c r="H619" i="26"/>
  <c r="H620" i="26"/>
  <c r="H621" i="26"/>
  <c r="H622" i="26"/>
  <c r="H623" i="26"/>
  <c r="H624" i="26"/>
  <c r="H625" i="26"/>
  <c r="H626" i="26"/>
  <c r="H627" i="26"/>
  <c r="H628" i="26"/>
  <c r="H629" i="26"/>
  <c r="H630" i="26"/>
  <c r="H631" i="26"/>
  <c r="H632" i="26"/>
  <c r="H633" i="26"/>
  <c r="H634" i="26"/>
  <c r="H635" i="26"/>
  <c r="H636" i="26"/>
  <c r="H637" i="26"/>
  <c r="H638" i="26"/>
  <c r="H639" i="26"/>
  <c r="H640" i="26"/>
  <c r="H641" i="26"/>
  <c r="H642" i="26"/>
  <c r="H643" i="26"/>
  <c r="H644" i="26"/>
  <c r="H645" i="26"/>
  <c r="H646" i="26"/>
  <c r="H647" i="26"/>
  <c r="H648" i="26"/>
  <c r="H649" i="26"/>
  <c r="H650" i="26"/>
  <c r="H651" i="26"/>
  <c r="H652" i="26"/>
  <c r="H653" i="26"/>
  <c r="H654" i="26"/>
  <c r="H655" i="26"/>
  <c r="H656" i="26"/>
  <c r="H657" i="26"/>
  <c r="H658" i="26"/>
  <c r="H659" i="26"/>
  <c r="H660" i="26"/>
  <c r="H661" i="26"/>
  <c r="H662" i="26"/>
  <c r="H663" i="26"/>
  <c r="H664" i="26"/>
  <c r="H665" i="26"/>
  <c r="H666" i="26"/>
  <c r="H667" i="26"/>
  <c r="H668" i="26"/>
  <c r="H669" i="26"/>
  <c r="H670" i="26"/>
  <c r="H671" i="26"/>
  <c r="H672" i="26"/>
  <c r="H673" i="26"/>
  <c r="H674" i="26"/>
  <c r="H675" i="26"/>
  <c r="H676" i="26"/>
  <c r="H677" i="26"/>
  <c r="H678" i="26"/>
  <c r="H679" i="26"/>
  <c r="H680" i="26"/>
  <c r="H681" i="26"/>
  <c r="H682" i="26"/>
  <c r="H683" i="26"/>
  <c r="H684" i="26"/>
  <c r="H685" i="26"/>
  <c r="H686" i="26"/>
  <c r="H687" i="26"/>
  <c r="H688" i="26"/>
  <c r="H689" i="26"/>
  <c r="H690" i="26"/>
  <c r="H691" i="26"/>
  <c r="H692" i="26"/>
  <c r="H693" i="26"/>
  <c r="H694" i="26"/>
  <c r="H695" i="26"/>
  <c r="H696" i="26"/>
  <c r="H697" i="26"/>
  <c r="H698" i="26"/>
  <c r="H699" i="26"/>
  <c r="H700" i="26"/>
  <c r="H701" i="26"/>
  <c r="H702" i="26"/>
  <c r="H703" i="26"/>
  <c r="H704" i="26"/>
  <c r="H705" i="26"/>
  <c r="H706" i="26"/>
  <c r="H707" i="26"/>
  <c r="H708" i="26"/>
  <c r="H709" i="26"/>
  <c r="H710" i="26"/>
  <c r="H711" i="26"/>
  <c r="H712" i="26"/>
  <c r="H713" i="26"/>
  <c r="H714" i="26"/>
  <c r="H715" i="26"/>
  <c r="H716" i="26"/>
  <c r="H717" i="26"/>
  <c r="H718" i="26"/>
  <c r="H719" i="26"/>
  <c r="H720" i="26"/>
  <c r="H721" i="26"/>
  <c r="H722" i="26"/>
  <c r="H723" i="26"/>
  <c r="H724" i="26"/>
  <c r="H725" i="26"/>
  <c r="H726" i="26"/>
  <c r="H727" i="26"/>
  <c r="H728" i="26"/>
  <c r="H729" i="26"/>
  <c r="H730" i="26"/>
  <c r="H731" i="26"/>
  <c r="H732" i="26"/>
  <c r="H733" i="26"/>
  <c r="H734" i="26"/>
  <c r="H735" i="26"/>
  <c r="H736" i="26"/>
  <c r="H737" i="26"/>
  <c r="H738" i="26"/>
  <c r="H739" i="26"/>
  <c r="H740" i="26"/>
  <c r="H741" i="26"/>
  <c r="H742" i="26"/>
  <c r="H743" i="26"/>
  <c r="H744" i="26"/>
  <c r="H745" i="26"/>
  <c r="H746" i="26"/>
  <c r="H747" i="26"/>
  <c r="H748" i="26"/>
  <c r="H749" i="26"/>
  <c r="H750" i="26"/>
  <c r="H751" i="26"/>
  <c r="H752" i="26"/>
  <c r="H753" i="26"/>
  <c r="H754" i="26"/>
  <c r="H755" i="26"/>
  <c r="H756" i="26"/>
  <c r="H757" i="26"/>
  <c r="H758" i="26"/>
  <c r="H759" i="26"/>
  <c r="H760" i="26"/>
  <c r="H761" i="26"/>
  <c r="H762" i="26"/>
  <c r="H763" i="26"/>
  <c r="H764" i="26"/>
  <c r="H765" i="26"/>
  <c r="H766" i="26"/>
  <c r="H767" i="26"/>
  <c r="H768" i="26"/>
  <c r="H769" i="26"/>
  <c r="H770" i="26"/>
  <c r="H771" i="26"/>
  <c r="H772" i="26"/>
  <c r="H773" i="26"/>
  <c r="H774" i="26"/>
  <c r="H775" i="26"/>
  <c r="H776" i="26"/>
  <c r="H777" i="26"/>
  <c r="H778" i="26"/>
  <c r="H779" i="26"/>
  <c r="H780" i="26"/>
  <c r="H781" i="26"/>
  <c r="H782" i="26"/>
  <c r="H783" i="26"/>
  <c r="H784" i="26"/>
  <c r="H785" i="26"/>
  <c r="H786" i="26"/>
  <c r="H787" i="26"/>
  <c r="H788" i="26"/>
  <c r="H789" i="26"/>
  <c r="H790" i="26"/>
  <c r="H791" i="26"/>
  <c r="H792" i="26"/>
  <c r="H793" i="26"/>
  <c r="H794" i="26"/>
  <c r="H8" i="26"/>
  <c r="A9" i="26"/>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146" i="26" s="1"/>
  <c r="A147" i="26" s="1"/>
  <c r="A148" i="26" s="1"/>
  <c r="A149" i="26" s="1"/>
  <c r="A150" i="26" s="1"/>
  <c r="A151" i="26" s="1"/>
  <c r="A152" i="26" s="1"/>
  <c r="A153" i="26" s="1"/>
  <c r="A154" i="26" s="1"/>
  <c r="A155" i="26" s="1"/>
  <c r="A156" i="26" s="1"/>
  <c r="A157" i="26" s="1"/>
  <c r="A158" i="26" s="1"/>
  <c r="A159" i="26" s="1"/>
  <c r="A160" i="26" s="1"/>
  <c r="A161" i="26" s="1"/>
  <c r="A162" i="26" s="1"/>
  <c r="A163" i="26" s="1"/>
  <c r="A164" i="26" s="1"/>
  <c r="A165" i="26" s="1"/>
  <c r="A166" i="26" s="1"/>
  <c r="A167" i="26" s="1"/>
  <c r="A168" i="26" s="1"/>
  <c r="A169" i="26" s="1"/>
  <c r="A170" i="26" s="1"/>
  <c r="A171" i="26" s="1"/>
  <c r="A172" i="26" s="1"/>
  <c r="A173" i="26" s="1"/>
  <c r="A174" i="26" s="1"/>
  <c r="A175" i="26" s="1"/>
  <c r="A176" i="26" s="1"/>
  <c r="A177" i="26" s="1"/>
  <c r="A178" i="26" s="1"/>
  <c r="A179" i="26" s="1"/>
  <c r="A180" i="26" s="1"/>
  <c r="A181" i="26" s="1"/>
  <c r="A182" i="26" s="1"/>
  <c r="A183" i="26" s="1"/>
  <c r="A184" i="26" s="1"/>
  <c r="A185" i="26" s="1"/>
  <c r="A186" i="26" s="1"/>
  <c r="A187" i="26" s="1"/>
  <c r="A188" i="26" s="1"/>
  <c r="A189" i="26" s="1"/>
  <c r="A190" i="26" s="1"/>
  <c r="A191" i="26" s="1"/>
  <c r="A192" i="26" s="1"/>
  <c r="A193" i="26" s="1"/>
  <c r="A194" i="26" s="1"/>
  <c r="A195" i="26" s="1"/>
  <c r="A196" i="26" s="1"/>
  <c r="A197" i="26" s="1"/>
  <c r="A198" i="26" s="1"/>
  <c r="A199" i="26" s="1"/>
  <c r="A200" i="26" s="1"/>
  <c r="A201" i="26" s="1"/>
  <c r="A202" i="26" s="1"/>
  <c r="A203" i="26" s="1"/>
  <c r="A204" i="26" s="1"/>
  <c r="A205" i="26" s="1"/>
  <c r="A206" i="26" s="1"/>
  <c r="A207" i="26" s="1"/>
  <c r="A208" i="26" s="1"/>
  <c r="A209" i="26" s="1"/>
  <c r="A210" i="26" s="1"/>
  <c r="A211" i="26" s="1"/>
  <c r="A212" i="26" s="1"/>
  <c r="A213" i="26" s="1"/>
  <c r="A214" i="26" s="1"/>
  <c r="A215" i="26" s="1"/>
  <c r="A216" i="26" s="1"/>
  <c r="A217" i="26" s="1"/>
  <c r="A218" i="26" s="1"/>
  <c r="A219" i="26" s="1"/>
  <c r="A220" i="26" s="1"/>
  <c r="A221" i="26" s="1"/>
  <c r="A222" i="26" s="1"/>
  <c r="A223" i="26" s="1"/>
  <c r="A224" i="26" s="1"/>
  <c r="A225" i="26" s="1"/>
  <c r="A226" i="26" s="1"/>
  <c r="A227" i="26" s="1"/>
  <c r="A228" i="26" s="1"/>
  <c r="A229" i="26" s="1"/>
  <c r="A230" i="26" s="1"/>
  <c r="A231" i="26" s="1"/>
  <c r="A232" i="26" s="1"/>
  <c r="A233" i="26" s="1"/>
  <c r="A234" i="26" s="1"/>
  <c r="A235" i="26" s="1"/>
  <c r="A236" i="26" s="1"/>
  <c r="A237" i="26" s="1"/>
  <c r="A238" i="26" s="1"/>
  <c r="A239" i="26" s="1"/>
  <c r="A240" i="26" s="1"/>
  <c r="A241" i="26" s="1"/>
  <c r="A242" i="26" s="1"/>
  <c r="A243" i="26" s="1"/>
  <c r="A244" i="26" s="1"/>
  <c r="A245" i="26" s="1"/>
  <c r="A246" i="26" s="1"/>
  <c r="A247" i="26" s="1"/>
  <c r="A248" i="26" s="1"/>
  <c r="A249" i="26" s="1"/>
  <c r="A250" i="26" s="1"/>
  <c r="A251" i="26" s="1"/>
  <c r="A252" i="26" s="1"/>
  <c r="A253" i="26" s="1"/>
  <c r="A254" i="26" s="1"/>
  <c r="A255" i="26" s="1"/>
  <c r="A256" i="26" s="1"/>
  <c r="A257" i="26" s="1"/>
  <c r="A258" i="26" s="1"/>
  <c r="A259" i="26" s="1"/>
  <c r="A260" i="26" s="1"/>
  <c r="A261" i="26" s="1"/>
  <c r="A262" i="26" s="1"/>
  <c r="A263" i="26" s="1"/>
  <c r="A264" i="26" s="1"/>
  <c r="A265" i="26" s="1"/>
  <c r="A266" i="26" s="1"/>
  <c r="A267" i="26" s="1"/>
  <c r="A268" i="26" s="1"/>
  <c r="A269" i="26" s="1"/>
  <c r="A270" i="26" s="1"/>
  <c r="A271" i="26" s="1"/>
  <c r="A272" i="26" s="1"/>
  <c r="A273" i="26" s="1"/>
  <c r="A274" i="26" s="1"/>
  <c r="A275" i="26" s="1"/>
  <c r="A276" i="26" s="1"/>
  <c r="A277" i="26" s="1"/>
  <c r="A278" i="26" s="1"/>
  <c r="A279" i="26" s="1"/>
  <c r="A280" i="26" s="1"/>
  <c r="A281" i="26" s="1"/>
  <c r="A282" i="26" s="1"/>
  <c r="A283" i="26" s="1"/>
  <c r="A284" i="26" s="1"/>
  <c r="A285" i="26" s="1"/>
  <c r="A286" i="26" s="1"/>
  <c r="A287" i="26" s="1"/>
  <c r="A288" i="26" s="1"/>
  <c r="A289" i="26" s="1"/>
  <c r="A290" i="26" s="1"/>
  <c r="A291" i="26" s="1"/>
  <c r="A292" i="26" s="1"/>
  <c r="A293" i="26" s="1"/>
  <c r="A294" i="26" s="1"/>
  <c r="A295" i="26" s="1"/>
  <c r="A296" i="26" s="1"/>
  <c r="A297" i="26" s="1"/>
  <c r="A298" i="26" s="1"/>
  <c r="A299" i="26" s="1"/>
  <c r="A300" i="26" s="1"/>
  <c r="A301" i="26" s="1"/>
  <c r="A302" i="26" s="1"/>
  <c r="A303" i="26" s="1"/>
  <c r="A304" i="26" s="1"/>
  <c r="A305" i="26" s="1"/>
  <c r="A306" i="26" s="1"/>
  <c r="A307" i="26" s="1"/>
  <c r="A308" i="26" s="1"/>
  <c r="A309" i="26" s="1"/>
  <c r="A310" i="26" s="1"/>
  <c r="A311" i="26" s="1"/>
  <c r="A312" i="26" s="1"/>
  <c r="A313" i="26" s="1"/>
  <c r="A314" i="26" s="1"/>
  <c r="A315" i="26" s="1"/>
  <c r="A316" i="26" s="1"/>
  <c r="A317" i="26" s="1"/>
  <c r="A318" i="26" s="1"/>
  <c r="A319" i="26" s="1"/>
  <c r="A320" i="26" s="1"/>
  <c r="A321" i="26" s="1"/>
  <c r="A322" i="26" s="1"/>
  <c r="A323" i="26" s="1"/>
  <c r="A324" i="26" s="1"/>
  <c r="A325" i="26" s="1"/>
  <c r="A326" i="26" s="1"/>
  <c r="A327" i="26" s="1"/>
  <c r="A328" i="26" s="1"/>
  <c r="A329" i="26" s="1"/>
  <c r="A330" i="26" s="1"/>
  <c r="A331" i="26" s="1"/>
  <c r="A332" i="26" s="1"/>
  <c r="A333" i="26" s="1"/>
  <c r="A334" i="26" s="1"/>
  <c r="A335" i="26" s="1"/>
  <c r="A336" i="26" s="1"/>
  <c r="A337" i="26" s="1"/>
  <c r="A338" i="26" s="1"/>
  <c r="A339" i="26" s="1"/>
  <c r="A340" i="26" s="1"/>
  <c r="A341" i="26" s="1"/>
  <c r="A342" i="26" s="1"/>
  <c r="A343" i="26" s="1"/>
  <c r="A344" i="26" s="1"/>
  <c r="A345" i="26" s="1"/>
  <c r="A346" i="26" s="1"/>
  <c r="A347" i="26" s="1"/>
  <c r="A348" i="26" s="1"/>
  <c r="A349" i="26" s="1"/>
  <c r="A350" i="26" s="1"/>
  <c r="A351" i="26" s="1"/>
  <c r="A352" i="26" s="1"/>
  <c r="A353" i="26" s="1"/>
  <c r="A354" i="26" s="1"/>
  <c r="A355" i="26" s="1"/>
  <c r="A356" i="26" s="1"/>
  <c r="A357" i="26" s="1"/>
  <c r="A358" i="26" s="1"/>
  <c r="A359" i="26" s="1"/>
  <c r="A360" i="26" s="1"/>
  <c r="A361" i="26" s="1"/>
  <c r="A362" i="26" s="1"/>
  <c r="A363" i="26" s="1"/>
  <c r="A364" i="26" s="1"/>
  <c r="A365" i="26" s="1"/>
  <c r="A366" i="26" s="1"/>
  <c r="A367" i="26" s="1"/>
  <c r="A368" i="26" s="1"/>
  <c r="A369" i="26" s="1"/>
  <c r="A370" i="26" s="1"/>
  <c r="A371" i="26" s="1"/>
  <c r="A372" i="26" s="1"/>
  <c r="A373" i="26" s="1"/>
  <c r="A374" i="26" s="1"/>
  <c r="A375" i="26" s="1"/>
  <c r="A376" i="26" s="1"/>
  <c r="A377" i="26" s="1"/>
  <c r="A378" i="26" s="1"/>
  <c r="A379" i="26" s="1"/>
  <c r="A380" i="26" s="1"/>
  <c r="A381" i="26" s="1"/>
  <c r="A382" i="26" s="1"/>
  <c r="A383" i="26" s="1"/>
  <c r="A384" i="26" s="1"/>
  <c r="A385" i="26" s="1"/>
  <c r="A386" i="26" s="1"/>
  <c r="A387" i="26" s="1"/>
  <c r="A388" i="26" s="1"/>
  <c r="A389" i="26" s="1"/>
  <c r="A390" i="26" s="1"/>
  <c r="A391" i="26" s="1"/>
  <c r="A392" i="26" s="1"/>
  <c r="A393" i="26" s="1"/>
  <c r="A394" i="26" s="1"/>
  <c r="A395" i="26" s="1"/>
  <c r="A396" i="26" s="1"/>
  <c r="A397" i="26" s="1"/>
  <c r="A398" i="26" s="1"/>
  <c r="A399" i="26" s="1"/>
  <c r="A400" i="26" s="1"/>
  <c r="A401" i="26" s="1"/>
  <c r="A402" i="26" s="1"/>
  <c r="A403" i="26" s="1"/>
  <c r="A404" i="26" s="1"/>
  <c r="A405" i="26" s="1"/>
  <c r="A406" i="26" s="1"/>
  <c r="A407" i="26" s="1"/>
  <c r="A408" i="26" s="1"/>
  <c r="A409" i="26" s="1"/>
  <c r="A410" i="26" s="1"/>
  <c r="A411" i="26" s="1"/>
  <c r="A412" i="26" s="1"/>
  <c r="A413" i="26" s="1"/>
  <c r="A414" i="26" s="1"/>
  <c r="A415" i="26" s="1"/>
  <c r="A416" i="26" s="1"/>
  <c r="A417" i="26" s="1"/>
  <c r="A418" i="26" s="1"/>
  <c r="A419" i="26" s="1"/>
  <c r="A420" i="26" s="1"/>
  <c r="A421" i="26" s="1"/>
  <c r="A422" i="26" s="1"/>
  <c r="A423" i="26" s="1"/>
  <c r="A424" i="26" s="1"/>
  <c r="A425" i="26" s="1"/>
  <c r="A426" i="26" s="1"/>
  <c r="A427" i="26" s="1"/>
  <c r="A428" i="26" s="1"/>
  <c r="A429" i="26" s="1"/>
  <c r="A430" i="26" s="1"/>
  <c r="A431" i="26" s="1"/>
  <c r="A432" i="26" s="1"/>
  <c r="A433" i="26" s="1"/>
  <c r="A434" i="26" s="1"/>
  <c r="A435" i="26" s="1"/>
  <c r="A436" i="26" s="1"/>
  <c r="A437" i="26" s="1"/>
  <c r="A438" i="26" s="1"/>
  <c r="A439" i="26" s="1"/>
  <c r="A440" i="26" s="1"/>
  <c r="A441" i="26" s="1"/>
  <c r="A442" i="26" s="1"/>
  <c r="A443" i="26" s="1"/>
  <c r="A444" i="26" s="1"/>
  <c r="A445" i="26" s="1"/>
  <c r="A446" i="26" s="1"/>
  <c r="A447" i="26" s="1"/>
  <c r="A448" i="26" s="1"/>
  <c r="A449" i="26" s="1"/>
  <c r="A450" i="26" s="1"/>
  <c r="A451" i="26" s="1"/>
  <c r="A452" i="26" s="1"/>
  <c r="A453" i="26" s="1"/>
  <c r="A454" i="26" s="1"/>
  <c r="A455" i="26" s="1"/>
  <c r="A456" i="26" s="1"/>
  <c r="A457" i="26" s="1"/>
  <c r="A458" i="26" s="1"/>
  <c r="A459" i="26" s="1"/>
  <c r="A460" i="26" s="1"/>
  <c r="A461" i="26" s="1"/>
  <c r="A462" i="26" s="1"/>
  <c r="A463" i="26" s="1"/>
  <c r="A464" i="26" s="1"/>
  <c r="A465" i="26" s="1"/>
  <c r="A466" i="26" s="1"/>
  <c r="A467" i="26" s="1"/>
  <c r="A468" i="26" s="1"/>
  <c r="A469" i="26" s="1"/>
  <c r="A470" i="26" s="1"/>
  <c r="A471" i="26" s="1"/>
  <c r="A472" i="26" s="1"/>
  <c r="A473" i="26" s="1"/>
  <c r="A474" i="26" s="1"/>
  <c r="A475" i="26" s="1"/>
  <c r="A476" i="26" s="1"/>
  <c r="A477" i="26" s="1"/>
  <c r="A478" i="26" s="1"/>
  <c r="A479" i="26" s="1"/>
  <c r="A480" i="26" s="1"/>
  <c r="A481" i="26" s="1"/>
  <c r="A482" i="26" s="1"/>
  <c r="A483" i="26" s="1"/>
  <c r="A484" i="26" s="1"/>
  <c r="A485" i="26" s="1"/>
  <c r="A486" i="26" s="1"/>
  <c r="A487" i="26" s="1"/>
  <c r="A488" i="26" s="1"/>
  <c r="A489" i="26" s="1"/>
  <c r="A490" i="26" s="1"/>
  <c r="A491" i="26" s="1"/>
  <c r="A492" i="26" s="1"/>
  <c r="A493" i="26" s="1"/>
  <c r="A494" i="26" s="1"/>
  <c r="A495" i="26" s="1"/>
  <c r="A496" i="26" s="1"/>
  <c r="A497" i="26" s="1"/>
  <c r="A498" i="26" s="1"/>
  <c r="A499" i="26" s="1"/>
  <c r="A500" i="26" s="1"/>
  <c r="A501" i="26" s="1"/>
  <c r="A502" i="26" s="1"/>
  <c r="A503" i="26" s="1"/>
  <c r="A504" i="26" s="1"/>
  <c r="A505" i="26" s="1"/>
  <c r="A506" i="26" s="1"/>
  <c r="A507" i="26" s="1"/>
  <c r="A508" i="26" s="1"/>
  <c r="A509" i="26" s="1"/>
  <c r="A510" i="26" s="1"/>
  <c r="A511" i="26" s="1"/>
  <c r="A512" i="26" s="1"/>
  <c r="A513" i="26" s="1"/>
  <c r="A514" i="26" s="1"/>
  <c r="A515" i="26" s="1"/>
  <c r="A516" i="26" s="1"/>
  <c r="A517" i="26" s="1"/>
  <c r="A518" i="26" s="1"/>
  <c r="A519" i="26" s="1"/>
  <c r="A520" i="26" s="1"/>
  <c r="A521" i="26" s="1"/>
  <c r="A522" i="26" s="1"/>
  <c r="A523" i="26" s="1"/>
  <c r="A524" i="26" s="1"/>
  <c r="A525" i="26" s="1"/>
  <c r="A526" i="26" s="1"/>
  <c r="A527" i="26" s="1"/>
  <c r="A528" i="26" s="1"/>
  <c r="A529" i="26" s="1"/>
  <c r="A530" i="26" s="1"/>
  <c r="A531" i="26" s="1"/>
  <c r="A532" i="26" s="1"/>
  <c r="A533" i="26" s="1"/>
  <c r="A534" i="26" s="1"/>
  <c r="A535" i="26" s="1"/>
  <c r="A536" i="26" s="1"/>
  <c r="A537" i="26" s="1"/>
  <c r="A538" i="26" s="1"/>
  <c r="A539" i="26" s="1"/>
  <c r="A540" i="26" s="1"/>
  <c r="A541" i="26" s="1"/>
  <c r="A542" i="26" s="1"/>
  <c r="A543" i="26" s="1"/>
  <c r="A544" i="26" s="1"/>
  <c r="A545" i="26" s="1"/>
  <c r="A546" i="26" s="1"/>
  <c r="A547" i="26" s="1"/>
  <c r="A548" i="26" s="1"/>
  <c r="A549" i="26" s="1"/>
  <c r="A550" i="26" s="1"/>
  <c r="A551" i="26" s="1"/>
  <c r="A552" i="26" s="1"/>
  <c r="A553" i="26" s="1"/>
  <c r="A554" i="26" s="1"/>
  <c r="A555" i="26" s="1"/>
  <c r="A556" i="26" s="1"/>
  <c r="A557" i="26" s="1"/>
  <c r="A558" i="26" s="1"/>
  <c r="A559" i="26" s="1"/>
  <c r="A560" i="26" s="1"/>
  <c r="A561" i="26" s="1"/>
  <c r="A562" i="26" s="1"/>
  <c r="A563" i="26" s="1"/>
  <c r="A564" i="26" s="1"/>
  <c r="A565" i="26" s="1"/>
  <c r="A566" i="26" s="1"/>
  <c r="A567" i="26" s="1"/>
  <c r="A568" i="26" s="1"/>
  <c r="A569" i="26" s="1"/>
  <c r="A570" i="26" s="1"/>
  <c r="A571" i="26" s="1"/>
  <c r="A572" i="26" s="1"/>
  <c r="A573" i="26" s="1"/>
  <c r="A574" i="26" s="1"/>
  <c r="A575" i="26" s="1"/>
  <c r="A576" i="26" s="1"/>
  <c r="A577" i="26" s="1"/>
  <c r="A578" i="26" s="1"/>
  <c r="A579" i="26" s="1"/>
  <c r="A580" i="26" s="1"/>
  <c r="A581" i="26" s="1"/>
  <c r="A582" i="26" s="1"/>
  <c r="A583" i="26" s="1"/>
  <c r="A584" i="26" s="1"/>
  <c r="A585" i="26" s="1"/>
  <c r="A586" i="26" s="1"/>
  <c r="A587" i="26" s="1"/>
  <c r="A588" i="26" s="1"/>
  <c r="A589" i="26" s="1"/>
  <c r="A590" i="26" s="1"/>
  <c r="A591" i="26" s="1"/>
  <c r="A592" i="26" s="1"/>
  <c r="A593" i="26" s="1"/>
  <c r="A594" i="26" s="1"/>
  <c r="A595" i="26" s="1"/>
  <c r="A596" i="26" s="1"/>
  <c r="A597" i="26" s="1"/>
  <c r="A598" i="26" s="1"/>
  <c r="A599" i="26" s="1"/>
  <c r="A600" i="26" s="1"/>
  <c r="A601" i="26" s="1"/>
  <c r="A602" i="26" s="1"/>
  <c r="A603" i="26" s="1"/>
  <c r="A604" i="26" s="1"/>
  <c r="A605" i="26" s="1"/>
  <c r="A606" i="26" s="1"/>
  <c r="A607" i="26" s="1"/>
  <c r="A608" i="26" s="1"/>
  <c r="A609" i="26" s="1"/>
  <c r="A610" i="26" s="1"/>
  <c r="A611" i="26" s="1"/>
  <c r="A612" i="26" s="1"/>
  <c r="A613" i="26" s="1"/>
  <c r="A614" i="26" s="1"/>
  <c r="A615" i="26" s="1"/>
  <c r="A616" i="26" s="1"/>
  <c r="A617" i="26" s="1"/>
  <c r="A618" i="26" s="1"/>
  <c r="A619" i="26" s="1"/>
  <c r="A620" i="26" s="1"/>
  <c r="A621" i="26" s="1"/>
  <c r="A622" i="26" s="1"/>
  <c r="A623" i="26" s="1"/>
  <c r="A624" i="26" s="1"/>
  <c r="A625" i="26" s="1"/>
  <c r="A626" i="26" s="1"/>
  <c r="A627" i="26" s="1"/>
  <c r="A628" i="26" s="1"/>
  <c r="A629" i="26" s="1"/>
  <c r="A630" i="26" s="1"/>
  <c r="A631" i="26" s="1"/>
  <c r="A632" i="26" s="1"/>
  <c r="A633" i="26" s="1"/>
  <c r="A634" i="26" s="1"/>
  <c r="A635" i="26" s="1"/>
  <c r="A636" i="26" s="1"/>
  <c r="A637" i="26" s="1"/>
  <c r="A638" i="26" s="1"/>
  <c r="A639" i="26" s="1"/>
  <c r="A640" i="26" s="1"/>
  <c r="A641" i="26" s="1"/>
  <c r="A642" i="26" s="1"/>
  <c r="A643" i="26" s="1"/>
  <c r="A644" i="26" s="1"/>
  <c r="A645" i="26" s="1"/>
  <c r="A646" i="26" s="1"/>
  <c r="A647" i="26" s="1"/>
  <c r="A648" i="26" s="1"/>
  <c r="A649" i="26" s="1"/>
  <c r="A650" i="26" s="1"/>
  <c r="A651" i="26" s="1"/>
  <c r="A652" i="26" s="1"/>
  <c r="A653" i="26" s="1"/>
  <c r="A654" i="26" s="1"/>
  <c r="A655" i="26" s="1"/>
  <c r="A656" i="26" s="1"/>
  <c r="A657" i="26" s="1"/>
  <c r="A658" i="26" s="1"/>
  <c r="A659" i="26" s="1"/>
  <c r="A660" i="26" s="1"/>
  <c r="A661" i="26" s="1"/>
  <c r="A662" i="26" s="1"/>
  <c r="A663" i="26" s="1"/>
  <c r="A664" i="26" s="1"/>
  <c r="A665" i="26" s="1"/>
  <c r="A666" i="26" s="1"/>
  <c r="A667" i="26" s="1"/>
  <c r="A668" i="26" s="1"/>
  <c r="A669" i="26" s="1"/>
  <c r="A670" i="26" s="1"/>
  <c r="A671" i="26" s="1"/>
  <c r="A672" i="26" s="1"/>
  <c r="A673" i="26" s="1"/>
  <c r="A674" i="26" s="1"/>
  <c r="A675" i="26" s="1"/>
  <c r="A676" i="26" s="1"/>
  <c r="A677" i="26" s="1"/>
  <c r="A678" i="26" s="1"/>
  <c r="A679" i="26" s="1"/>
  <c r="A680" i="26" s="1"/>
  <c r="A681" i="26" s="1"/>
  <c r="A682" i="26" s="1"/>
  <c r="A683" i="26" s="1"/>
  <c r="A684" i="26" s="1"/>
  <c r="A685" i="26" s="1"/>
  <c r="A686" i="26" s="1"/>
  <c r="A687" i="26" s="1"/>
  <c r="A688" i="26" s="1"/>
  <c r="A689" i="26" s="1"/>
  <c r="A690" i="26" s="1"/>
  <c r="A691" i="26" s="1"/>
  <c r="A692" i="26" s="1"/>
  <c r="A693" i="26" s="1"/>
  <c r="A694" i="26" s="1"/>
  <c r="A695" i="26" s="1"/>
  <c r="A696" i="26" s="1"/>
  <c r="A697" i="26" s="1"/>
  <c r="A698" i="26" s="1"/>
  <c r="A699" i="26" s="1"/>
  <c r="A700" i="26" s="1"/>
  <c r="A701" i="26" s="1"/>
  <c r="A702" i="26" s="1"/>
  <c r="A703" i="26" s="1"/>
  <c r="A704" i="26" s="1"/>
  <c r="A705" i="26" s="1"/>
  <c r="A706" i="26" s="1"/>
  <c r="A707" i="26" s="1"/>
  <c r="A708" i="26" s="1"/>
  <c r="A709" i="26" s="1"/>
  <c r="A710" i="26" s="1"/>
  <c r="A711" i="26" s="1"/>
  <c r="A712" i="26" s="1"/>
  <c r="A713" i="26" s="1"/>
  <c r="A714" i="26" s="1"/>
  <c r="A715" i="26" s="1"/>
  <c r="A716" i="26" s="1"/>
  <c r="A717" i="26" s="1"/>
  <c r="A718" i="26" s="1"/>
  <c r="A719" i="26" s="1"/>
  <c r="A720" i="26" s="1"/>
  <c r="A721" i="26" s="1"/>
  <c r="A722" i="26" s="1"/>
  <c r="A723" i="26" s="1"/>
  <c r="A724" i="26" s="1"/>
  <c r="A725" i="26" s="1"/>
  <c r="A726" i="26" s="1"/>
  <c r="A727" i="26" s="1"/>
  <c r="A728" i="26" s="1"/>
  <c r="A729" i="26" s="1"/>
  <c r="A730" i="26" s="1"/>
  <c r="A731" i="26" s="1"/>
  <c r="A732" i="26" s="1"/>
  <c r="A733" i="26" s="1"/>
  <c r="A734" i="26" s="1"/>
  <c r="A735" i="26" s="1"/>
  <c r="A736" i="26" s="1"/>
  <c r="A737" i="26" s="1"/>
  <c r="A738" i="26" s="1"/>
  <c r="A739" i="26" s="1"/>
  <c r="A740" i="26" s="1"/>
  <c r="A741" i="26" s="1"/>
  <c r="A742" i="26" s="1"/>
  <c r="A743" i="26" s="1"/>
  <c r="A744" i="26" s="1"/>
  <c r="A745" i="26" s="1"/>
  <c r="A746" i="26" s="1"/>
  <c r="A747" i="26" s="1"/>
  <c r="A748" i="26" s="1"/>
  <c r="A749" i="26" s="1"/>
  <c r="A750" i="26" s="1"/>
  <c r="A751" i="26" s="1"/>
  <c r="A752" i="26" s="1"/>
  <c r="A753" i="26" s="1"/>
  <c r="A754" i="26" s="1"/>
  <c r="A755" i="26" s="1"/>
  <c r="A756" i="26" s="1"/>
  <c r="A757" i="26" s="1"/>
  <c r="A758" i="26" s="1"/>
  <c r="A759" i="26" s="1"/>
  <c r="A760" i="26" s="1"/>
  <c r="A761" i="26" s="1"/>
  <c r="A762" i="26" s="1"/>
  <c r="A763" i="26" s="1"/>
  <c r="A764" i="26" s="1"/>
  <c r="A765" i="26" s="1"/>
  <c r="A766" i="26" s="1"/>
  <c r="A767" i="26" s="1"/>
  <c r="A768" i="26" s="1"/>
  <c r="A769" i="26" s="1"/>
  <c r="A770" i="26" s="1"/>
  <c r="A771" i="26" s="1"/>
  <c r="A772" i="26" s="1"/>
  <c r="A773" i="26" s="1"/>
  <c r="A774" i="26" s="1"/>
  <c r="A775" i="26" s="1"/>
  <c r="A776" i="26" s="1"/>
  <c r="A777" i="26" s="1"/>
  <c r="A778" i="26" s="1"/>
  <c r="A779" i="26" s="1"/>
  <c r="A780" i="26" s="1"/>
  <c r="A781" i="26" s="1"/>
  <c r="A782" i="26" s="1"/>
  <c r="A783" i="26" s="1"/>
  <c r="A784" i="26" s="1"/>
  <c r="A785" i="26" s="1"/>
  <c r="A786" i="26" s="1"/>
  <c r="A787" i="26" s="1"/>
  <c r="A788" i="26" s="1"/>
  <c r="A789" i="26" s="1"/>
  <c r="A790" i="26" s="1"/>
  <c r="A791" i="26" s="1"/>
  <c r="A792" i="26" s="1"/>
  <c r="A793" i="26" s="1"/>
  <c r="E15" i="14" l="1"/>
  <c r="A13" i="14" l="1"/>
  <c r="A14" i="14" s="1"/>
  <c r="A15" i="14" s="1"/>
  <c r="A18" i="14" s="1"/>
  <c r="A19" i="14" s="1"/>
  <c r="A20" i="14" s="1"/>
  <c r="A21" i="14" s="1"/>
  <c r="D15" i="14"/>
  <c r="D14" i="14" s="1"/>
  <c r="D12" i="14" s="1"/>
  <c r="E14" i="14"/>
  <c r="E12" i="14" s="1"/>
</calcChain>
</file>

<file path=xl/sharedStrings.xml><?xml version="1.0" encoding="utf-8"?>
<sst xmlns="http://schemas.openxmlformats.org/spreadsheetml/2006/main" count="3670" uniqueCount="899">
  <si>
    <t>18210502010021000110</t>
  </si>
  <si>
    <t>18210503000010000110</t>
  </si>
  <si>
    <t xml:space="preserve">      Единый сельскохозяйственный налог</t>
  </si>
  <si>
    <t>18210503010011000110</t>
  </si>
  <si>
    <t>90111100000000000000</t>
  </si>
  <si>
    <t>Исполнено в рублях</t>
  </si>
  <si>
    <t>00011300000000000000</t>
  </si>
  <si>
    <t>00011301995050000130</t>
  </si>
  <si>
    <t>18210102010011000110</t>
  </si>
  <si>
    <t>18210102020011000110</t>
  </si>
  <si>
    <t>18210102030011000110</t>
  </si>
  <si>
    <t>18210102030013000110</t>
  </si>
  <si>
    <t>18210102040011000110</t>
  </si>
  <si>
    <t>18210502010023000110</t>
  </si>
  <si>
    <t>18210504000020000110</t>
  </si>
  <si>
    <t xml:space="preserve">      Налог, взимаемый в связи с применением патентной системы налогообложения</t>
  </si>
  <si>
    <t>18210504020021000110</t>
  </si>
  <si>
    <t>901 01 06 04 01 05 0000 810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</si>
  <si>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</si>
  <si>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</si>
  <si>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</si>
  <si>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04811200000000000000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</si>
  <si>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</si>
  <si>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</si>
  <si>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</si>
  <si>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 xml:space="preserve">     ДОХОДЫ ОТ ОКАЗАНИЯ ПЛАТНЫХ УСЛУГ И КОМПЕНСАЦИИ ЗАТРАТ ГОСУДАРСТВА</t>
  </si>
  <si>
    <t>90611301995050001130</t>
  </si>
  <si>
    <t>90611301995050003130</t>
  </si>
  <si>
    <t>90111400000000000000</t>
  </si>
  <si>
    <t xml:space="preserve">    ДОХОДЫ ОТ ПРОДАЖИ МАТЕРИАЛЬНЫХ И НЕМАТЕРИАЛЬНЫХ АКТИВОВ</t>
  </si>
  <si>
    <t>00011600000000000000</t>
  </si>
  <si>
    <t xml:space="preserve">    ШТРАФЫ, САНКЦИИ,ВОЗМЕЩЕНИЕ УЩЕРБА</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</si>
  <si>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</si>
  <si>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</si>
  <si>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</si>
  <si>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</si>
  <si>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</si>
  <si>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</si>
  <si>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СУБСИДИИ БЮДЖЕТАМ СУБЪЕКТОВ РОССИЙСКОЙ ФЕДЕРАЦИИ И МУНИЦИПАЛЬНЫХ ОБРАЗОВАНИЙ (МЕЖБЮДЖЕТНЫЕ СУБСИДИИ)</t>
  </si>
  <si>
    <t xml:space="preserve">      Прочие субсидии бюджетам муниципальных районов, в том числе:</t>
  </si>
  <si>
    <t xml:space="preserve">      Субсидии на осуществление мероприятий по организации питания в муниципальных общеобразовательных учреждениях</t>
  </si>
  <si>
    <t xml:space="preserve">      Физическая культура</t>
  </si>
  <si>
    <t>1101</t>
  </si>
  <si>
    <t xml:space="preserve">     СУБВЕНЦИИ БЮДЖЕТАМ СУБЪЕКТОВ РФ И МУНИЦИПАЛЬНЫХ ОБРАЗОВАНИЙ</t>
  </si>
  <si>
    <t>в рублях</t>
  </si>
  <si>
    <t xml:space="preserve">      Субвенции бюджетам муниципальных районов на выполнение передаваемых полномочий субъектов РФ, в том числе:</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</si>
  <si>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</si>
  <si>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</si>
  <si>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</si>
  <si>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</si>
  <si>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</si>
  <si>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</si>
  <si>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00021900000000000000</t>
  </si>
  <si>
    <t xml:space="preserve">   ВОЗВРАТ ОСТАТКОВ СУБСИДИЙ, СУБВЕНЦИЙ И ИНЫХ МЕЖБЮДЖЕТНЫХ ТРАНСФЕРТОВ, ИМЕЮЩИХ ЦЕЛЕВОЕ НАЗНАЧЕНИЕ, ПРОШЛЫХ ЛЕТ</t>
  </si>
  <si>
    <t>ИТОГО ДОХОДОВ</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</si>
  <si>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</si>
  <si>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</si>
  <si>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</si>
  <si>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</si>
  <si>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</si>
  <si>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</si>
  <si>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</si>
  <si>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</si>
  <si>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</si>
  <si>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</si>
  <si>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</si>
  <si>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</si>
  <si>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</si>
  <si>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Код целевой статьи</t>
  </si>
  <si>
    <t>Номер строки</t>
  </si>
  <si>
    <t>Код раздела, подраз-дела</t>
  </si>
  <si>
    <t>Исполненено</t>
  </si>
  <si>
    <t>3</t>
  </si>
  <si>
    <t>4</t>
  </si>
  <si>
    <t>5</t>
  </si>
  <si>
    <t xml:space="preserve">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t>
  </si>
  <si>
    <t>в том числе:</t>
  </si>
  <si>
    <t>Источники внутреннего финансирования дефицита местного бюджета</t>
  </si>
  <si>
    <t>Источники финансирования дефицита местного бюджета</t>
  </si>
  <si>
    <t>901 00 00 00 00 00 0000 000</t>
  </si>
  <si>
    <t>Администрация муниципального образования</t>
  </si>
  <si>
    <t>Наименование раздела, подраздела, целевой статьи или вида расходов</t>
  </si>
  <si>
    <t>Наименование источников внутреннего финансирования бюджета</t>
  </si>
  <si>
    <t>КБК</t>
  </si>
  <si>
    <t xml:space="preserve">Увеличение прочих остатков денежных средств бюджета муниципального района </t>
  </si>
  <si>
    <t>901 01 05 02 01 05 0000 510</t>
  </si>
  <si>
    <t>Уменьшение прочих остатков денежных средств бюджета муниципального района</t>
  </si>
  <si>
    <t>901 01 05 02 01 05 0000 610</t>
  </si>
  <si>
    <t>Возврат бюджетных кредитов, предоставленных юридическим лицам из бюджета муниципального района  в валюте Российской Федерации</t>
  </si>
  <si>
    <t>901 01 06 05 01 05 0000 640</t>
  </si>
  <si>
    <t>Код вида расходов</t>
  </si>
  <si>
    <t>901 01 03 00 00 05 0000 810</t>
  </si>
  <si>
    <t>901 01 03 00 00 05 0000 710</t>
  </si>
  <si>
    <t>Получение кредитов от других бюджетов бюджетной системы Российской Федерации бюджетом мунципального района  в валюте Российской Федерации</t>
  </si>
  <si>
    <t>Погашение бюджетом субъекта Российской Федерации кредитов от других бюджетов бюджетной системы Российской Федерации в валюте Российской Федерации</t>
  </si>
  <si>
    <t>000</t>
  </si>
  <si>
    <t>0100</t>
  </si>
  <si>
    <t>0102</t>
  </si>
  <si>
    <t>0103</t>
  </si>
  <si>
    <t>0104</t>
  </si>
  <si>
    <t>0106</t>
  </si>
  <si>
    <t>0113</t>
  </si>
  <si>
    <t>0300</t>
  </si>
  <si>
    <t>0309</t>
  </si>
  <si>
    <t>0314</t>
  </si>
  <si>
    <t>0400</t>
  </si>
  <si>
    <t>0405</t>
  </si>
  <si>
    <t>0406</t>
  </si>
  <si>
    <t>0409</t>
  </si>
  <si>
    <t>0412</t>
  </si>
  <si>
    <t>0500</t>
  </si>
  <si>
    <t>0502</t>
  </si>
  <si>
    <t>0700</t>
  </si>
  <si>
    <t>0701</t>
  </si>
  <si>
    <t>0702</t>
  </si>
  <si>
    <t>0707</t>
  </si>
  <si>
    <t>0709</t>
  </si>
  <si>
    <t>0800</t>
  </si>
  <si>
    <t>0801</t>
  </si>
  <si>
    <t>0804</t>
  </si>
  <si>
    <t>1000</t>
  </si>
  <si>
    <t>1001</t>
  </si>
  <si>
    <t>1003</t>
  </si>
  <si>
    <t>1006</t>
  </si>
  <si>
    <t>1100</t>
  </si>
  <si>
    <t>1102</t>
  </si>
  <si>
    <t>1400</t>
  </si>
  <si>
    <t>1401</t>
  </si>
  <si>
    <t>1403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</si>
  <si>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</si>
  <si>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</si>
  <si>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</si>
  <si>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</si>
  <si>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</si>
  <si>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</si>
  <si>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</si>
  <si>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</si>
  <si>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</si>
  <si>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</si>
  <si>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</si>
  <si>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</si>
  <si>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</si>
  <si>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</si>
  <si>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</si>
  <si>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</si>
  <si>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ОБРАЗОВАНИЕ</t>
  </si>
  <si>
    <t xml:space="preserve">      Дошкольное образование</t>
  </si>
  <si>
    <t xml:space="preserve">      Общее образование</t>
  </si>
  <si>
    <t>Код классификации доходов бюджета</t>
  </si>
  <si>
    <t>Наименование показателя</t>
  </si>
  <si>
    <t>Исполнено в процентах</t>
  </si>
  <si>
    <t>00010000000000000000</t>
  </si>
  <si>
    <t xml:space="preserve">    НАЛОГОВЫЕ И НЕНАЛОГОВЫЕ ДОХОДЫ</t>
  </si>
  <si>
    <t>18210100000000000000</t>
  </si>
  <si>
    <t xml:space="preserve">    НАЛОГИ НА ПРИБЫЛЬ, ДОХОДЫ</t>
  </si>
  <si>
    <t>18210500000000000000</t>
  </si>
  <si>
    <t xml:space="preserve">      НАЛОГИ НА СОВОКУПНЫЙ ДОХОД</t>
  </si>
  <si>
    <t>18210502000020000110</t>
  </si>
  <si>
    <t xml:space="preserve">      Единый налог на вмененный доход для отдельных видов деятельности</t>
  </si>
  <si>
    <t>120</t>
  </si>
  <si>
    <t>240</t>
  </si>
  <si>
    <t>110</t>
  </si>
  <si>
    <t>850</t>
  </si>
  <si>
    <t>410</t>
  </si>
  <si>
    <t>360</t>
  </si>
  <si>
    <t>810</t>
  </si>
  <si>
    <t>540</t>
  </si>
  <si>
    <t>310</t>
  </si>
  <si>
    <t>320</t>
  </si>
  <si>
    <t>630</t>
  </si>
  <si>
    <t>330</t>
  </si>
  <si>
    <t>510</t>
  </si>
  <si>
    <t>ВСЕГО РАСХОДОВ:</t>
  </si>
  <si>
    <t>00010300000000000000</t>
  </si>
  <si>
    <t>НАЛОГИ НА ТОВАРЫ (РАБОТЫ, УСЛУГИ), РЕАЛИЗУЕМЫЕ НА ТЕРРИТОРИИ РОССИЙСКОЙ ФЕДЕРАЦИИ</t>
  </si>
  <si>
    <t>90111105075050000120</t>
  </si>
  <si>
    <t>90111105075050003120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</si>
  <si>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</si>
  <si>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Резервные фонды</t>
  </si>
  <si>
    <t>0111</t>
  </si>
  <si>
    <t>870</t>
  </si>
  <si>
    <t xml:space="preserve">      Благоустройство</t>
  </si>
  <si>
    <t>0503</t>
  </si>
  <si>
    <t>Наименование категории работников</t>
  </si>
  <si>
    <t>Муниципальные служащие органов местного   
самоуправления муниципального образования 
Камышловский муниципальный район</t>
  </si>
  <si>
    <t>Работники казенных (бюджетных, автономных) учреждений муниципального образования Камышловский муниципальный район, подведомственных органу местного самоуправления</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</si>
  <si>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</si>
  <si>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</si>
  <si>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 по соответствующему платежу)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</si>
  <si>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</si>
  <si>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</si>
  <si>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женежных взысканий (штрафов) по соответствующему платежу согласно законодательству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</si>
  <si>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</si>
  <si>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отмененому)</t>
  </si>
  <si>
    <t>18210502010022100110</t>
  </si>
  <si>
    <t xml:space="preserve">      Единый налог на вмененный доход для отдельных видов деятельности (пени по соответствующему платежу)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</si>
  <si>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отмененому)</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</si>
  <si>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</si>
  <si>
    <t xml:space="preserve">      Прочие доходы от оказания платных услуг (работ) получателями средств бюджетов муниципальных районов (в части платы за присмотр и уход за детьми, осваивающими образовательные программы дошкольного образования в казенных муниципальных общеобразовательных организациях)</t>
  </si>
  <si>
    <t xml:space="preserve">      Прочие доходы от оказания платных услуг (работ) получателями средств бюджетов муниципальных районов (плата за питание учащихся в казенных муниципальных общеобразовательных школах)  </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</si>
  <si>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</si>
  <si>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бюджетам муниципальных районов на предоставление гражданам субсидий на оплату жилого помещения и коммунальных услуг</t>
  </si>
  <si>
    <t>350</t>
  </si>
  <si>
    <t xml:space="preserve">        Непрограммные направления деятельности</t>
  </si>
  <si>
    <t>0000000000</t>
  </si>
  <si>
    <t>7000000000</t>
  </si>
  <si>
    <t>7000111000</t>
  </si>
  <si>
    <t>7000211000</t>
  </si>
  <si>
    <t>7000311000</t>
  </si>
  <si>
    <t>7000411000</t>
  </si>
  <si>
    <t>7000511000</t>
  </si>
  <si>
    <t>7000610000</t>
  </si>
  <si>
    <t>0500000000</t>
  </si>
  <si>
    <t>0500110000</t>
  </si>
  <si>
    <t>0500210000</t>
  </si>
  <si>
    <t>0500311000</t>
  </si>
  <si>
    <t>0500510000</t>
  </si>
  <si>
    <t>0500710000</t>
  </si>
  <si>
    <t>0500910000</t>
  </si>
  <si>
    <t>0501010000</t>
  </si>
  <si>
    <t>0501210000</t>
  </si>
  <si>
    <t>0501310000</t>
  </si>
  <si>
    <t>0600000000</t>
  </si>
  <si>
    <t>0600210000</t>
  </si>
  <si>
    <t>0600310000</t>
  </si>
  <si>
    <t>0600410000</t>
  </si>
  <si>
    <t>0600510000</t>
  </si>
  <si>
    <t>0700000000</t>
  </si>
  <si>
    <t>0730641100</t>
  </si>
  <si>
    <t>0730741200</t>
  </si>
  <si>
    <t>0710110000</t>
  </si>
  <si>
    <t>0710310000</t>
  </si>
  <si>
    <t>0710510000</t>
  </si>
  <si>
    <t>0710610000</t>
  </si>
  <si>
    <t>0711110000</t>
  </si>
  <si>
    <t>0711210000</t>
  </si>
  <si>
    <t>0720210000</t>
  </si>
  <si>
    <t>0720310000</t>
  </si>
  <si>
    <t>0730110000</t>
  </si>
  <si>
    <t>0730210000</t>
  </si>
  <si>
    <t>0730310000</t>
  </si>
  <si>
    <t>0200000000</t>
  </si>
  <si>
    <t>0210310000</t>
  </si>
  <si>
    <t>0210410000</t>
  </si>
  <si>
    <t>0210510000</t>
  </si>
  <si>
    <t>0210610000</t>
  </si>
  <si>
    <t>0210710000</t>
  </si>
  <si>
    <t>7001142П00</t>
  </si>
  <si>
    <t>0710710000</t>
  </si>
  <si>
    <t>0240110000</t>
  </si>
  <si>
    <t>0240312403</t>
  </si>
  <si>
    <t>0100000000</t>
  </si>
  <si>
    <t>0110310000</t>
  </si>
  <si>
    <t>0120210000</t>
  </si>
  <si>
    <t>0120510000</t>
  </si>
  <si>
    <t>0120610000</t>
  </si>
  <si>
    <t>0120710000</t>
  </si>
  <si>
    <t>0220210000</t>
  </si>
  <si>
    <t>0230112301</t>
  </si>
  <si>
    <t>0230212302</t>
  </si>
  <si>
    <t>0300000000</t>
  </si>
  <si>
    <t>0310110000</t>
  </si>
  <si>
    <t>0310210000</t>
  </si>
  <si>
    <t>0310310000</t>
  </si>
  <si>
    <t>0310410000</t>
  </si>
  <si>
    <t>0310510000</t>
  </si>
  <si>
    <t>0310710000</t>
  </si>
  <si>
    <t>0310845110</t>
  </si>
  <si>
    <t>0310945120</t>
  </si>
  <si>
    <t>0320110000</t>
  </si>
  <si>
    <t>0320210000</t>
  </si>
  <si>
    <t>0320310000</t>
  </si>
  <si>
    <t>0320410000</t>
  </si>
  <si>
    <t>0320510000</t>
  </si>
  <si>
    <t>0320610000</t>
  </si>
  <si>
    <t>0320810000</t>
  </si>
  <si>
    <t>0321145310</t>
  </si>
  <si>
    <t>0321245320</t>
  </si>
  <si>
    <t>0321345400</t>
  </si>
  <si>
    <t>03214S5Ш00</t>
  </si>
  <si>
    <t>0340210000</t>
  </si>
  <si>
    <t>0400000000</t>
  </si>
  <si>
    <t>0420110000</t>
  </si>
  <si>
    <t>0420210000</t>
  </si>
  <si>
    <t>0420310000</t>
  </si>
  <si>
    <t>0330110000</t>
  </si>
  <si>
    <t>0330210000</t>
  </si>
  <si>
    <t>0330310000</t>
  </si>
  <si>
    <t>0330445600</t>
  </si>
  <si>
    <t>0340110000</t>
  </si>
  <si>
    <t>0340310000</t>
  </si>
  <si>
    <t>0430110000</t>
  </si>
  <si>
    <t>0450410000</t>
  </si>
  <si>
    <t>0450510000</t>
  </si>
  <si>
    <t>0350110000</t>
  </si>
  <si>
    <t>0350210000</t>
  </si>
  <si>
    <t>0410210000</t>
  </si>
  <si>
    <t>0410310000</t>
  </si>
  <si>
    <t>0410410000</t>
  </si>
  <si>
    <t>0410510000</t>
  </si>
  <si>
    <t>0410610000</t>
  </si>
  <si>
    <t>0470110000</t>
  </si>
  <si>
    <t>7000810000</t>
  </si>
  <si>
    <t>0800000000</t>
  </si>
  <si>
    <t>0800110000</t>
  </si>
  <si>
    <t>0800310000</t>
  </si>
  <si>
    <t>0800410000</t>
  </si>
  <si>
    <t>0800510000</t>
  </si>
  <si>
    <t>0800649100</t>
  </si>
  <si>
    <t>0800649200</t>
  </si>
  <si>
    <t>0800652500</t>
  </si>
  <si>
    <t>7000910000</t>
  </si>
  <si>
    <t>0440210000</t>
  </si>
  <si>
    <t>0440110000</t>
  </si>
  <si>
    <t>0900000000</t>
  </si>
  <si>
    <t>0910110000</t>
  </si>
  <si>
    <t>0910340300</t>
  </si>
  <si>
    <t>0730851180</t>
  </si>
  <si>
    <t>0910210000</t>
  </si>
  <si>
    <t>0730000000</t>
  </si>
  <si>
    <t>0710000000</t>
  </si>
  <si>
    <t>0720000000</t>
  </si>
  <si>
    <t>0210000000</t>
  </si>
  <si>
    <t>0240000000</t>
  </si>
  <si>
    <t>0110000000</t>
  </si>
  <si>
    <t>0120000000</t>
  </si>
  <si>
    <t>0220000000</t>
  </si>
  <si>
    <t>0230000000</t>
  </si>
  <si>
    <t>0260000000</t>
  </si>
  <si>
    <t>0250000000</t>
  </si>
  <si>
    <t>0310000000</t>
  </si>
  <si>
    <t>0320000000</t>
  </si>
  <si>
    <t>0340000000</t>
  </si>
  <si>
    <t>0420000000</t>
  </si>
  <si>
    <t>0330000000</t>
  </si>
  <si>
    <t>0430000000</t>
  </si>
  <si>
    <t>0450000000</t>
  </si>
  <si>
    <t>0350000000</t>
  </si>
  <si>
    <t>0410000000</t>
  </si>
  <si>
    <t>0470000000</t>
  </si>
  <si>
    <t>0460000000</t>
  </si>
  <si>
    <t>0480000000</t>
  </si>
  <si>
    <t>0440000000</t>
  </si>
  <si>
    <t>0910000000</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</si>
  <si>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</si>
  <si>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</si>
  <si>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</si>
  <si>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</si>
  <si>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18210501011012100110</t>
  </si>
  <si>
    <t xml:space="preserve">  Налог, взимаемый с налогоплательщиков, выбравших в качестве объекта налогообложения доходы (сумма платежа (пени по соответствующему платежу)</t>
  </si>
  <si>
    <t>18210501011013000110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</si>
  <si>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</si>
  <si>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</si>
  <si>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</si>
  <si>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18210501021012100110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</si>
  <si>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</si>
  <si>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18210501021013000110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</si>
  <si>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 </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</si>
  <si>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</si>
  <si>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 xml:space="preserve">      Налог, взимаемый в связи с применением патентной системы налогообложения (сумма платежа (перерасчеты, недоимка и задолженность по соответствующему платежу, в том числе по отмененому)</t>
  </si>
  <si>
    <t>в процентах к сумме средств, отраженных в графе 7</t>
  </si>
  <si>
    <t>0230410000</t>
  </si>
  <si>
    <t>0440610000</t>
  </si>
  <si>
    <t>0440510000</t>
  </si>
  <si>
    <t>90611301995050004130</t>
  </si>
  <si>
    <t xml:space="preserve">      Прочие доходы от оказания платных услуг (работ) получателями средств бюджетов муниципальных районов </t>
  </si>
  <si>
    <t>18210102010013000110</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</si>
  <si>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</si>
  <si>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</si>
  <si>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00010800000000000000</t>
  </si>
  <si>
    <t xml:space="preserve">     ГОСУДАРСТВЕННАЯ ПОШЛИНА</t>
  </si>
  <si>
    <t>18210803010011000110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</si>
  <si>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</si>
  <si>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0601410000</t>
  </si>
  <si>
    <t>0121210000</t>
  </si>
  <si>
    <t xml:space="preserve">      Дополнительное образование детей</t>
  </si>
  <si>
    <t>0703</t>
  </si>
  <si>
    <t xml:space="preserve">      Молодежная политика</t>
  </si>
  <si>
    <t xml:space="preserve">    СРЕДСТВА МАССОВОЙ ИНФОРМАЦИИ</t>
  </si>
  <si>
    <t>1200</t>
  </si>
  <si>
    <t xml:space="preserve">      Телевидение и радиовещание</t>
  </si>
  <si>
    <t>1201</t>
  </si>
  <si>
    <t xml:space="preserve">      Периодическая печать и издательства</t>
  </si>
  <si>
    <t>1202</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</si>
  <si>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</si>
  <si>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 xml:space="preserve">    Возрат прочих остатков субсидий, субвенций и иных межбюджетных трансфертов, имеющих целевое назначение, прошлых лет из бюджетов муниципальных районов</t>
  </si>
  <si>
    <t>851</t>
  </si>
  <si>
    <t>414</t>
  </si>
  <si>
    <t>811</t>
  </si>
  <si>
    <t>852</t>
  </si>
  <si>
    <t>853</t>
  </si>
  <si>
    <t>243</t>
  </si>
  <si>
    <t>244</t>
  </si>
  <si>
    <t>312</t>
  </si>
  <si>
    <t>322</t>
  </si>
  <si>
    <t>631</t>
  </si>
  <si>
    <t>511</t>
  </si>
  <si>
    <t>0410114102</t>
  </si>
  <si>
    <t>0470210000</t>
  </si>
  <si>
    <t xml:space="preserve">    ПРОЧИЕ НЕНАЛОГОВЫЕ ДОХОДЫ</t>
  </si>
  <si>
    <t>18210102020013000110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</si>
  <si>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</si>
  <si>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90111105013050000120</t>
  </si>
  <si>
    <t>00011302995050000130</t>
  </si>
  <si>
    <t>Прочие доходы от компенсации затрат бюджетов МР, из них:</t>
  </si>
  <si>
    <t>90111406013050000430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</si>
  <si>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</si>
  <si>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0311010000</t>
  </si>
  <si>
    <t>0321710000</t>
  </si>
  <si>
    <t>0420410000</t>
  </si>
  <si>
    <t>0500411000</t>
  </si>
  <si>
    <t>0500610000</t>
  </si>
  <si>
    <t>0500810000</t>
  </si>
  <si>
    <t>0501146100</t>
  </si>
  <si>
    <t>0710810000</t>
  </si>
  <si>
    <t>0601616016</t>
  </si>
  <si>
    <t>0420510000</t>
  </si>
  <si>
    <t>0450710000</t>
  </si>
  <si>
    <t>0411114111</t>
  </si>
  <si>
    <t>0480110000</t>
  </si>
  <si>
    <t>0440410000</t>
  </si>
  <si>
    <t>7001251200</t>
  </si>
  <si>
    <t>04811201041016000120</t>
  </si>
  <si>
    <t xml:space="preserve">     Прочие доходы от компенсации затрат бюджетов МР (прочие доходы)</t>
  </si>
  <si>
    <t>90111700000000000000</t>
  </si>
  <si>
    <t xml:space="preserve">     Субсидии на организацию отдыха детей в каникулярное время </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</si>
  <si>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</si>
  <si>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</si>
  <si>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121</t>
  </si>
  <si>
    <t>129</t>
  </si>
  <si>
    <t>122</t>
  </si>
  <si>
    <t>123</t>
  </si>
  <si>
    <t>111</t>
  </si>
  <si>
    <t>112</t>
  </si>
  <si>
    <t>119</t>
  </si>
  <si>
    <t>0601716017</t>
  </si>
  <si>
    <t>03216S5Ф00</t>
  </si>
  <si>
    <t>03215S5И00</t>
  </si>
  <si>
    <t>08006R4620</t>
  </si>
  <si>
    <t>113</t>
  </si>
  <si>
    <t>0440310000</t>
  </si>
  <si>
    <t>Приложение № 1</t>
  </si>
  <si>
    <t>муниципального образования</t>
  </si>
  <si>
    <t>Камышловский муниципальный район</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</si>
  <si>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</si>
  <si>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 xml:space="preserve">      ИНЫЕ МЕЖБЮДЖЕТНЫЕ ТРАНСФЕРТЫ</t>
  </si>
  <si>
    <t xml:space="preserve">            Глава муниципального образования</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</si>
  <si>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</si>
  <si>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</si>
  <si>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</si>
  <si>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Обеспечение деятельности муниципальных органов (центральный аппарат)</t>
  </si>
  <si>
    <t xml:space="preserve">                Иные выплаты персоналу государственных (муниципальных) органов, за исключением фонда оплаты труда</t>
  </si>
  <si>
    <t xml:space="preserve">              Иные закупки товаров, работ и услуг для обеспечения государственных (муниципальных) нужд</t>
  </si>
  <si>
    <t xml:space="preserve">                Прочая закупка товаров, работ и услуг</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</si>
  <si>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</si>
  <si>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</si>
  <si>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</si>
  <si>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Уплата налогов, сборов и иных платежей</t>
  </si>
  <si>
    <t xml:space="preserve">                Уплата иных платежей</t>
  </si>
  <si>
    <t xml:space="preserve">            Руководитель контрольно-счетной палаты муниципального образования и его заместители</t>
  </si>
  <si>
    <t xml:space="preserve">            Резервные фонды местных администраций</t>
  </si>
  <si>
    <t xml:space="preserve">              Резервные средства</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</si>
  <si>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</si>
  <si>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</si>
  <si>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Расходы на выплаты персоналу казенных учреждений</t>
  </si>
  <si>
    <t xml:space="preserve">                Фонд оплаты труда учреждений</t>
  </si>
  <si>
    <t xml:space="preserve">                Иные выплаты персоналу учреждений, за исключением фонда оплаты труда</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</si>
  <si>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</si>
  <si>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Уплата налога на имущество организаций и земельного налога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</si>
  <si>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</si>
  <si>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Мероприятия кадровой политики</t>
  </si>
  <si>
    <t xml:space="preserve">            Проведение праздничных мероприятий</t>
  </si>
  <si>
    <t xml:space="preserve">              Премии и гранты</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</si>
  <si>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</si>
  <si>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</si>
  <si>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</si>
  <si>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</si>
  <si>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Мероприятия по архивному делу</t>
  </si>
  <si>
    <t>0501110000</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</si>
  <si>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</si>
  <si>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</si>
  <si>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</si>
  <si>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Проведение технической инвентаризации муниципального недвижимого имущества, подготовка технической документации</t>
  </si>
  <si>
    <t>0600220908</t>
  </si>
  <si>
    <t xml:space="preserve">            Организация проведение работ по межеванию земельных участков</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</si>
  <si>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</si>
  <si>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Бюджетные инвестиции</t>
  </si>
  <si>
    <t xml:space="preserve">                Бюджетные инвестиции в объекты капитального строительства государственной (муниципальной) собственности</t>
  </si>
  <si>
    <t xml:space="preserve">            Оценка рыночной стоимости муниципального имущества для передачи в аренду</t>
  </si>
  <si>
    <t>0600810000</t>
  </si>
  <si>
    <t xml:space="preserve">              Иные межбюджетные трансферты</t>
  </si>
  <si>
    <t xml:space="preserve">            Оценка рыночной стоимости земельных участков для заключения договоров аренды</t>
  </si>
  <si>
    <t xml:space="preserve">        Муниципальная программа "Обеспечение безопасности на территории МО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</si>
  <si>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</si>
  <si>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</si>
  <si>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</si>
  <si>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</si>
  <si>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</si>
  <si>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</si>
  <si>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</si>
  <si>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0710910000</t>
  </si>
  <si>
    <t xml:space="preserve">            Организация и проведение учений, тренировок по ГО</t>
  </si>
  <si>
    <t>0711010000</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</si>
  <si>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</si>
  <si>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</si>
  <si>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Закупка товаров, работ, услуг в целях капитального ремонта государственного (муниципального) имущества</t>
  </si>
  <si>
    <t xml:space="preserve">      Обеспечение пожарной безопасности</t>
  </si>
  <si>
    <t>0310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</si>
  <si>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</si>
  <si>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</si>
  <si>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</si>
  <si>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</si>
  <si>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</si>
  <si>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</si>
  <si>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</si>
  <si>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</si>
  <si>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</si>
  <si>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</si>
  <si>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</si>
  <si>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</si>
  <si>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Субсидирование малых форм хозяйствования на селе с целью расширения производства сельскохозяйственной продукции</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</si>
  <si>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</si>
  <si>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</si>
  <si>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</si>
  <si>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</si>
  <si>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</si>
  <si>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 xml:space="preserve">            Выполнение работ по содержанию автомобильных дорог общего пользования местного значения</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</si>
  <si>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</si>
  <si>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Подпрограмма 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</si>
  <si>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</si>
  <si>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</si>
  <si>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</si>
  <si>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</si>
  <si>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</si>
  <si>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</si>
  <si>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</si>
  <si>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профессиональных праздников</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</si>
  <si>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</si>
  <si>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</si>
  <si>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Подпрограмма 7 "Экология"</t>
  </si>
  <si>
    <t>0270000000</t>
  </si>
  <si>
    <t xml:space="preserve">            Мероприятия по обращению с отходами. в том числе ликвидация мест несанкционированного размещения отходов</t>
  </si>
  <si>
    <t>0270310000</t>
  </si>
  <si>
    <t xml:space="preserve">          Подпрограмма 6 "Восстановление и развитие объектов внешнего благоустройства"</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</si>
  <si>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</si>
  <si>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ОХРАНА ОКРУЖАЮЩЕЙ СРЕДЫ</t>
  </si>
  <si>
    <t>0600</t>
  </si>
  <si>
    <t xml:space="preserve">      Другие вопросы в области охраны окружающей среды</t>
  </si>
  <si>
    <t>0605</t>
  </si>
  <si>
    <t xml:space="preserve">            Организация и проведение массовых экологических мероприятий и акций</t>
  </si>
  <si>
    <t>0270110000</t>
  </si>
  <si>
    <t xml:space="preserve">            Актулизация генеральной схемы санитарной очистки территории МО Камышловский муниципальный район</t>
  </si>
  <si>
    <t>0270210000</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</si>
  <si>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</si>
  <si>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0270412704</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</si>
  <si>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</si>
  <si>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</si>
  <si>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</si>
  <si>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</si>
  <si>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</si>
  <si>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</si>
  <si>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0310610000</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</si>
  <si>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</si>
  <si>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</si>
  <si>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</si>
  <si>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Перевод котельных на газ в муниципальных учреждениях Камышловского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</si>
  <si>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</si>
  <si>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</si>
  <si>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</si>
  <si>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</si>
  <si>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</si>
  <si>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</si>
  <si>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</si>
  <si>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0320910000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</si>
  <si>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</si>
  <si>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</si>
  <si>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мероприятий по оборудованию спортивных площадок в муниципальных общеобразовательных организациях</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</si>
  <si>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</si>
  <si>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</si>
  <si>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0321910000</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</si>
  <si>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</si>
  <si>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2 "Развитие дополнительного образования"</t>
  </si>
  <si>
    <t xml:space="preserve">            Организация деятельности учреждений дополнительного образования</t>
  </si>
  <si>
    <t xml:space="preserve">                Уплата прочих налогов, сборов</t>
  </si>
  <si>
    <t xml:space="preserve">            Мероприятия по укреплению материально-технической базы муниципальных учреждений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</si>
  <si>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</si>
  <si>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Поддержка на конкурсной основе лучших учреждений дополнительного образования</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</si>
  <si>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</si>
  <si>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</si>
  <si>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</si>
  <si>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</si>
  <si>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0330445500</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</si>
  <si>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</si>
  <si>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</si>
  <si>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инвентнарем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</si>
  <si>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</si>
  <si>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</si>
  <si>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</si>
  <si>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</si>
  <si>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</si>
  <si>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</si>
  <si>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</si>
  <si>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</si>
  <si>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Предоставление субсидий некоммерческим организациям в сфере патриотического воспитания граждан.</t>
  </si>
  <si>
    <t>0450810000</t>
  </si>
  <si>
    <t xml:space="preserve">              Субсидии некоммерческим организациям (за исключением государственных (муниципальных) учреждений)</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</si>
  <si>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</si>
  <si>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</si>
  <si>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</si>
  <si>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1 "Развитие культуры и искусства"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</si>
  <si>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</si>
  <si>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</si>
  <si>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</si>
  <si>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</si>
  <si>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</si>
  <si>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</si>
  <si>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Межбюжетные трансферты на строительство типовых культурных сооружений (Центр Культурного Развития)</t>
  </si>
  <si>
    <t xml:space="preserve">          Подпрограмма 7 "Обеспечивающая подпрограмма"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</si>
  <si>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</si>
  <si>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</si>
  <si>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Доплаты к пенсиям муниципальных служащих</t>
  </si>
  <si>
    <t xml:space="preserve">              Публичные нормативные социальные выплаты гражданам</t>
  </si>
  <si>
    <t xml:space="preserve">                Иные пенсии, социальные доплаты к пенсиям</t>
  </si>
  <si>
    <t xml:space="preserve">              Социальные выплаты гражданам, кроме публичных нормативных социальных выплат</t>
  </si>
  <si>
    <t xml:space="preserve">                Субсидии гражданам на приобретение жилья</t>
  </si>
  <si>
    <t xml:space="preserve">          Подпрограмма 6 "Обеспечение жильем молодых семей МО Камышловский муниципальный район"</t>
  </si>
  <si>
    <t xml:space="preserve">            Предоставление социальных выплат региональной поддержки молодым семьям</t>
  </si>
  <si>
    <t xml:space="preserve">            Оказание материальной помощи различным категориям граждан и социальная поддержка граждан пожилого возраста</t>
  </si>
  <si>
    <t xml:space="preserve">              Иные выплаты населению</t>
  </si>
  <si>
    <t xml:space="preserve">            Содействие общественным организациям в проведении социально-значимых мероприятий</t>
  </si>
  <si>
    <t xml:space="preserve">                Субсидии на возмещение недополученных доходов и (или) возмещение фактически понесенных затрат</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</si>
  <si>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</si>
  <si>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</si>
  <si>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</si>
  <si>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4 "Развитие физической культуры, спорта и туризма "</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</si>
  <si>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</si>
  <si>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</si>
  <si>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Строительство (размещение) типовых спортивных сооружений (площадок)</t>
  </si>
  <si>
    <t xml:space="preserve">            Приобретение оборудования и иных материальных ценностей для деятельности ДЮСШ</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</si>
  <si>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</si>
  <si>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Мероприятия по освещению деятельности органов местного самоуправления</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</si>
  <si>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</si>
  <si>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</si>
  <si>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</si>
  <si>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</si>
  <si>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Дотации на выравнивание бюджетной обеспеченности</t>
  </si>
  <si>
    <t xml:space="preserve">            Предоставление прочих межбюджетных трансфертов на выравнивание бюджетной обеспеченности поселений</t>
  </si>
  <si>
    <t>Сумма средств, предусмотренная на 2019 год в Решении о местном бюджете, в рублях</t>
  </si>
  <si>
    <t>10010302231010000110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</si>
  <si>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</si>
  <si>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10010302241010000110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</si>
  <si>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</si>
  <si>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10010302251010000110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</si>
  <si>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</si>
  <si>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10010302261010000110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</si>
  <si>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</si>
  <si>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90111701050050000180</t>
  </si>
  <si>
    <t xml:space="preserve">    Невыясненные поступления, зачисляемые в бюджеты  муниципальных районов</t>
  </si>
  <si>
    <t>90120210000000000150</t>
  </si>
  <si>
    <t>90120215001050000150</t>
  </si>
  <si>
    <t>00020220000000000150</t>
  </si>
  <si>
    <t>00020229999050000150</t>
  </si>
  <si>
    <t>90120229999050000150</t>
  </si>
  <si>
    <t>90620229999050000150</t>
  </si>
  <si>
    <t>00020203000000000150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</si>
  <si>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</si>
  <si>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</si>
  <si>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</si>
  <si>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</si>
  <si>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</si>
  <si>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</si>
  <si>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90120235120050000150</t>
  </si>
  <si>
    <t>90120235250050000150</t>
  </si>
  <si>
    <t>90120235462050000150</t>
  </si>
  <si>
    <t>00020239999050000150</t>
  </si>
  <si>
    <t>90620239999050000150</t>
  </si>
  <si>
    <t>00020240000000000150</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</si>
  <si>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</si>
  <si>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</si>
  <si>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Исполненено 
за  первое  полугодие 2019 года, 
в рублях</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</si>
  <si>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</si>
  <si>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Администрирование неналоговых доходов</t>
  </si>
  <si>
    <t>0601210000</t>
  </si>
  <si>
    <t>0240412404</t>
  </si>
  <si>
    <t>0230612306</t>
  </si>
  <si>
    <t xml:space="preserve">            Создание и содержание мест (площадок) накопления твердых коммунальных отходов</t>
  </si>
  <si>
    <t>0230710000</t>
  </si>
  <si>
    <t xml:space="preserve">            Создание парковой зоны в селе Обуховкое</t>
  </si>
  <si>
    <t>0260410000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</si>
  <si>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</si>
  <si>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</si>
  <si>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04506S8700</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</si>
  <si>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</si>
  <si>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</si>
  <si>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</si>
  <si>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 xml:space="preserve">            Ремонт зданий и помещений, в которых размещаются  муниципальные учреждения физической культуры, спорта и их филиалы (ФОК)</t>
  </si>
  <si>
    <t xml:space="preserve">Показатели  исполнения доходов бюджета муниципального образования Камышловский муниципальный район </t>
  </si>
  <si>
    <t>относящихся к доходам бюджета</t>
  </si>
  <si>
    <t>18210502020022100110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</si>
  <si>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</si>
  <si>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90111109045050004120</t>
  </si>
  <si>
    <t>04811201030016000120</t>
  </si>
  <si>
    <t xml:space="preserve">     Плата за выбросы загрязняющих веществ в водные объекты</t>
  </si>
  <si>
    <t>90820225497050000150</t>
  </si>
  <si>
    <t>90820225519050000150</t>
  </si>
  <si>
    <t xml:space="preserve">   Субсидия бюджетам муниципальных районов на поддержку отрасли культуры</t>
  </si>
  <si>
    <t xml:space="preserve">      Субсидии на проведение землеустроительных работ по описанию местоположения границ территориальных зон и населенных пунктов, расположенных на территории Свердловской области </t>
  </si>
  <si>
    <t>90120249999050000150</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</si>
  <si>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</si>
  <si>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0602916029</t>
  </si>
  <si>
    <t>0601643800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</si>
  <si>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</si>
  <si>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</si>
  <si>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Пособия, компенсации и иные социальные выплаты гражданам, кроме публичных нормативных обязательств</t>
  </si>
  <si>
    <t>321</t>
  </si>
  <si>
    <t xml:space="preserve">            Резервный фонд Правительства Свердловской области</t>
  </si>
  <si>
    <t>7009040700</t>
  </si>
  <si>
    <t>18210503010012100110</t>
  </si>
  <si>
    <t xml:space="preserve">      Единый сельскохозяйственный налог (пени по соответствующему платежу)</t>
  </si>
  <si>
    <t>18210504020022100110</t>
  </si>
  <si>
    <t xml:space="preserve">      Налог, взимаемый в связи с применением патентной системы налогообложения (пени по соответствующему платежу)</t>
  </si>
  <si>
    <t xml:space="preserve">     Плата за размещение отходов производства </t>
  </si>
  <si>
    <t>04811201042016000120</t>
  </si>
  <si>
    <t xml:space="preserve">     Плата за размещение твердых коммунальных отходов </t>
  </si>
  <si>
    <t xml:space="preserve">Среднесписочная
численность  
работников   
за   квартал 2020 года
(без внешних  
совместителей),
человек
</t>
  </si>
  <si>
    <t xml:space="preserve">Фактические  
затраты    
на денежное  
содержание  
(заработную  
плату)    
за   первый квартал 2020 года 
(тысяч рублей)
</t>
  </si>
  <si>
    <t>Сумма средств, предусмотренная на 2020 год в Решении о местном бюджете, в рублях</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</si>
  <si>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</si>
  <si>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</si>
  <si>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</si>
  <si>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</si>
  <si>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</si>
  <si>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</si>
  <si>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7001354690</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</si>
  <si>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</si>
  <si>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</si>
  <si>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0710410000</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</si>
  <si>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</si>
  <si>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</si>
  <si>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</si>
  <si>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</si>
  <si>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Подпрограмма 4 "Развитие транспортного комплекса"</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</si>
  <si>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</si>
  <si>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</si>
  <si>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</si>
  <si>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0120310000</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</si>
  <si>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</si>
  <si>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Проведение комплексных кадастровых работ</t>
  </si>
  <si>
    <t>0600843700</t>
  </si>
  <si>
    <t>06008S3700</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</si>
  <si>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</si>
  <si>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</si>
  <si>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 xml:space="preserve">            Предоставление межбюджетных трансфертов на проведение работ по внесению изменений в документы территориального и (или) правила землепользования и застройки</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</si>
  <si>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</si>
  <si>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ветхих коммунальных сетей</t>
  </si>
  <si>
    <t xml:space="preserve">            Выполнение схем газоснабжения (гидравлических расчетов) населенных пунктов Камышловского района</t>
  </si>
  <si>
    <t>0230510000</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</si>
  <si>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</si>
  <si>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0260612606</t>
  </si>
  <si>
    <t xml:space="preserve">      Другие вопросы в области жилищно-коммунального хозяйства</t>
  </si>
  <si>
    <t>0505</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</si>
  <si>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</si>
  <si>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</si>
  <si>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0250342700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</si>
  <si>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</si>
  <si>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</si>
  <si>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</si>
  <si>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</si>
  <si>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</si>
  <si>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</si>
  <si>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03206L2550</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</si>
  <si>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</si>
  <si>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</si>
  <si>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</si>
  <si>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антитеррористических мероприятий Камышловского муниципального района</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</si>
  <si>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</si>
  <si>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</si>
  <si>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</si>
  <si>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Оснащение муниципальных библиотек книгами, учебными фильмами, плакатами, патриотической направленности</t>
  </si>
  <si>
    <t>0450310000</t>
  </si>
  <si>
    <t xml:space="preserve">            Поддержка на конкурсной основе лучших учреждений культуры</t>
  </si>
  <si>
    <t>0410910000</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</si>
  <si>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</si>
  <si>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041A155193</t>
  </si>
  <si>
    <t xml:space="preserve">            Улучшение жилищных условий граждан, проживающих на сельских территориях</t>
  </si>
  <si>
    <t>0250145762</t>
  </si>
  <si>
    <t xml:space="preserve">            Улучшение жилищных условий граждан, проживающих на сельских территориях, на условиях софинансирования из федерального бюджета</t>
  </si>
  <si>
    <t>02501L5760</t>
  </si>
  <si>
    <t>02501S5762</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</si>
  <si>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</si>
  <si>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</si>
  <si>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</si>
  <si>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</si>
  <si>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</si>
  <si>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</si>
  <si>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</si>
  <si>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044P5S8Г00</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</si>
  <si>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</si>
  <si>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0440714407</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</si>
  <si>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</si>
  <si>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</si>
  <si>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</si>
  <si>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Сумма средств предусмотренная на 2020 год в решении о местном бюджете, в  рублях</t>
  </si>
  <si>
    <t>18210501011014000110</t>
  </si>
  <si>
    <t xml:space="preserve">  Налог, взимаемый с налогоплательщиков, выбравших в качестве объекта налогообложения доходы  (прочие поступления)</t>
  </si>
  <si>
    <t>18210501022013000110</t>
  </si>
  <si>
    <t xml:space="preserve">  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</si>
  <si>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18210503010013000110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</si>
  <si>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</si>
  <si>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90111105010050000120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</si>
  <si>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</si>
  <si>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 xml:space="preserve">      Доходы, получаемые в виде арендной платы, а также средства от продажи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учреждений)(Доходы, получаемые в виде аендной платы за указанные земельные участки)</t>
  </si>
  <si>
    <t xml:space="preserve">         Плата за пользование жилыми помещениями (плата за наем) муниципального жилищного фонда муниципальных районов</t>
  </si>
  <si>
    <t>90111302995050007130</t>
  </si>
  <si>
    <t>90111607010050000140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</si>
  <si>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</si>
  <si>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90611607010050000140</t>
  </si>
  <si>
    <t>90111607090050000140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</si>
  <si>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</si>
  <si>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18811610123010051140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</si>
  <si>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</si>
  <si>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90111610123010051140</t>
  </si>
  <si>
    <t>90611610123010051140</t>
  </si>
  <si>
    <t>18211610129010000140</t>
  </si>
  <si>
    <t>90120215002050000150</t>
  </si>
  <si>
    <t xml:space="preserve">      Дотации бюджетам муниципальных районов на поддержку  мер по обеспечению сбалансированности местных бюджетов</t>
  </si>
  <si>
    <t>90620225255050000150</t>
  </si>
  <si>
    <t xml:space="preserve">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</si>
  <si>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Субсидии бюджетам муниципальных районов на реализацию мероприятий по обеспечению жильем молодых семей (Субсидии на предоставление социальных выплат молодым семьям на приобретение (строительство) жилья)</t>
  </si>
  <si>
    <t>90120225576050000150</t>
  </si>
  <si>
    <t xml:space="preserve">       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на условиях софинансирования из Федеального бюджета)</t>
  </si>
  <si>
    <t xml:space="preserve">     Субсидии на проведение комплексных кадастровых работ </t>
  </si>
  <si>
    <t xml:space="preserve">     Субсидии на улучшение жилищных условий граждан, проживающих на сельских территориях </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</si>
  <si>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</si>
  <si>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</si>
  <si>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90120235469050000150</t>
  </si>
  <si>
    <t xml:space="preserve">      Субвенции на осуществление госудрственного полномочия Российской Федерации, переданных для осуществления органами государственной власти Свердловской области, по подготовке и проведению Всероссийской переписи населения</t>
  </si>
  <si>
    <t xml:space="preserve">     Субвенции на финансовое обеспечение государственных гарантий 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t>
  </si>
  <si>
    <t>90121960010050000150</t>
  </si>
  <si>
    <t>90621960010050000150</t>
  </si>
  <si>
    <t>Отчет об исполнении расходов бюджета муниципального образования Камышловский муниципальный район 
по разделам, подразделам, целевым статьям и видам расходов классификации расходов бюджетов Российской Федерации, 
за  первое  полугодие 2020  года</t>
  </si>
  <si>
    <t xml:space="preserve">      Судебная система</t>
  </si>
  <si>
    <t>0105</t>
  </si>
  <si>
    <t xml:space="preserve">              Субвенции</t>
  </si>
  <si>
    <t>530</t>
  </si>
  <si>
    <t xml:space="preserve">    НАЦИОНАЛЬНАЯ ОБОРОНА</t>
  </si>
  <si>
    <t>0200</t>
  </si>
  <si>
    <t xml:space="preserve">      Мобилизационная и вневойсковая подготовка</t>
  </si>
  <si>
    <t>0203</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</si>
  <si>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</si>
  <si>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Субсидии</t>
  </si>
  <si>
    <t>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</si>
  <si>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</si>
  <si>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521</t>
  </si>
  <si>
    <t xml:space="preserve">      Жилищное хозяйство</t>
  </si>
  <si>
    <t>0501</t>
  </si>
  <si>
    <t xml:space="preserve">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t>
  </si>
  <si>
    <t>7001410014</t>
  </si>
  <si>
    <t xml:space="preserve">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t>
  </si>
  <si>
    <t>7001240900</t>
  </si>
  <si>
    <t xml:space="preserve">            Реализация проектов по приоритетным направлениям работы с молодежью на территории Свердловской области</t>
  </si>
  <si>
    <t>0430148П00</t>
  </si>
  <si>
    <t xml:space="preserve">            Реализация проектов по приоритетным направлениям работы с молодежью на территории Свердловской области за счет средств местного бюджета</t>
  </si>
  <si>
    <t>04301S8П00</t>
  </si>
  <si>
    <t xml:space="preserve">            Организация военно-патриотического воспитания и допризывной подготовки молодых граждан</t>
  </si>
  <si>
    <t>0450648700</t>
  </si>
  <si>
    <t xml:space="preserve">                Субсидии (гранты в форме субсидий), не подлежащие казначейскому сопровождению</t>
  </si>
  <si>
    <t>633</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</si>
  <si>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</si>
  <si>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</si>
  <si>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Охрана семьи и детства</t>
  </si>
  <si>
    <t>1004</t>
  </si>
  <si>
    <t xml:space="preserve">            Реализация мероприятий по поэтапному внедрению Всероссийского физкультурно-спортивного комплекса "Готов к труду и обороне" (ГТО)</t>
  </si>
  <si>
    <t>044P548Г00</t>
  </si>
  <si>
    <t>СВЕДЕНИЯ
О ЧИСЛЕННОСТИ МУНИЦИПАЛЬНЫХ СЛУЖАЩИХ 
ОРГАНОВ МЕСТНОГО САМОУПРАВЛЕНИЯ МУНИЦИПАЛЬНОГО ОБРАЗОВАНИЯ
КАМЫШЛОВСКИЙ МУНИЦИПАЛЬНЫЙ РАЙОН 
И РАБОТНИКОВ КАЗЕННЫХ (БЮДЖЕТНЫХ, АВТОНОМНЫХ) УЧРЕЖДЕНИЙ 
МУНИЦИПАЛЬНОГО ОБРАЗОВАНИЯ КАМЫШЛОВСКИЙ МУНИЦИПАЛЬНЫЙ РАЙОН 
ЗА   ПЕРВОЕ ПОЛУГОДИЕ  2020 ГОДА</t>
  </si>
  <si>
    <r>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Arial Cyr"/>
        <charset val="204"/>
      </rPr>
      <t>в т.ч.:</t>
    </r>
  </si>
  <si>
    <t>90111105013050001120</t>
  </si>
  <si>
    <t>90111105025050001120</t>
  </si>
  <si>
    <r>
      <t xml:space="preserve">      Доходы от сдачи в аренду имущества, составляющего казну муниципальных районов (за исключением земельных участков) </t>
    </r>
    <r>
      <rPr>
        <sz val="10"/>
        <rFont val="Arial Cyr"/>
        <charset val="204"/>
      </rPr>
      <t>из них:</t>
    </r>
  </si>
  <si>
    <r>
      <t xml:space="preserve">      Прочие доходы от оказания платных услуг (работ) получателями средств бюджетов муниципальных районов, </t>
    </r>
    <r>
      <rPr>
        <sz val="10"/>
        <rFont val="Arial Cyr"/>
        <charset val="204"/>
      </rPr>
      <t>из них</t>
    </r>
    <r>
      <rPr>
        <b/>
        <sz val="10"/>
        <rFont val="Arial Cyr"/>
        <charset val="204"/>
      </rPr>
      <t xml:space="preserve">: </t>
    </r>
  </si>
  <si>
    <t>90811607010050000140</t>
  </si>
  <si>
    <t>90611610100050000140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</si>
  <si>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</si>
  <si>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
</t>
  </si>
  <si>
    <t>04511611050010000140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</si>
  <si>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</si>
  <si>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90820229999050000150</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</si>
  <si>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</si>
  <si>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 xml:space="preserve">     Субсидии на реализацию проектов по приоритетным направлениям работы с молодежью на территории Свердловской области</t>
  </si>
  <si>
    <t xml:space="preserve">     Субсидии на организацию военно-патриотического воспитания и допризывной подготовки молодых граждан</t>
  </si>
  <si>
    <t xml:space="preserve">      Иные межбюджетные трансферты из резервного фонда Правительства Свердловской области на возмещение расходов управляющих организаций на приобретение дезинфицирующих средств для Восточного, Галкинского, Зареченского, Калиновского сельских поселений</t>
  </si>
  <si>
    <t>90620249999050000150</t>
  </si>
  <si>
    <t xml:space="preserve">  Иные межбюджетные трансферты на приобетение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короновирусной инфекции</t>
  </si>
  <si>
    <t>за первое  полугодие 2020 года по кодам видов доходов, подвидов доходов, классификации операций сектора государственного управления,</t>
  </si>
  <si>
    <t>от 29.07.2020 года № 359-ПА</t>
  </si>
  <si>
    <t>Приложение № 3
к Постановлению главы
муниципального образования
Камышловский муниципальный район
от                           №</t>
  </si>
  <si>
    <t>к постановлению администрации</t>
  </si>
  <si>
    <t>Приложение № 2
к постановлению администрации
муниципального образования
Камышловский муниципальный район
от 29.07.2020 года № 359-ПА</t>
  </si>
  <si>
    <t>Приложение № 4
к постановлению администрации
муниципального образования
Камышловский муниципальный район
от 29.07.2020 года № 359-ПА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</si>
</sst>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р_."/>
  </numFmts>
  <fonts count="52" x14ac:knownFonts="1">
    <font>
      <sz val="10"/>
      <name val="Arial"/>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Arial"/>
      <family val="2"/>
      <charset val="204"/>
    </font>
    <font>
      <sz val="10"/>
      <color indexed="8"/>
      <name val="Arial"/>
      <family val="2"/>
      <charset val="204"/>
    </font>
    <font>
      <sz val="11"/>
      <name val="Calibri"/>
      <family val="2"/>
    </font>
    <font>
      <sz val="11"/>
      <color theme="1"/>
      <name val="Calibri"/>
      <family val="2"/>
      <charset val="204"/>
      <scheme val="minor"/>
    </font>
    <font>
      <sz val="11"/>
      <color theme="0"/>
      <name val="Calibri"/>
      <family val="2"/>
      <charset val="204"/>
      <scheme val="minor"/>
    </font>
    <font>
      <sz val="11"/>
      <name val="Calibri"/>
      <family val="2"/>
      <scheme val="minor"/>
    </font>
    <font>
      <sz val="10"/>
      <color rgb="FF000000"/>
      <name val="Arial Cyr"/>
      <family val="2"/>
    </font>
    <font>
      <b/>
      <sz val="12"/>
      <color rgb="FF000000"/>
      <name val="Arial Cyr"/>
      <family val="2"/>
    </font>
    <font>
      <b/>
      <sz val="10"/>
      <color rgb="FF000000"/>
      <name val="Arial CYR"/>
      <family val="2"/>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0"/>
      <color rgb="FF000000"/>
      <name val="Arial CYR"/>
    </font>
    <font>
      <sz val="10"/>
      <name val="Times New Roman"/>
      <family val="1"/>
      <charset val="204"/>
    </font>
    <font>
      <sz val="10"/>
      <name val="Arial"/>
      <family val="2"/>
      <charset val="204"/>
    </font>
    <font>
      <b/>
      <sz val="10"/>
      <name val="Times New Roman"/>
      <family val="1"/>
      <charset val="204"/>
    </font>
    <font>
      <sz val="12"/>
      <name val="Times New Roman"/>
      <family val="1"/>
      <charset val="204"/>
    </font>
    <font>
      <sz val="10"/>
      <color rgb="FF000000"/>
      <name val="Arial Cyr"/>
    </font>
    <font>
      <sz val="10"/>
      <color rgb="FF000000"/>
      <name val="Times New Roman"/>
      <family val="1"/>
      <charset val="204"/>
    </font>
    <font>
      <b/>
      <sz val="10"/>
      <name val="Arial Cyr"/>
      <charset val="204"/>
    </font>
    <font>
      <b/>
      <sz val="10"/>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0C0C0"/>
      </patternFill>
    </fill>
    <fill>
      <patternFill patternType="solid">
        <fgColor rgb="FFFFFFCC"/>
      </patternFill>
    </fill>
    <fill>
      <patternFill patternType="solid">
        <fgColor rgb="FFCCFFFF"/>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C6EFCE"/>
      </patternFill>
    </fill>
    <fill>
      <patternFill patternType="solid">
        <fgColor theme="0" tint="-4.9989318521683403E-2"/>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thin">
        <color indexed="64"/>
      </bottom>
      <diagonal/>
    </border>
    <border>
      <left/>
      <right style="thin">
        <color indexed="64"/>
      </right>
      <top style="thin">
        <color indexed="64"/>
      </top>
      <bottom style="thin">
        <color indexed="64"/>
      </bottom>
      <diagonal/>
    </border>
  </borders>
  <cellStyleXfs count="126">
    <xf numFmtId="0" fontId="0" fillId="0" borderId="0"/>
    <xf numFmtId="0" fontId="2" fillId="2" borderId="0" applyNumberFormat="0" applyBorder="0" applyAlignment="0" applyProtection="0"/>
    <xf numFmtId="0" fontId="22" fillId="26" borderId="0" applyNumberFormat="0" applyBorder="0" applyAlignment="0" applyProtection="0"/>
    <xf numFmtId="0" fontId="2" fillId="3" borderId="0" applyNumberFormat="0" applyBorder="0" applyAlignment="0" applyProtection="0"/>
    <xf numFmtId="0" fontId="22" fillId="27" borderId="0" applyNumberFormat="0" applyBorder="0" applyAlignment="0" applyProtection="0"/>
    <xf numFmtId="0" fontId="2" fillId="4" borderId="0" applyNumberFormat="0" applyBorder="0" applyAlignment="0" applyProtection="0"/>
    <xf numFmtId="0" fontId="22" fillId="28" borderId="0" applyNumberFormat="0" applyBorder="0" applyAlignment="0" applyProtection="0"/>
    <xf numFmtId="0" fontId="2" fillId="5" borderId="0" applyNumberFormat="0" applyBorder="0" applyAlignment="0" applyProtection="0"/>
    <xf numFmtId="0" fontId="22" fillId="29" borderId="0" applyNumberFormat="0" applyBorder="0" applyAlignment="0" applyProtection="0"/>
    <xf numFmtId="0" fontId="2" fillId="6" borderId="0" applyNumberFormat="0" applyBorder="0" applyAlignment="0" applyProtection="0"/>
    <xf numFmtId="0" fontId="22" fillId="30" borderId="0" applyNumberFormat="0" applyBorder="0" applyAlignment="0" applyProtection="0"/>
    <xf numFmtId="0" fontId="2" fillId="7" borderId="0" applyNumberFormat="0" applyBorder="0" applyAlignment="0" applyProtection="0"/>
    <xf numFmtId="0" fontId="22" fillId="31" borderId="0" applyNumberFormat="0" applyBorder="0" applyAlignment="0" applyProtection="0"/>
    <xf numFmtId="0" fontId="2" fillId="8" borderId="0" applyNumberFormat="0" applyBorder="0" applyAlignment="0" applyProtection="0"/>
    <xf numFmtId="0" fontId="22" fillId="32" borderId="0" applyNumberFormat="0" applyBorder="0" applyAlignment="0" applyProtection="0"/>
    <xf numFmtId="0" fontId="2" fillId="9" borderId="0" applyNumberFormat="0" applyBorder="0" applyAlignment="0" applyProtection="0"/>
    <xf numFmtId="0" fontId="22" fillId="33" borderId="0" applyNumberFormat="0" applyBorder="0" applyAlignment="0" applyProtection="0"/>
    <xf numFmtId="0" fontId="2" fillId="10" borderId="0" applyNumberFormat="0" applyBorder="0" applyAlignment="0" applyProtection="0"/>
    <xf numFmtId="0" fontId="22" fillId="34" borderId="0" applyNumberFormat="0" applyBorder="0" applyAlignment="0" applyProtection="0"/>
    <xf numFmtId="0" fontId="2" fillId="5" borderId="0" applyNumberFormat="0" applyBorder="0" applyAlignment="0" applyProtection="0"/>
    <xf numFmtId="0" fontId="22" fillId="35" borderId="0" applyNumberFormat="0" applyBorder="0" applyAlignment="0" applyProtection="0"/>
    <xf numFmtId="0" fontId="2" fillId="8" borderId="0" applyNumberFormat="0" applyBorder="0" applyAlignment="0" applyProtection="0"/>
    <xf numFmtId="0" fontId="22" fillId="36" borderId="0" applyNumberFormat="0" applyBorder="0" applyAlignment="0" applyProtection="0"/>
    <xf numFmtId="0" fontId="2" fillId="11" borderId="0" applyNumberFormat="0" applyBorder="0" applyAlignment="0" applyProtection="0"/>
    <xf numFmtId="0" fontId="22" fillId="37" borderId="0" applyNumberFormat="0" applyBorder="0" applyAlignment="0" applyProtection="0"/>
    <xf numFmtId="0" fontId="3" fillId="12" borderId="0" applyNumberFormat="0" applyBorder="0" applyAlignment="0" applyProtection="0"/>
    <xf numFmtId="0" fontId="23" fillId="38" borderId="0" applyNumberFormat="0" applyBorder="0" applyAlignment="0" applyProtection="0"/>
    <xf numFmtId="0" fontId="3" fillId="9" borderId="0" applyNumberFormat="0" applyBorder="0" applyAlignment="0" applyProtection="0"/>
    <xf numFmtId="0" fontId="23" fillId="39" borderId="0" applyNumberFormat="0" applyBorder="0" applyAlignment="0" applyProtection="0"/>
    <xf numFmtId="0" fontId="3" fillId="10" borderId="0" applyNumberFormat="0" applyBorder="0" applyAlignment="0" applyProtection="0"/>
    <xf numFmtId="0" fontId="23" fillId="40" borderId="0" applyNumberFormat="0" applyBorder="0" applyAlignment="0" applyProtection="0"/>
    <xf numFmtId="0" fontId="3" fillId="13" borderId="0" applyNumberFormat="0" applyBorder="0" applyAlignment="0" applyProtection="0"/>
    <xf numFmtId="0" fontId="23" fillId="41" borderId="0" applyNumberFormat="0" applyBorder="0" applyAlignment="0" applyProtection="0"/>
    <xf numFmtId="0" fontId="3" fillId="14" borderId="0" applyNumberFormat="0" applyBorder="0" applyAlignment="0" applyProtection="0"/>
    <xf numFmtId="0" fontId="23" fillId="42" borderId="0" applyNumberFormat="0" applyBorder="0" applyAlignment="0" applyProtection="0"/>
    <xf numFmtId="0" fontId="3" fillId="15" borderId="0" applyNumberFormat="0" applyBorder="0" applyAlignment="0" applyProtection="0"/>
    <xf numFmtId="0" fontId="23" fillId="43" borderId="0" applyNumberFormat="0" applyBorder="0" applyAlignment="0" applyProtection="0"/>
    <xf numFmtId="0" fontId="24" fillId="0" borderId="0"/>
    <xf numFmtId="0" fontId="24" fillId="0" borderId="0"/>
    <xf numFmtId="0" fontId="25" fillId="0" borderId="0"/>
    <xf numFmtId="0" fontId="25" fillId="0" borderId="0"/>
    <xf numFmtId="0" fontId="24" fillId="0" borderId="0"/>
    <xf numFmtId="0" fontId="25" fillId="44" borderId="0"/>
    <xf numFmtId="0" fontId="25" fillId="0" borderId="0">
      <alignment wrapText="1"/>
    </xf>
    <xf numFmtId="0" fontId="25" fillId="0" borderId="0"/>
    <xf numFmtId="0" fontId="26" fillId="0" borderId="0">
      <alignment horizontal="center" wrapText="1"/>
    </xf>
    <xf numFmtId="0" fontId="26" fillId="0" borderId="0">
      <alignment horizontal="center"/>
    </xf>
    <xf numFmtId="0" fontId="25" fillId="0" borderId="0">
      <alignment horizontal="right"/>
    </xf>
    <xf numFmtId="0" fontId="25" fillId="44" borderId="16"/>
    <xf numFmtId="0" fontId="25" fillId="0" borderId="17">
      <alignment horizontal="center" vertical="center" wrapText="1"/>
    </xf>
    <xf numFmtId="0" fontId="25" fillId="44" borderId="18"/>
    <xf numFmtId="49" fontId="25" fillId="0" borderId="17">
      <alignment horizontal="left" vertical="top" wrapText="1" indent="2"/>
    </xf>
    <xf numFmtId="49" fontId="25" fillId="0" borderId="17">
      <alignment horizontal="center" vertical="top" shrinkToFit="1"/>
    </xf>
    <xf numFmtId="4" fontId="25" fillId="0" borderId="17">
      <alignment horizontal="right" vertical="top" shrinkToFit="1"/>
    </xf>
    <xf numFmtId="10" fontId="25" fillId="0" borderId="17">
      <alignment horizontal="right" vertical="top" shrinkToFit="1"/>
    </xf>
    <xf numFmtId="0" fontId="25" fillId="44" borderId="18">
      <alignment shrinkToFit="1"/>
    </xf>
    <xf numFmtId="0" fontId="27" fillId="0" borderId="17">
      <alignment horizontal="left"/>
    </xf>
    <xf numFmtId="4" fontId="27" fillId="45" borderId="17">
      <alignment horizontal="right" vertical="top" shrinkToFit="1"/>
    </xf>
    <xf numFmtId="10" fontId="27" fillId="45" borderId="17">
      <alignment horizontal="right" vertical="top" shrinkToFit="1"/>
    </xf>
    <xf numFmtId="0" fontId="25" fillId="44" borderId="19"/>
    <xf numFmtId="0" fontId="25" fillId="0" borderId="0">
      <alignment horizontal="left" wrapText="1"/>
    </xf>
    <xf numFmtId="0" fontId="27" fillId="0" borderId="17">
      <alignment vertical="top" wrapText="1"/>
    </xf>
    <xf numFmtId="4" fontId="27" fillId="46" borderId="17">
      <alignment horizontal="right" vertical="top" shrinkToFit="1"/>
    </xf>
    <xf numFmtId="10" fontId="27" fillId="46" borderId="17">
      <alignment horizontal="right" vertical="top" shrinkToFit="1"/>
    </xf>
    <xf numFmtId="0" fontId="25" fillId="44" borderId="18">
      <alignment horizontal="center"/>
    </xf>
    <xf numFmtId="0" fontId="25" fillId="44" borderId="18">
      <alignment horizontal="left"/>
    </xf>
    <xf numFmtId="0" fontId="25" fillId="44" borderId="19">
      <alignment horizontal="center"/>
    </xf>
    <xf numFmtId="0" fontId="25" fillId="44" borderId="19">
      <alignment horizontal="left"/>
    </xf>
    <xf numFmtId="0" fontId="3" fillId="18" borderId="0" applyNumberFormat="0" applyBorder="0" applyAlignment="0" applyProtection="0"/>
    <xf numFmtId="0" fontId="23" fillId="47" borderId="0" applyNumberFormat="0" applyBorder="0" applyAlignment="0" applyProtection="0"/>
    <xf numFmtId="0" fontId="3" fillId="19" borderId="0" applyNumberFormat="0" applyBorder="0" applyAlignment="0" applyProtection="0"/>
    <xf numFmtId="0" fontId="23" fillId="48" borderId="0" applyNumberFormat="0" applyBorder="0" applyAlignment="0" applyProtection="0"/>
    <xf numFmtId="0" fontId="3" fillId="20" borderId="0" applyNumberFormat="0" applyBorder="0" applyAlignment="0" applyProtection="0"/>
    <xf numFmtId="0" fontId="23" fillId="49" borderId="0" applyNumberFormat="0" applyBorder="0" applyAlignment="0" applyProtection="0"/>
    <xf numFmtId="0" fontId="3" fillId="13" borderId="0" applyNumberFormat="0" applyBorder="0" applyAlignment="0" applyProtection="0"/>
    <xf numFmtId="0" fontId="23" fillId="50" borderId="0" applyNumberFormat="0" applyBorder="0" applyAlignment="0" applyProtection="0"/>
    <xf numFmtId="0" fontId="3" fillId="14" borderId="0" applyNumberFormat="0" applyBorder="0" applyAlignment="0" applyProtection="0"/>
    <xf numFmtId="0" fontId="23" fillId="51" borderId="0" applyNumberFormat="0" applyBorder="0" applyAlignment="0" applyProtection="0"/>
    <xf numFmtId="0" fontId="3" fillId="21" borderId="0" applyNumberFormat="0" applyBorder="0" applyAlignment="0" applyProtection="0"/>
    <xf numFmtId="0" fontId="23" fillId="52" borderId="0" applyNumberFormat="0" applyBorder="0" applyAlignment="0" applyProtection="0"/>
    <xf numFmtId="0" fontId="4" fillId="7" borderId="1" applyNumberFormat="0" applyAlignment="0" applyProtection="0"/>
    <xf numFmtId="0" fontId="28" fillId="53" borderId="20" applyNumberFormat="0" applyAlignment="0" applyProtection="0"/>
    <xf numFmtId="0" fontId="5" fillId="16" borderId="2" applyNumberFormat="0" applyAlignment="0" applyProtection="0"/>
    <xf numFmtId="0" fontId="29" fillId="54" borderId="21" applyNumberFormat="0" applyAlignment="0" applyProtection="0"/>
    <xf numFmtId="0" fontId="6" fillId="16" borderId="1" applyNumberFormat="0" applyAlignment="0" applyProtection="0"/>
    <xf numFmtId="0" fontId="30" fillId="54" borderId="20" applyNumberFormat="0" applyAlignment="0" applyProtection="0"/>
    <xf numFmtId="0" fontId="7" fillId="0" borderId="3" applyNumberFormat="0" applyFill="0" applyAlignment="0" applyProtection="0"/>
    <xf numFmtId="0" fontId="31" fillId="0" borderId="22" applyNumberFormat="0" applyFill="0" applyAlignment="0" applyProtection="0"/>
    <xf numFmtId="0" fontId="8" fillId="0" borderId="4" applyNumberFormat="0" applyFill="0" applyAlignment="0" applyProtection="0"/>
    <xf numFmtId="0" fontId="32" fillId="0" borderId="23" applyNumberFormat="0" applyFill="0" applyAlignment="0" applyProtection="0"/>
    <xf numFmtId="0" fontId="9" fillId="0" borderId="5" applyNumberFormat="0" applyFill="0" applyAlignment="0" applyProtection="0"/>
    <xf numFmtId="0" fontId="33" fillId="0" borderId="24"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25" applyNumberFormat="0" applyFill="0" applyAlignment="0" applyProtection="0"/>
    <xf numFmtId="0" fontId="11" fillId="22" borderId="7" applyNumberFormat="0" applyAlignment="0" applyProtection="0"/>
    <xf numFmtId="0" fontId="35" fillId="55" borderId="26"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3" borderId="0" applyNumberFormat="0" applyBorder="0" applyAlignment="0" applyProtection="0"/>
    <xf numFmtId="0" fontId="37" fillId="56" borderId="0" applyNumberFormat="0" applyBorder="0" applyAlignment="0" applyProtection="0"/>
    <xf numFmtId="0" fontId="22" fillId="0" borderId="0"/>
    <xf numFmtId="0" fontId="1" fillId="0" borderId="0"/>
    <xf numFmtId="0" fontId="1" fillId="24" borderId="0"/>
    <xf numFmtId="0" fontId="19" fillId="0" borderId="0"/>
    <xf numFmtId="0" fontId="20" fillId="0" borderId="0"/>
    <xf numFmtId="0" fontId="21" fillId="0" borderId="0"/>
    <xf numFmtId="0" fontId="14" fillId="3" borderId="0" applyNumberFormat="0" applyBorder="0" applyAlignment="0" applyProtection="0"/>
    <xf numFmtId="0" fontId="38" fillId="57" borderId="0" applyNumberFormat="0" applyBorder="0" applyAlignment="0" applyProtection="0"/>
    <xf numFmtId="0" fontId="15" fillId="0" borderId="0" applyNumberFormat="0" applyFill="0" applyBorder="0" applyAlignment="0" applyProtection="0"/>
    <xf numFmtId="0" fontId="39" fillId="0" borderId="0" applyNumberFormat="0" applyFill="0" applyBorder="0" applyAlignment="0" applyProtection="0"/>
    <xf numFmtId="0" fontId="1" fillId="17" borderId="8" applyNumberFormat="0" applyFont="0" applyAlignment="0" applyProtection="0"/>
    <xf numFmtId="0" fontId="22" fillId="45" borderId="27" applyNumberFormat="0" applyFont="0" applyAlignment="0" applyProtection="0"/>
    <xf numFmtId="0" fontId="16" fillId="0" borderId="9" applyNumberFormat="0" applyFill="0" applyAlignment="0" applyProtection="0"/>
    <xf numFmtId="0" fontId="40" fillId="0" borderId="28" applyNumberFormat="0" applyFill="0" applyAlignment="0" applyProtection="0"/>
    <xf numFmtId="0" fontId="17" fillId="0" borderId="0" applyNumberFormat="0" applyFill="0" applyBorder="0" applyAlignment="0" applyProtection="0"/>
    <xf numFmtId="0" fontId="41" fillId="0" borderId="0" applyNumberFormat="0" applyFill="0" applyBorder="0" applyAlignment="0" applyProtection="0"/>
    <xf numFmtId="0" fontId="18" fillId="4" borderId="0" applyNumberFormat="0" applyBorder="0" applyAlignment="0" applyProtection="0"/>
    <xf numFmtId="0" fontId="42" fillId="58" borderId="0" applyNumberFormat="0" applyBorder="0" applyAlignment="0" applyProtection="0"/>
    <xf numFmtId="0" fontId="43" fillId="0" borderId="17">
      <alignment vertical="top" wrapText="1"/>
    </xf>
    <xf numFmtId="4" fontId="43" fillId="46" borderId="17">
      <alignment horizontal="right" vertical="top" shrinkToFit="1"/>
    </xf>
    <xf numFmtId="10" fontId="43" fillId="46" borderId="17">
      <alignment horizontal="right" vertical="top" shrinkToFit="1"/>
    </xf>
    <xf numFmtId="10" fontId="43" fillId="45" borderId="17">
      <alignment horizontal="right" vertical="top" shrinkToFit="1"/>
    </xf>
    <xf numFmtId="0" fontId="43" fillId="0" borderId="17">
      <alignment vertical="top" wrapText="1"/>
    </xf>
    <xf numFmtId="0" fontId="48" fillId="0" borderId="0">
      <alignment horizontal="left" wrapText="1"/>
    </xf>
  </cellStyleXfs>
  <cellXfs count="121">
    <xf numFmtId="0" fontId="0" fillId="0" borderId="0" xfId="0"/>
    <xf numFmtId="0" fontId="44" fillId="0" borderId="0" xfId="0" applyFont="1" applyFill="1" applyAlignment="1">
      <alignment horizontal="center" vertical="top"/>
    </xf>
    <xf numFmtId="0" fontId="44" fillId="0" borderId="0" xfId="0" applyFont="1" applyFill="1" applyAlignment="1">
      <alignment horizontal="right" vertical="top"/>
    </xf>
    <xf numFmtId="0" fontId="44" fillId="0" borderId="0" xfId="0" applyFont="1" applyFill="1" applyAlignment="1">
      <alignment vertical="top"/>
    </xf>
    <xf numFmtId="4" fontId="44" fillId="0" borderId="0" xfId="0" applyNumberFormat="1" applyFont="1" applyFill="1" applyAlignment="1">
      <alignment vertical="top"/>
    </xf>
    <xf numFmtId="0" fontId="45" fillId="0" borderId="0" xfId="0" applyFont="1"/>
    <xf numFmtId="0" fontId="44" fillId="0" borderId="0" xfId="0" applyFont="1" applyAlignment="1">
      <alignment horizontal="center" vertical="top"/>
    </xf>
    <xf numFmtId="0" fontId="44" fillId="0" borderId="0" xfId="0" applyFont="1" applyAlignment="1">
      <alignment vertical="top"/>
    </xf>
    <xf numFmtId="0" fontId="44" fillId="59" borderId="10" xfId="0" applyFont="1" applyFill="1" applyBorder="1" applyAlignment="1">
      <alignment horizontal="center" vertical="top"/>
    </xf>
    <xf numFmtId="0" fontId="46" fillId="0" borderId="10" xfId="0" applyFont="1" applyBorder="1" applyAlignment="1">
      <alignment horizontal="center" vertical="top"/>
    </xf>
    <xf numFmtId="0" fontId="46" fillId="0" borderId="10" xfId="0" applyFont="1" applyBorder="1" applyAlignment="1">
      <alignment horizontal="left" vertical="top" wrapText="1"/>
    </xf>
    <xf numFmtId="0" fontId="44" fillId="0" borderId="10" xfId="0" applyFont="1" applyBorder="1" applyAlignment="1">
      <alignment horizontal="center" vertical="top"/>
    </xf>
    <xf numFmtId="4" fontId="46" fillId="0" borderId="10" xfId="0" applyNumberFormat="1" applyFont="1" applyFill="1" applyBorder="1" applyAlignment="1">
      <alignment vertical="top"/>
    </xf>
    <xf numFmtId="4" fontId="46" fillId="0" borderId="10" xfId="0" applyNumberFormat="1" applyFont="1" applyBorder="1" applyAlignment="1">
      <alignment vertical="top"/>
    </xf>
    <xf numFmtId="0" fontId="44" fillId="0" borderId="10" xfId="0" applyFont="1" applyBorder="1" applyAlignment="1">
      <alignment horizontal="left" vertical="top" wrapText="1"/>
    </xf>
    <xf numFmtId="0" fontId="44" fillId="0" borderId="10" xfId="0" applyFont="1" applyBorder="1" applyAlignment="1">
      <alignment vertical="top"/>
    </xf>
    <xf numFmtId="4" fontId="44" fillId="0" borderId="10" xfId="0" applyNumberFormat="1" applyFont="1" applyBorder="1" applyAlignment="1">
      <alignment vertical="top"/>
    </xf>
    <xf numFmtId="4" fontId="44" fillId="0" borderId="10" xfId="0" applyNumberFormat="1" applyFont="1" applyFill="1" applyBorder="1" applyAlignment="1">
      <alignment vertical="top" wrapText="1"/>
    </xf>
    <xf numFmtId="4" fontId="44" fillId="0" borderId="10" xfId="0" applyNumberFormat="1" applyFont="1" applyBorder="1" applyAlignment="1">
      <alignment vertical="top" wrapText="1"/>
    </xf>
    <xf numFmtId="4" fontId="44" fillId="0" borderId="0" xfId="0" applyNumberFormat="1" applyFont="1" applyAlignment="1">
      <alignment horizontal="center" vertical="top"/>
    </xf>
    <xf numFmtId="0" fontId="44" fillId="0" borderId="0" xfId="0" applyFont="1" applyFill="1" applyAlignment="1">
      <alignment horizontal="right" vertical="top" wrapText="1"/>
    </xf>
    <xf numFmtId="0" fontId="47" fillId="0" borderId="10" xfId="0" applyFont="1" applyBorder="1" applyAlignment="1">
      <alignment horizontal="center" vertical="top" wrapText="1"/>
    </xf>
    <xf numFmtId="0" fontId="47" fillId="59" borderId="10" xfId="0" applyFont="1" applyFill="1" applyBorder="1" applyAlignment="1">
      <alignment horizontal="center" vertical="top" wrapText="1"/>
    </xf>
    <xf numFmtId="0" fontId="47" fillId="0" borderId="10" xfId="0" applyFont="1" applyBorder="1" applyAlignment="1">
      <alignment vertical="top" wrapText="1"/>
    </xf>
    <xf numFmtId="0" fontId="44" fillId="0" borderId="10" xfId="0" applyFont="1" applyBorder="1" applyAlignment="1">
      <alignment horizontal="center" vertical="top" wrapText="1"/>
    </xf>
    <xf numFmtId="0" fontId="47" fillId="60" borderId="10" xfId="0" applyFont="1" applyFill="1" applyBorder="1" applyAlignment="1">
      <alignment horizontal="center" vertical="top" wrapText="1"/>
    </xf>
    <xf numFmtId="4" fontId="47" fillId="60" borderId="10" xfId="0" applyNumberFormat="1" applyFont="1" applyFill="1" applyBorder="1" applyAlignment="1">
      <alignment horizontal="center" vertical="top" wrapText="1"/>
    </xf>
    <xf numFmtId="0" fontId="44" fillId="60" borderId="0" xfId="0" applyFont="1" applyFill="1" applyAlignment="1">
      <alignment horizontal="center" vertical="top"/>
    </xf>
    <xf numFmtId="0" fontId="44" fillId="60" borderId="0" xfId="0" applyFont="1" applyFill="1" applyAlignment="1">
      <alignment horizontal="right" vertical="top"/>
    </xf>
    <xf numFmtId="0" fontId="44" fillId="60" borderId="0" xfId="0" applyFont="1" applyFill="1" applyAlignment="1">
      <alignment vertical="top"/>
    </xf>
    <xf numFmtId="0" fontId="44" fillId="60" borderId="0" xfId="0" applyFont="1" applyFill="1" applyAlignment="1">
      <alignment horizontal="right" vertical="top" wrapText="1"/>
    </xf>
    <xf numFmtId="0" fontId="44" fillId="60" borderId="0" xfId="0" applyFont="1" applyFill="1"/>
    <xf numFmtId="0" fontId="44" fillId="60" borderId="10" xfId="0" applyFont="1" applyFill="1" applyBorder="1" applyAlignment="1">
      <alignment horizontal="center" vertical="top" wrapText="1"/>
    </xf>
    <xf numFmtId="0" fontId="44" fillId="60" borderId="10" xfId="0" applyNumberFormat="1" applyFont="1" applyFill="1" applyBorder="1" applyAlignment="1">
      <alignment horizontal="center" vertical="top"/>
    </xf>
    <xf numFmtId="0" fontId="44" fillId="60" borderId="10" xfId="0" applyNumberFormat="1" applyFont="1" applyFill="1" applyBorder="1" applyAlignment="1">
      <alignment horizontal="center" vertical="top" shrinkToFit="1"/>
    </xf>
    <xf numFmtId="3" fontId="44" fillId="60" borderId="10" xfId="0" applyNumberFormat="1" applyFont="1" applyFill="1" applyBorder="1" applyAlignment="1">
      <alignment horizontal="center" vertical="top" shrinkToFit="1"/>
    </xf>
    <xf numFmtId="0" fontId="44" fillId="60" borderId="15" xfId="0" applyFont="1" applyFill="1" applyBorder="1" applyAlignment="1">
      <alignment horizontal="center" vertical="top"/>
    </xf>
    <xf numFmtId="0" fontId="49" fillId="60" borderId="10" xfId="124" applyNumberFormat="1" applyFont="1" applyFill="1" applyBorder="1" applyProtection="1">
      <alignment vertical="top" wrapText="1"/>
    </xf>
    <xf numFmtId="1" fontId="49" fillId="60" borderId="10" xfId="47" applyNumberFormat="1" applyFont="1" applyFill="1" applyBorder="1" applyAlignment="1" applyProtection="1">
      <alignment horizontal="center" vertical="top" shrinkToFit="1"/>
    </xf>
    <xf numFmtId="4" fontId="49" fillId="60" borderId="10" xfId="122" applyNumberFormat="1" applyFont="1" applyFill="1" applyBorder="1" applyProtection="1">
      <alignment horizontal="right" vertical="top" shrinkToFit="1"/>
    </xf>
    <xf numFmtId="10" fontId="44" fillId="60" borderId="30" xfId="0" applyNumberFormat="1" applyFont="1" applyFill="1" applyBorder="1" applyAlignment="1">
      <alignment horizontal="center" vertical="top"/>
    </xf>
    <xf numFmtId="4" fontId="49" fillId="60" borderId="10" xfId="62" applyNumberFormat="1" applyFont="1" applyFill="1" applyBorder="1" applyProtection="1">
      <alignment horizontal="right" vertical="top" shrinkToFit="1"/>
    </xf>
    <xf numFmtId="164" fontId="44" fillId="60" borderId="0" xfId="0" applyNumberFormat="1" applyFont="1" applyFill="1" applyAlignment="1">
      <alignment vertical="top"/>
    </xf>
    <xf numFmtId="4" fontId="44" fillId="60" borderId="0" xfId="0" applyNumberFormat="1" applyFont="1" applyFill="1" applyAlignment="1">
      <alignment vertical="top"/>
    </xf>
    <xf numFmtId="0" fontId="44" fillId="0" borderId="0" xfId="0" applyFont="1" applyFill="1" applyAlignment="1">
      <alignment horizontal="right" vertical="top" wrapText="1"/>
    </xf>
    <xf numFmtId="0" fontId="44" fillId="0" borderId="0" xfId="0" applyFont="1" applyFill="1" applyAlignment="1">
      <alignment horizontal="center"/>
    </xf>
    <xf numFmtId="0" fontId="44" fillId="0" borderId="0" xfId="0" applyFont="1" applyFill="1" applyAlignment="1">
      <alignment horizontal="right"/>
    </xf>
    <xf numFmtId="0" fontId="44" fillId="0" borderId="0" xfId="0" applyFont="1" applyFill="1" applyAlignment="1">
      <alignment horizontal="right"/>
    </xf>
    <xf numFmtId="0" fontId="44" fillId="0" borderId="0" xfId="0" applyFont="1" applyFill="1" applyAlignment="1">
      <alignment horizontal="left"/>
    </xf>
    <xf numFmtId="0" fontId="46" fillId="0" borderId="0" xfId="0" applyFont="1" applyFill="1" applyBorder="1" applyAlignment="1">
      <alignment horizontal="center" wrapText="1"/>
    </xf>
    <xf numFmtId="0" fontId="46" fillId="0" borderId="10" xfId="0" applyFont="1" applyFill="1" applyBorder="1" applyAlignment="1">
      <alignment horizontal="center"/>
    </xf>
    <xf numFmtId="49" fontId="50" fillId="0" borderId="10" xfId="0" applyNumberFormat="1" applyFont="1" applyFill="1" applyBorder="1" applyAlignment="1">
      <alignment horizontal="center" vertical="top" shrinkToFit="1"/>
    </xf>
    <xf numFmtId="0" fontId="50" fillId="0" borderId="10" xfId="0" applyFont="1" applyFill="1" applyBorder="1" applyAlignment="1">
      <alignment horizontal="justify" vertical="top" wrapText="1"/>
    </xf>
    <xf numFmtId="4" fontId="50" fillId="0" borderId="10" xfId="0" applyNumberFormat="1" applyFont="1" applyFill="1" applyBorder="1" applyAlignment="1">
      <alignment horizontal="right" vertical="top" shrinkToFit="1"/>
    </xf>
    <xf numFmtId="10" fontId="50" fillId="0" borderId="10" xfId="0" applyNumberFormat="1" applyFont="1" applyFill="1" applyBorder="1" applyAlignment="1">
      <alignment horizontal="right" vertical="top" shrinkToFit="1"/>
    </xf>
    <xf numFmtId="49" fontId="0" fillId="0" borderId="10" xfId="0" applyNumberFormat="1" applyFill="1" applyBorder="1" applyAlignment="1">
      <alignment horizontal="center" vertical="top" shrinkToFit="1"/>
    </xf>
    <xf numFmtId="0" fontId="0" fillId="0" borderId="10" xfId="0" applyFill="1" applyBorder="1" applyAlignment="1">
      <alignment horizontal="justify" vertical="top" wrapText="1"/>
    </xf>
    <xf numFmtId="4" fontId="1" fillId="0" borderId="10" xfId="0" applyNumberFormat="1" applyFont="1" applyFill="1" applyBorder="1" applyAlignment="1">
      <alignment horizontal="right" vertical="top" shrinkToFit="1"/>
    </xf>
    <xf numFmtId="10" fontId="0" fillId="0" borderId="10" xfId="0" applyNumberFormat="1" applyFont="1" applyFill="1" applyBorder="1" applyAlignment="1">
      <alignment horizontal="right" vertical="top" shrinkToFit="1"/>
    </xf>
    <xf numFmtId="0" fontId="0" fillId="0" borderId="10" xfId="0" applyFill="1" applyBorder="1" applyAlignment="1">
      <alignment horizontal="left" vertical="top" wrapText="1"/>
    </xf>
    <xf numFmtId="49" fontId="50" fillId="24" borderId="10" xfId="0" applyNumberFormat="1" applyFont="1" applyFill="1" applyBorder="1" applyAlignment="1">
      <alignment horizontal="center" vertical="top" shrinkToFit="1"/>
    </xf>
    <xf numFmtId="0" fontId="50" fillId="24" borderId="10" xfId="0" applyFont="1" applyFill="1" applyBorder="1" applyAlignment="1">
      <alignment horizontal="justify" vertical="top" wrapText="1"/>
    </xf>
    <xf numFmtId="4" fontId="50" fillId="25" borderId="10" xfId="0" applyNumberFormat="1" applyFont="1" applyFill="1" applyBorder="1" applyAlignment="1">
      <alignment horizontal="right" vertical="top" shrinkToFit="1"/>
    </xf>
    <xf numFmtId="49" fontId="0" fillId="24" borderId="10" xfId="0" applyNumberFormat="1" applyFill="1" applyBorder="1" applyAlignment="1">
      <alignment horizontal="center" vertical="top" shrinkToFit="1"/>
    </xf>
    <xf numFmtId="0" fontId="0" fillId="24" borderId="10" xfId="0" applyFill="1" applyBorder="1" applyAlignment="1">
      <alignment horizontal="justify" vertical="top" wrapText="1"/>
    </xf>
    <xf numFmtId="4" fontId="1" fillId="25" borderId="10" xfId="0" applyNumberFormat="1" applyFont="1" applyFill="1" applyBorder="1" applyAlignment="1">
      <alignment horizontal="right" vertical="top" shrinkToFit="1"/>
    </xf>
    <xf numFmtId="49" fontId="0" fillId="24" borderId="10" xfId="0" applyNumberFormat="1" applyFont="1" applyFill="1" applyBorder="1" applyAlignment="1">
      <alignment horizontal="center" vertical="top" shrinkToFit="1"/>
    </xf>
    <xf numFmtId="0" fontId="45" fillId="0" borderId="0" xfId="0" applyFont="1" applyAlignment="1">
      <alignment horizontal="justify" vertical="top" wrapText="1"/>
    </xf>
    <xf numFmtId="4" fontId="0" fillId="0" borderId="10" xfId="0" applyNumberFormat="1" applyFont="1" applyFill="1" applyBorder="1" applyAlignment="1">
      <alignment horizontal="right" vertical="top" shrinkToFit="1"/>
    </xf>
    <xf numFmtId="0" fontId="45" fillId="0" borderId="10" xfId="0" applyFont="1" applyBorder="1" applyAlignment="1">
      <alignment horizontal="justify" vertical="top" wrapText="1"/>
    </xf>
    <xf numFmtId="49" fontId="1" fillId="0" borderId="10" xfId="0" applyNumberFormat="1" applyFont="1" applyFill="1" applyBorder="1" applyAlignment="1">
      <alignment horizontal="center" vertical="top" shrinkToFit="1"/>
    </xf>
    <xf numFmtId="49" fontId="0" fillId="0" borderId="10" xfId="0" applyNumberFormat="1" applyFont="1" applyFill="1" applyBorder="1" applyAlignment="1">
      <alignment horizontal="center" vertical="top" shrinkToFit="1"/>
    </xf>
    <xf numFmtId="10" fontId="1" fillId="0" borderId="10" xfId="0" applyNumberFormat="1" applyFont="1" applyFill="1" applyBorder="1" applyAlignment="1">
      <alignment horizontal="right" vertical="top" shrinkToFit="1"/>
    </xf>
    <xf numFmtId="0" fontId="0" fillId="24" borderId="10" xfId="0" applyFill="1" applyBorder="1" applyAlignment="1">
      <alignment horizontal="left" vertical="top" wrapText="1"/>
    </xf>
    <xf numFmtId="0" fontId="0" fillId="24" borderId="10" xfId="0" applyFont="1" applyFill="1" applyBorder="1" applyAlignment="1">
      <alignment horizontal="justify" vertical="top" wrapText="1"/>
    </xf>
    <xf numFmtId="4" fontId="0" fillId="25" borderId="10" xfId="0" applyNumberFormat="1" applyFont="1" applyFill="1" applyBorder="1" applyAlignment="1">
      <alignment horizontal="right" vertical="top" shrinkToFit="1"/>
    </xf>
    <xf numFmtId="0" fontId="1" fillId="0" borderId="10" xfId="0" applyFont="1" applyFill="1" applyBorder="1" applyAlignment="1">
      <alignment horizontal="justify" vertical="top" wrapText="1"/>
    </xf>
    <xf numFmtId="0" fontId="0" fillId="0" borderId="10" xfId="0" applyFont="1" applyFill="1" applyBorder="1" applyAlignment="1">
      <alignment horizontal="justify" vertical="top" wrapText="1"/>
    </xf>
    <xf numFmtId="49" fontId="51" fillId="0" borderId="10" xfId="0" applyNumberFormat="1" applyFont="1" applyFill="1" applyBorder="1" applyAlignment="1">
      <alignment horizontal="center" vertical="top" shrinkToFit="1"/>
    </xf>
    <xf numFmtId="0" fontId="51" fillId="0" borderId="10" xfId="0" applyFont="1" applyFill="1" applyBorder="1" applyAlignment="1">
      <alignment horizontal="justify" vertical="top" wrapText="1"/>
    </xf>
    <xf numFmtId="4" fontId="51" fillId="0" borderId="10" xfId="0" applyNumberFormat="1" applyFont="1" applyFill="1" applyBorder="1" applyAlignment="1">
      <alignment horizontal="right" vertical="top" shrinkToFit="1"/>
    </xf>
    <xf numFmtId="49" fontId="45" fillId="0" borderId="10" xfId="0" applyNumberFormat="1" applyFont="1" applyFill="1" applyBorder="1" applyAlignment="1">
      <alignment horizontal="center" vertical="top" shrinkToFit="1"/>
    </xf>
    <xf numFmtId="0" fontId="45" fillId="0" borderId="10" xfId="0" applyFont="1" applyFill="1" applyBorder="1" applyAlignment="1">
      <alignment horizontal="justify" vertical="top" wrapText="1"/>
    </xf>
    <xf numFmtId="4" fontId="45" fillId="0" borderId="10" xfId="0" applyNumberFormat="1" applyFont="1" applyFill="1" applyBorder="1" applyAlignment="1">
      <alignment horizontal="right" vertical="top" shrinkToFit="1"/>
    </xf>
    <xf numFmtId="4" fontId="45" fillId="0" borderId="10" xfId="0" applyNumberFormat="1" applyFont="1" applyFill="1" applyBorder="1" applyAlignment="1">
      <alignment vertical="justify"/>
    </xf>
    <xf numFmtId="0" fontId="0" fillId="24" borderId="10" xfId="0" applyFont="1" applyFill="1" applyBorder="1" applyAlignment="1">
      <alignment horizontal="left" vertical="top" wrapText="1"/>
    </xf>
    <xf numFmtId="0" fontId="1" fillId="24" borderId="10" xfId="0" applyFont="1" applyFill="1" applyBorder="1" applyAlignment="1">
      <alignment horizontal="left" vertical="top" wrapText="1"/>
    </xf>
    <xf numFmtId="0" fontId="50" fillId="24" borderId="10" xfId="0" applyFont="1" applyFill="1" applyBorder="1" applyAlignment="1">
      <alignment horizontal="left" vertical="top" wrapText="1"/>
    </xf>
    <xf numFmtId="0" fontId="19" fillId="0" borderId="10" xfId="102" applyNumberFormat="1" applyFont="1" applyBorder="1" applyAlignment="1">
      <alignment wrapText="1"/>
    </xf>
    <xf numFmtId="49" fontId="51" fillId="24" borderId="10" xfId="0" applyNumberFormat="1" applyFont="1" applyFill="1" applyBorder="1" applyAlignment="1">
      <alignment horizontal="left" vertical="top" wrapText="1"/>
    </xf>
    <xf numFmtId="0" fontId="0" fillId="24" borderId="30" xfId="0" applyFill="1" applyBorder="1" applyAlignment="1">
      <alignment horizontal="left" vertical="top" wrapText="1"/>
    </xf>
    <xf numFmtId="0" fontId="51" fillId="0" borderId="11" xfId="0" applyFont="1" applyFill="1" applyBorder="1" applyAlignment="1">
      <alignment horizontal="justify" vertical="top" wrapText="1"/>
    </xf>
    <xf numFmtId="0" fontId="45" fillId="0" borderId="11" xfId="0" applyFont="1" applyFill="1" applyBorder="1" applyAlignment="1">
      <alignment horizontal="justify" vertical="top" wrapText="1"/>
    </xf>
    <xf numFmtId="0" fontId="46" fillId="0" borderId="0" xfId="0" applyFont="1" applyFill="1" applyBorder="1" applyAlignment="1">
      <alignment horizontal="center"/>
    </xf>
    <xf numFmtId="4" fontId="0" fillId="0" borderId="0" xfId="0" applyNumberFormat="1"/>
    <xf numFmtId="0" fontId="45" fillId="0" borderId="0" xfId="0" applyFont="1" applyAlignment="1">
      <alignment horizontal="right"/>
    </xf>
    <xf numFmtId="0" fontId="44" fillId="0"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49" fontId="50" fillId="24" borderId="15" xfId="0" applyNumberFormat="1" applyFont="1" applyFill="1" applyBorder="1" applyAlignment="1">
      <alignment horizontal="left" vertical="top" shrinkToFit="1"/>
    </xf>
    <xf numFmtId="49" fontId="50" fillId="24" borderId="11" xfId="0" applyNumberFormat="1" applyFont="1" applyFill="1" applyBorder="1" applyAlignment="1">
      <alignment horizontal="left" vertical="top" shrinkToFit="1"/>
    </xf>
    <xf numFmtId="0" fontId="44" fillId="0" borderId="0" xfId="0" applyFont="1" applyFill="1" applyAlignment="1">
      <alignment horizontal="right"/>
    </xf>
    <xf numFmtId="0" fontId="46" fillId="0" borderId="29" xfId="0" applyFont="1" applyFill="1" applyBorder="1" applyAlignment="1">
      <alignment horizontal="center" wrapText="1"/>
    </xf>
    <xf numFmtId="0" fontId="46" fillId="0" borderId="0" xfId="0" applyFont="1" applyFill="1" applyAlignment="1">
      <alignment horizontal="center" wrapText="1"/>
    </xf>
    <xf numFmtId="0" fontId="49" fillId="60" borderId="10" xfId="59" applyNumberFormat="1" applyFont="1" applyFill="1" applyBorder="1" applyAlignment="1" applyProtection="1">
      <alignment horizontal="left"/>
    </xf>
    <xf numFmtId="0" fontId="49" fillId="60" borderId="10" xfId="59" applyFont="1" applyFill="1" applyBorder="1" applyAlignment="1">
      <alignment horizontal="left"/>
    </xf>
    <xf numFmtId="0" fontId="44" fillId="60" borderId="0" xfId="0" applyFont="1" applyFill="1" applyAlignment="1">
      <alignment horizontal="right" vertical="top" wrapText="1"/>
    </xf>
    <xf numFmtId="0" fontId="46" fillId="60" borderId="0" xfId="0" applyFont="1" applyFill="1" applyAlignment="1">
      <alignment horizontal="center" vertical="top" wrapText="1"/>
    </xf>
    <xf numFmtId="0" fontId="46" fillId="60" borderId="0" xfId="0" applyFont="1" applyFill="1" applyAlignment="1">
      <alignment vertical="top" wrapText="1"/>
    </xf>
    <xf numFmtId="0" fontId="44" fillId="60" borderId="10" xfId="0" applyFont="1" applyFill="1" applyBorder="1" applyAlignment="1">
      <alignment horizontal="center" vertical="top" wrapText="1"/>
    </xf>
    <xf numFmtId="0" fontId="44" fillId="60" borderId="10" xfId="0" applyFont="1" applyFill="1" applyBorder="1" applyAlignment="1">
      <alignment horizontal="center" vertical="top"/>
    </xf>
    <xf numFmtId="0" fontId="44" fillId="0" borderId="0" xfId="0" applyFont="1" applyFill="1" applyAlignment="1">
      <alignment horizontal="right" vertical="top" wrapText="1"/>
    </xf>
    <xf numFmtId="0" fontId="44" fillId="0" borderId="0" xfId="0" applyFont="1" applyAlignment="1">
      <alignment horizontal="center" vertical="top" wrapText="1"/>
    </xf>
    <xf numFmtId="0" fontId="44" fillId="0" borderId="0" xfId="0" applyFont="1" applyAlignment="1">
      <alignment vertical="top" wrapText="1"/>
    </xf>
    <xf numFmtId="0" fontId="44" fillId="0" borderId="12" xfId="0" applyFont="1" applyFill="1" applyBorder="1" applyAlignment="1">
      <alignment horizontal="center" vertical="top" wrapText="1"/>
    </xf>
    <xf numFmtId="0" fontId="44" fillId="0" borderId="14" xfId="0" applyFont="1" applyFill="1" applyBorder="1" applyAlignment="1">
      <alignment horizontal="center" vertical="top" wrapText="1"/>
    </xf>
    <xf numFmtId="0" fontId="44" fillId="0" borderId="13" xfId="0" applyFont="1" applyBorder="1" applyAlignment="1">
      <alignment horizontal="center" vertical="top" wrapText="1"/>
    </xf>
    <xf numFmtId="0" fontId="44" fillId="0" borderId="10" xfId="0" applyFont="1" applyBorder="1" applyAlignment="1">
      <alignment horizontal="center" vertical="top" wrapText="1"/>
    </xf>
    <xf numFmtId="0" fontId="47" fillId="0" borderId="0" xfId="0" applyFont="1" applyAlignment="1">
      <alignment horizontal="center" vertical="top" wrapText="1"/>
    </xf>
    <xf numFmtId="0" fontId="47" fillId="0" borderId="0" xfId="0" applyFont="1" applyAlignment="1">
      <alignment vertical="top" wrapText="1"/>
    </xf>
  </cellXfs>
  <cellStyles count="126">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37"/>
    <cellStyle name="col" xfId="38"/>
    <cellStyle name="style0" xfId="39"/>
    <cellStyle name="td" xfId="40"/>
    <cellStyle name="tr" xfId="41"/>
    <cellStyle name="xl21" xfId="42"/>
    <cellStyle name="xl22" xfId="43"/>
    <cellStyle name="xl23" xfId="44"/>
    <cellStyle name="xl24" xfId="45"/>
    <cellStyle name="xl25" xfId="46"/>
    <cellStyle name="xl26" xfId="47"/>
    <cellStyle name="xl27" xfId="48"/>
    <cellStyle name="xl28" xfId="49"/>
    <cellStyle name="xl29" xfId="50"/>
    <cellStyle name="xl30" xfId="51"/>
    <cellStyle name="xl31" xfId="52"/>
    <cellStyle name="xl32" xfId="53"/>
    <cellStyle name="xl33" xfId="54"/>
    <cellStyle name="xl34" xfId="55"/>
    <cellStyle name="xl35" xfId="56"/>
    <cellStyle name="xl36" xfId="57"/>
    <cellStyle name="xl37" xfId="58"/>
    <cellStyle name="xl38" xfId="59"/>
    <cellStyle name="xl39" xfId="60"/>
    <cellStyle name="xl40" xfId="61"/>
    <cellStyle name="xl41" xfId="62"/>
    <cellStyle name="xl42" xfId="63"/>
    <cellStyle name="xl43" xfId="64"/>
    <cellStyle name="xl44" xfId="65"/>
    <cellStyle name="xl45" xfId="66"/>
    <cellStyle name="xl46" xfId="67"/>
    <cellStyle name="xl54" xfId="125"/>
    <cellStyle name="xl55" xfId="123"/>
    <cellStyle name="xl60" xfId="120"/>
    <cellStyle name="xl61" xfId="124"/>
    <cellStyle name="xl63" xfId="121"/>
    <cellStyle name="xl64" xfId="122"/>
    <cellStyle name="Акцент1" xfId="68" builtinId="29" customBuiltin="1"/>
    <cellStyle name="Акцент1 2" xfId="69"/>
    <cellStyle name="Акцент2" xfId="70" builtinId="33" customBuiltin="1"/>
    <cellStyle name="Акцент2 2" xfId="71"/>
    <cellStyle name="Акцент3" xfId="72" builtinId="37" customBuiltin="1"/>
    <cellStyle name="Акцент3 2" xfId="73"/>
    <cellStyle name="Акцент4" xfId="74" builtinId="41" customBuiltin="1"/>
    <cellStyle name="Акцент4 2" xfId="75"/>
    <cellStyle name="Акцент5" xfId="76" builtinId="45" customBuiltin="1"/>
    <cellStyle name="Акцент5 2" xfId="77"/>
    <cellStyle name="Акцент6" xfId="78" builtinId="49" customBuiltin="1"/>
    <cellStyle name="Акцент6 2" xfId="79"/>
    <cellStyle name="Ввод " xfId="80" builtinId="20" customBuiltin="1"/>
    <cellStyle name="Ввод  2" xfId="81"/>
    <cellStyle name="Вывод" xfId="82" builtinId="21" customBuiltin="1"/>
    <cellStyle name="Вывод 2" xfId="83"/>
    <cellStyle name="Вычисление" xfId="84" builtinId="22" customBuiltin="1"/>
    <cellStyle name="Вычисление 2" xfId="85"/>
    <cellStyle name="Заголовок 1" xfId="86" builtinId="16" customBuiltin="1"/>
    <cellStyle name="Заголовок 1 2" xfId="87"/>
    <cellStyle name="Заголовок 2" xfId="88" builtinId="17" customBuiltin="1"/>
    <cellStyle name="Заголовок 2 2" xfId="89"/>
    <cellStyle name="Заголовок 3" xfId="90" builtinId="18" customBuiltin="1"/>
    <cellStyle name="Заголовок 3 2" xfId="91"/>
    <cellStyle name="Заголовок 4" xfId="92" builtinId="19" customBuiltin="1"/>
    <cellStyle name="Заголовок 4 2" xfId="93"/>
    <cellStyle name="Итог" xfId="94" builtinId="25" customBuiltin="1"/>
    <cellStyle name="Итог 2" xfId="95"/>
    <cellStyle name="Контрольная ячейка" xfId="96" builtinId="23" customBuiltin="1"/>
    <cellStyle name="Контрольная ячейка 2" xfId="97"/>
    <cellStyle name="Название" xfId="98" builtinId="15" customBuiltin="1"/>
    <cellStyle name="Название 2" xfId="99"/>
    <cellStyle name="Нейтральный" xfId="100" builtinId="28" customBuiltin="1"/>
    <cellStyle name="Нейтральный 2" xfId="101"/>
    <cellStyle name="Обычный" xfId="0" builtinId="0"/>
    <cellStyle name="Обычный 2" xfId="102"/>
    <cellStyle name="Обычный 3" xfId="103"/>
    <cellStyle name="Обычный 4" xfId="104"/>
    <cellStyle name="Обычный 5" xfId="105"/>
    <cellStyle name="Обычный 6" xfId="106"/>
    <cellStyle name="Обычный 7" xfId="107"/>
    <cellStyle name="Плохой" xfId="108" builtinId="27" customBuiltin="1"/>
    <cellStyle name="Плохой 2" xfId="109"/>
    <cellStyle name="Пояснение" xfId="110" builtinId="53" customBuiltin="1"/>
    <cellStyle name="Пояснение 2" xfId="111"/>
    <cellStyle name="Примечание" xfId="112" builtinId="10" customBuiltin="1"/>
    <cellStyle name="Примечание 2" xfId="113"/>
    <cellStyle name="Связанная ячейка" xfId="114" builtinId="24" customBuiltin="1"/>
    <cellStyle name="Связанная ячейка 2" xfId="115"/>
    <cellStyle name="Текст предупреждения" xfId="116" builtinId="11" customBuiltin="1"/>
    <cellStyle name="Текст предупреждения 2" xfId="117"/>
    <cellStyle name="Хороший" xfId="118" builtinId="26" customBuiltin="1"/>
    <cellStyle name="Хороший 2" xfId="1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5"/>
  <sheetViews>
    <sheetView tabSelected="1" workbookViewId="0">
      <selection sqref="A1:F134"/>
    </sheetView>
  </sheetViews>
  <sheetFormatPr defaultColWidth="15.28515625" defaultRowHeight="12.75" x14ac:dyDescent="0.2"/>
  <cols>
    <col min="1" max="1" width="6.42578125" customWidth="1"/>
    <col min="2" max="2" width="18.85546875" customWidth="1"/>
    <col min="3" max="3" width="50.7109375" customWidth="1"/>
    <col min="4" max="4" width="14" customWidth="1"/>
    <col min="5" max="5" width="14.140625" customWidth="1"/>
    <col min="6" max="6" width="13.5703125" customWidth="1"/>
    <col min="257" max="257" width="6.42578125" customWidth="1"/>
    <col min="258" max="258" width="18.85546875" customWidth="1"/>
    <col min="259" max="259" width="50.7109375" customWidth="1"/>
    <col min="260" max="260" width="14" customWidth="1"/>
    <col min="261" max="261" width="14.140625" customWidth="1"/>
    <col min="262" max="262" width="13.5703125" customWidth="1"/>
    <col min="513" max="513" width="6.42578125" customWidth="1"/>
    <col min="514" max="514" width="18.85546875" customWidth="1"/>
    <col min="515" max="515" width="50.7109375" customWidth="1"/>
    <col min="516" max="516" width="14" customWidth="1"/>
    <col min="517" max="517" width="14.140625" customWidth="1"/>
    <col min="518" max="518" width="13.5703125" customWidth="1"/>
    <col min="769" max="769" width="6.42578125" customWidth="1"/>
    <col min="770" max="770" width="18.85546875" customWidth="1"/>
    <col min="771" max="771" width="50.7109375" customWidth="1"/>
    <col min="772" max="772" width="14" customWidth="1"/>
    <col min="773" max="773" width="14.140625" customWidth="1"/>
    <col min="774" max="774" width="13.5703125" customWidth="1"/>
    <col min="1025" max="1025" width="6.42578125" customWidth="1"/>
    <col min="1026" max="1026" width="18.85546875" customWidth="1"/>
    <col min="1027" max="1027" width="50.7109375" customWidth="1"/>
    <col min="1028" max="1028" width="14" customWidth="1"/>
    <col min="1029" max="1029" width="14.140625" customWidth="1"/>
    <col min="1030" max="1030" width="13.5703125" customWidth="1"/>
    <col min="1281" max="1281" width="6.42578125" customWidth="1"/>
    <col min="1282" max="1282" width="18.85546875" customWidth="1"/>
    <col min="1283" max="1283" width="50.7109375" customWidth="1"/>
    <col min="1284" max="1284" width="14" customWidth="1"/>
    <col min="1285" max="1285" width="14.140625" customWidth="1"/>
    <col min="1286" max="1286" width="13.5703125" customWidth="1"/>
    <col min="1537" max="1537" width="6.42578125" customWidth="1"/>
    <col min="1538" max="1538" width="18.85546875" customWidth="1"/>
    <col min="1539" max="1539" width="50.7109375" customWidth="1"/>
    <col min="1540" max="1540" width="14" customWidth="1"/>
    <col min="1541" max="1541" width="14.140625" customWidth="1"/>
    <col min="1542" max="1542" width="13.5703125" customWidth="1"/>
    <col min="1793" max="1793" width="6.42578125" customWidth="1"/>
    <col min="1794" max="1794" width="18.85546875" customWidth="1"/>
    <col min="1795" max="1795" width="50.7109375" customWidth="1"/>
    <col min="1796" max="1796" width="14" customWidth="1"/>
    <col min="1797" max="1797" width="14.140625" customWidth="1"/>
    <col min="1798" max="1798" width="13.5703125" customWidth="1"/>
    <col min="2049" max="2049" width="6.42578125" customWidth="1"/>
    <col min="2050" max="2050" width="18.85546875" customWidth="1"/>
    <col min="2051" max="2051" width="50.7109375" customWidth="1"/>
    <col min="2052" max="2052" width="14" customWidth="1"/>
    <col min="2053" max="2053" width="14.140625" customWidth="1"/>
    <col min="2054" max="2054" width="13.5703125" customWidth="1"/>
    <col min="2305" max="2305" width="6.42578125" customWidth="1"/>
    <col min="2306" max="2306" width="18.85546875" customWidth="1"/>
    <col min="2307" max="2307" width="50.7109375" customWidth="1"/>
    <col min="2308" max="2308" width="14" customWidth="1"/>
    <col min="2309" max="2309" width="14.140625" customWidth="1"/>
    <col min="2310" max="2310" width="13.5703125" customWidth="1"/>
    <col min="2561" max="2561" width="6.42578125" customWidth="1"/>
    <col min="2562" max="2562" width="18.85546875" customWidth="1"/>
    <col min="2563" max="2563" width="50.7109375" customWidth="1"/>
    <col min="2564" max="2564" width="14" customWidth="1"/>
    <col min="2565" max="2565" width="14.140625" customWidth="1"/>
    <col min="2566" max="2566" width="13.5703125" customWidth="1"/>
    <col min="2817" max="2817" width="6.42578125" customWidth="1"/>
    <col min="2818" max="2818" width="18.85546875" customWidth="1"/>
    <col min="2819" max="2819" width="50.7109375" customWidth="1"/>
    <col min="2820" max="2820" width="14" customWidth="1"/>
    <col min="2821" max="2821" width="14.140625" customWidth="1"/>
    <col min="2822" max="2822" width="13.5703125" customWidth="1"/>
    <col min="3073" max="3073" width="6.42578125" customWidth="1"/>
    <col min="3074" max="3074" width="18.85546875" customWidth="1"/>
    <col min="3075" max="3075" width="50.7109375" customWidth="1"/>
    <col min="3076" max="3076" width="14" customWidth="1"/>
    <col min="3077" max="3077" width="14.140625" customWidth="1"/>
    <col min="3078" max="3078" width="13.5703125" customWidth="1"/>
    <col min="3329" max="3329" width="6.42578125" customWidth="1"/>
    <col min="3330" max="3330" width="18.85546875" customWidth="1"/>
    <col min="3331" max="3331" width="50.7109375" customWidth="1"/>
    <col min="3332" max="3332" width="14" customWidth="1"/>
    <col min="3333" max="3333" width="14.140625" customWidth="1"/>
    <col min="3334" max="3334" width="13.5703125" customWidth="1"/>
    <col min="3585" max="3585" width="6.42578125" customWidth="1"/>
    <col min="3586" max="3586" width="18.85546875" customWidth="1"/>
    <col min="3587" max="3587" width="50.7109375" customWidth="1"/>
    <col min="3588" max="3588" width="14" customWidth="1"/>
    <col min="3589" max="3589" width="14.140625" customWidth="1"/>
    <col min="3590" max="3590" width="13.5703125" customWidth="1"/>
    <col min="3841" max="3841" width="6.42578125" customWidth="1"/>
    <col min="3842" max="3842" width="18.85546875" customWidth="1"/>
    <col min="3843" max="3843" width="50.7109375" customWidth="1"/>
    <col min="3844" max="3844" width="14" customWidth="1"/>
    <col min="3845" max="3845" width="14.140625" customWidth="1"/>
    <col min="3846" max="3846" width="13.5703125" customWidth="1"/>
    <col min="4097" max="4097" width="6.42578125" customWidth="1"/>
    <col min="4098" max="4098" width="18.85546875" customWidth="1"/>
    <col min="4099" max="4099" width="50.7109375" customWidth="1"/>
    <col min="4100" max="4100" width="14" customWidth="1"/>
    <col min="4101" max="4101" width="14.140625" customWidth="1"/>
    <col min="4102" max="4102" width="13.5703125" customWidth="1"/>
    <col min="4353" max="4353" width="6.42578125" customWidth="1"/>
    <col min="4354" max="4354" width="18.85546875" customWidth="1"/>
    <col min="4355" max="4355" width="50.7109375" customWidth="1"/>
    <col min="4356" max="4356" width="14" customWidth="1"/>
    <col min="4357" max="4357" width="14.140625" customWidth="1"/>
    <col min="4358" max="4358" width="13.5703125" customWidth="1"/>
    <col min="4609" max="4609" width="6.42578125" customWidth="1"/>
    <col min="4610" max="4610" width="18.85546875" customWidth="1"/>
    <col min="4611" max="4611" width="50.7109375" customWidth="1"/>
    <col min="4612" max="4612" width="14" customWidth="1"/>
    <col min="4613" max="4613" width="14.140625" customWidth="1"/>
    <col min="4614" max="4614" width="13.5703125" customWidth="1"/>
    <col min="4865" max="4865" width="6.42578125" customWidth="1"/>
    <col min="4866" max="4866" width="18.85546875" customWidth="1"/>
    <col min="4867" max="4867" width="50.7109375" customWidth="1"/>
    <col min="4868" max="4868" width="14" customWidth="1"/>
    <col min="4869" max="4869" width="14.140625" customWidth="1"/>
    <col min="4870" max="4870" width="13.5703125" customWidth="1"/>
    <col min="5121" max="5121" width="6.42578125" customWidth="1"/>
    <col min="5122" max="5122" width="18.85546875" customWidth="1"/>
    <col min="5123" max="5123" width="50.7109375" customWidth="1"/>
    <col min="5124" max="5124" width="14" customWidth="1"/>
    <col min="5125" max="5125" width="14.140625" customWidth="1"/>
    <col min="5126" max="5126" width="13.5703125" customWidth="1"/>
    <col min="5377" max="5377" width="6.42578125" customWidth="1"/>
    <col min="5378" max="5378" width="18.85546875" customWidth="1"/>
    <col min="5379" max="5379" width="50.7109375" customWidth="1"/>
    <col min="5380" max="5380" width="14" customWidth="1"/>
    <col min="5381" max="5381" width="14.140625" customWidth="1"/>
    <col min="5382" max="5382" width="13.5703125" customWidth="1"/>
    <col min="5633" max="5633" width="6.42578125" customWidth="1"/>
    <col min="5634" max="5634" width="18.85546875" customWidth="1"/>
    <col min="5635" max="5635" width="50.7109375" customWidth="1"/>
    <col min="5636" max="5636" width="14" customWidth="1"/>
    <col min="5637" max="5637" width="14.140625" customWidth="1"/>
    <col min="5638" max="5638" width="13.5703125" customWidth="1"/>
    <col min="5889" max="5889" width="6.42578125" customWidth="1"/>
    <col min="5890" max="5890" width="18.85546875" customWidth="1"/>
    <col min="5891" max="5891" width="50.7109375" customWidth="1"/>
    <col min="5892" max="5892" width="14" customWidth="1"/>
    <col min="5893" max="5893" width="14.140625" customWidth="1"/>
    <col min="5894" max="5894" width="13.5703125" customWidth="1"/>
    <col min="6145" max="6145" width="6.42578125" customWidth="1"/>
    <col min="6146" max="6146" width="18.85546875" customWidth="1"/>
    <col min="6147" max="6147" width="50.7109375" customWidth="1"/>
    <col min="6148" max="6148" width="14" customWidth="1"/>
    <col min="6149" max="6149" width="14.140625" customWidth="1"/>
    <col min="6150" max="6150" width="13.5703125" customWidth="1"/>
    <col min="6401" max="6401" width="6.42578125" customWidth="1"/>
    <col min="6402" max="6402" width="18.85546875" customWidth="1"/>
    <col min="6403" max="6403" width="50.7109375" customWidth="1"/>
    <col min="6404" max="6404" width="14" customWidth="1"/>
    <col min="6405" max="6405" width="14.140625" customWidth="1"/>
    <col min="6406" max="6406" width="13.5703125" customWidth="1"/>
    <col min="6657" max="6657" width="6.42578125" customWidth="1"/>
    <col min="6658" max="6658" width="18.85546875" customWidth="1"/>
    <col min="6659" max="6659" width="50.7109375" customWidth="1"/>
    <col min="6660" max="6660" width="14" customWidth="1"/>
    <col min="6661" max="6661" width="14.140625" customWidth="1"/>
    <col min="6662" max="6662" width="13.5703125" customWidth="1"/>
    <col min="6913" max="6913" width="6.42578125" customWidth="1"/>
    <col min="6914" max="6914" width="18.85546875" customWidth="1"/>
    <col min="6915" max="6915" width="50.7109375" customWidth="1"/>
    <col min="6916" max="6916" width="14" customWidth="1"/>
    <col min="6917" max="6917" width="14.140625" customWidth="1"/>
    <col min="6918" max="6918" width="13.5703125" customWidth="1"/>
    <col min="7169" max="7169" width="6.42578125" customWidth="1"/>
    <col min="7170" max="7170" width="18.85546875" customWidth="1"/>
    <col min="7171" max="7171" width="50.7109375" customWidth="1"/>
    <col min="7172" max="7172" width="14" customWidth="1"/>
    <col min="7173" max="7173" width="14.140625" customWidth="1"/>
    <col min="7174" max="7174" width="13.5703125" customWidth="1"/>
    <col min="7425" max="7425" width="6.42578125" customWidth="1"/>
    <col min="7426" max="7426" width="18.85546875" customWidth="1"/>
    <col min="7427" max="7427" width="50.7109375" customWidth="1"/>
    <col min="7428" max="7428" width="14" customWidth="1"/>
    <col min="7429" max="7429" width="14.140625" customWidth="1"/>
    <col min="7430" max="7430" width="13.5703125" customWidth="1"/>
    <col min="7681" max="7681" width="6.42578125" customWidth="1"/>
    <col min="7682" max="7682" width="18.85546875" customWidth="1"/>
    <col min="7683" max="7683" width="50.7109375" customWidth="1"/>
    <col min="7684" max="7684" width="14" customWidth="1"/>
    <col min="7685" max="7685" width="14.140625" customWidth="1"/>
    <col min="7686" max="7686" width="13.5703125" customWidth="1"/>
    <col min="7937" max="7937" width="6.42578125" customWidth="1"/>
    <col min="7938" max="7938" width="18.85546875" customWidth="1"/>
    <col min="7939" max="7939" width="50.7109375" customWidth="1"/>
    <col min="7940" max="7940" width="14" customWidth="1"/>
    <col min="7941" max="7941" width="14.140625" customWidth="1"/>
    <col min="7942" max="7942" width="13.5703125" customWidth="1"/>
    <col min="8193" max="8193" width="6.42578125" customWidth="1"/>
    <col min="8194" max="8194" width="18.85546875" customWidth="1"/>
    <col min="8195" max="8195" width="50.7109375" customWidth="1"/>
    <col min="8196" max="8196" width="14" customWidth="1"/>
    <col min="8197" max="8197" width="14.140625" customWidth="1"/>
    <col min="8198" max="8198" width="13.5703125" customWidth="1"/>
    <col min="8449" max="8449" width="6.42578125" customWidth="1"/>
    <col min="8450" max="8450" width="18.85546875" customWidth="1"/>
    <col min="8451" max="8451" width="50.7109375" customWidth="1"/>
    <col min="8452" max="8452" width="14" customWidth="1"/>
    <col min="8453" max="8453" width="14.140625" customWidth="1"/>
    <col min="8454" max="8454" width="13.5703125" customWidth="1"/>
    <col min="8705" max="8705" width="6.42578125" customWidth="1"/>
    <col min="8706" max="8706" width="18.85546875" customWidth="1"/>
    <col min="8707" max="8707" width="50.7109375" customWidth="1"/>
    <col min="8708" max="8708" width="14" customWidth="1"/>
    <col min="8709" max="8709" width="14.140625" customWidth="1"/>
    <col min="8710" max="8710" width="13.5703125" customWidth="1"/>
    <col min="8961" max="8961" width="6.42578125" customWidth="1"/>
    <col min="8962" max="8962" width="18.85546875" customWidth="1"/>
    <col min="8963" max="8963" width="50.7109375" customWidth="1"/>
    <col min="8964" max="8964" width="14" customWidth="1"/>
    <col min="8965" max="8965" width="14.140625" customWidth="1"/>
    <col min="8966" max="8966" width="13.5703125" customWidth="1"/>
    <col min="9217" max="9217" width="6.42578125" customWidth="1"/>
    <col min="9218" max="9218" width="18.85546875" customWidth="1"/>
    <col min="9219" max="9219" width="50.7109375" customWidth="1"/>
    <col min="9220" max="9220" width="14" customWidth="1"/>
    <col min="9221" max="9221" width="14.140625" customWidth="1"/>
    <col min="9222" max="9222" width="13.5703125" customWidth="1"/>
    <col min="9473" max="9473" width="6.42578125" customWidth="1"/>
    <col min="9474" max="9474" width="18.85546875" customWidth="1"/>
    <col min="9475" max="9475" width="50.7109375" customWidth="1"/>
    <col min="9476" max="9476" width="14" customWidth="1"/>
    <col min="9477" max="9477" width="14.140625" customWidth="1"/>
    <col min="9478" max="9478" width="13.5703125" customWidth="1"/>
    <col min="9729" max="9729" width="6.42578125" customWidth="1"/>
    <col min="9730" max="9730" width="18.85546875" customWidth="1"/>
    <col min="9731" max="9731" width="50.7109375" customWidth="1"/>
    <col min="9732" max="9732" width="14" customWidth="1"/>
    <col min="9733" max="9733" width="14.140625" customWidth="1"/>
    <col min="9734" max="9734" width="13.5703125" customWidth="1"/>
    <col min="9985" max="9985" width="6.42578125" customWidth="1"/>
    <col min="9986" max="9986" width="18.85546875" customWidth="1"/>
    <col min="9987" max="9987" width="50.7109375" customWidth="1"/>
    <col min="9988" max="9988" width="14" customWidth="1"/>
    <col min="9989" max="9989" width="14.140625" customWidth="1"/>
    <col min="9990" max="9990" width="13.5703125" customWidth="1"/>
    <col min="10241" max="10241" width="6.42578125" customWidth="1"/>
    <col min="10242" max="10242" width="18.85546875" customWidth="1"/>
    <col min="10243" max="10243" width="50.7109375" customWidth="1"/>
    <col min="10244" max="10244" width="14" customWidth="1"/>
    <col min="10245" max="10245" width="14.140625" customWidth="1"/>
    <col min="10246" max="10246" width="13.5703125" customWidth="1"/>
    <col min="10497" max="10497" width="6.42578125" customWidth="1"/>
    <col min="10498" max="10498" width="18.85546875" customWidth="1"/>
    <col min="10499" max="10499" width="50.7109375" customWidth="1"/>
    <col min="10500" max="10500" width="14" customWidth="1"/>
    <col min="10501" max="10501" width="14.140625" customWidth="1"/>
    <col min="10502" max="10502" width="13.5703125" customWidth="1"/>
    <col min="10753" max="10753" width="6.42578125" customWidth="1"/>
    <col min="10754" max="10754" width="18.85546875" customWidth="1"/>
    <col min="10755" max="10755" width="50.7109375" customWidth="1"/>
    <col min="10756" max="10756" width="14" customWidth="1"/>
    <col min="10757" max="10757" width="14.140625" customWidth="1"/>
    <col min="10758" max="10758" width="13.5703125" customWidth="1"/>
    <col min="11009" max="11009" width="6.42578125" customWidth="1"/>
    <col min="11010" max="11010" width="18.85546875" customWidth="1"/>
    <col min="11011" max="11011" width="50.7109375" customWidth="1"/>
    <col min="11012" max="11012" width="14" customWidth="1"/>
    <col min="11013" max="11013" width="14.140625" customWidth="1"/>
    <col min="11014" max="11014" width="13.5703125" customWidth="1"/>
    <col min="11265" max="11265" width="6.42578125" customWidth="1"/>
    <col min="11266" max="11266" width="18.85546875" customWidth="1"/>
    <col min="11267" max="11267" width="50.7109375" customWidth="1"/>
    <col min="11268" max="11268" width="14" customWidth="1"/>
    <col min="11269" max="11269" width="14.140625" customWidth="1"/>
    <col min="11270" max="11270" width="13.5703125" customWidth="1"/>
    <col min="11521" max="11521" width="6.42578125" customWidth="1"/>
    <col min="11522" max="11522" width="18.85546875" customWidth="1"/>
    <col min="11523" max="11523" width="50.7109375" customWidth="1"/>
    <col min="11524" max="11524" width="14" customWidth="1"/>
    <col min="11525" max="11525" width="14.140625" customWidth="1"/>
    <col min="11526" max="11526" width="13.5703125" customWidth="1"/>
    <col min="11777" max="11777" width="6.42578125" customWidth="1"/>
    <col min="11778" max="11778" width="18.85546875" customWidth="1"/>
    <col min="11779" max="11779" width="50.7109375" customWidth="1"/>
    <col min="11780" max="11780" width="14" customWidth="1"/>
    <col min="11781" max="11781" width="14.140625" customWidth="1"/>
    <col min="11782" max="11782" width="13.5703125" customWidth="1"/>
    <col min="12033" max="12033" width="6.42578125" customWidth="1"/>
    <col min="12034" max="12034" width="18.85546875" customWidth="1"/>
    <col min="12035" max="12035" width="50.7109375" customWidth="1"/>
    <col min="12036" max="12036" width="14" customWidth="1"/>
    <col min="12037" max="12037" width="14.140625" customWidth="1"/>
    <col min="12038" max="12038" width="13.5703125" customWidth="1"/>
    <col min="12289" max="12289" width="6.42578125" customWidth="1"/>
    <col min="12290" max="12290" width="18.85546875" customWidth="1"/>
    <col min="12291" max="12291" width="50.7109375" customWidth="1"/>
    <col min="12292" max="12292" width="14" customWidth="1"/>
    <col min="12293" max="12293" width="14.140625" customWidth="1"/>
    <col min="12294" max="12294" width="13.5703125" customWidth="1"/>
    <col min="12545" max="12545" width="6.42578125" customWidth="1"/>
    <col min="12546" max="12546" width="18.85546875" customWidth="1"/>
    <col min="12547" max="12547" width="50.7109375" customWidth="1"/>
    <col min="12548" max="12548" width="14" customWidth="1"/>
    <col min="12549" max="12549" width="14.140625" customWidth="1"/>
    <col min="12550" max="12550" width="13.5703125" customWidth="1"/>
    <col min="12801" max="12801" width="6.42578125" customWidth="1"/>
    <col min="12802" max="12802" width="18.85546875" customWidth="1"/>
    <col min="12803" max="12803" width="50.7109375" customWidth="1"/>
    <col min="12804" max="12804" width="14" customWidth="1"/>
    <col min="12805" max="12805" width="14.140625" customWidth="1"/>
    <col min="12806" max="12806" width="13.5703125" customWidth="1"/>
    <col min="13057" max="13057" width="6.42578125" customWidth="1"/>
    <col min="13058" max="13058" width="18.85546875" customWidth="1"/>
    <col min="13059" max="13059" width="50.7109375" customWidth="1"/>
    <col min="13060" max="13060" width="14" customWidth="1"/>
    <col min="13061" max="13061" width="14.140625" customWidth="1"/>
    <col min="13062" max="13062" width="13.5703125" customWidth="1"/>
    <col min="13313" max="13313" width="6.42578125" customWidth="1"/>
    <col min="13314" max="13314" width="18.85546875" customWidth="1"/>
    <col min="13315" max="13315" width="50.7109375" customWidth="1"/>
    <col min="13316" max="13316" width="14" customWidth="1"/>
    <col min="13317" max="13317" width="14.140625" customWidth="1"/>
    <col min="13318" max="13318" width="13.5703125" customWidth="1"/>
    <col min="13569" max="13569" width="6.42578125" customWidth="1"/>
    <col min="13570" max="13570" width="18.85546875" customWidth="1"/>
    <col min="13571" max="13571" width="50.7109375" customWidth="1"/>
    <col min="13572" max="13572" width="14" customWidth="1"/>
    <col min="13573" max="13573" width="14.140625" customWidth="1"/>
    <col min="13574" max="13574" width="13.5703125" customWidth="1"/>
    <col min="13825" max="13825" width="6.42578125" customWidth="1"/>
    <col min="13826" max="13826" width="18.85546875" customWidth="1"/>
    <col min="13827" max="13827" width="50.7109375" customWidth="1"/>
    <col min="13828" max="13828" width="14" customWidth="1"/>
    <col min="13829" max="13829" width="14.140625" customWidth="1"/>
    <col min="13830" max="13830" width="13.5703125" customWidth="1"/>
    <col min="14081" max="14081" width="6.42578125" customWidth="1"/>
    <col min="14082" max="14082" width="18.85546875" customWidth="1"/>
    <col min="14083" max="14083" width="50.7109375" customWidth="1"/>
    <col min="14084" max="14084" width="14" customWidth="1"/>
    <col min="14085" max="14085" width="14.140625" customWidth="1"/>
    <col min="14086" max="14086" width="13.5703125" customWidth="1"/>
    <col min="14337" max="14337" width="6.42578125" customWidth="1"/>
    <col min="14338" max="14338" width="18.85546875" customWidth="1"/>
    <col min="14339" max="14339" width="50.7109375" customWidth="1"/>
    <col min="14340" max="14340" width="14" customWidth="1"/>
    <col min="14341" max="14341" width="14.140625" customWidth="1"/>
    <col min="14342" max="14342" width="13.5703125" customWidth="1"/>
    <col min="14593" max="14593" width="6.42578125" customWidth="1"/>
    <col min="14594" max="14594" width="18.85546875" customWidth="1"/>
    <col min="14595" max="14595" width="50.7109375" customWidth="1"/>
    <col min="14596" max="14596" width="14" customWidth="1"/>
    <col min="14597" max="14597" width="14.140625" customWidth="1"/>
    <col min="14598" max="14598" width="13.5703125" customWidth="1"/>
    <col min="14849" max="14849" width="6.42578125" customWidth="1"/>
    <col min="14850" max="14850" width="18.85546875" customWidth="1"/>
    <col min="14851" max="14851" width="50.7109375" customWidth="1"/>
    <col min="14852" max="14852" width="14" customWidth="1"/>
    <col min="14853" max="14853" width="14.140625" customWidth="1"/>
    <col min="14854" max="14854" width="13.5703125" customWidth="1"/>
    <col min="15105" max="15105" width="6.42578125" customWidth="1"/>
    <col min="15106" max="15106" width="18.85546875" customWidth="1"/>
    <col min="15107" max="15107" width="50.7109375" customWidth="1"/>
    <col min="15108" max="15108" width="14" customWidth="1"/>
    <col min="15109" max="15109" width="14.140625" customWidth="1"/>
    <col min="15110" max="15110" width="13.5703125" customWidth="1"/>
    <col min="15361" max="15361" width="6.42578125" customWidth="1"/>
    <col min="15362" max="15362" width="18.85546875" customWidth="1"/>
    <col min="15363" max="15363" width="50.7109375" customWidth="1"/>
    <col min="15364" max="15364" width="14" customWidth="1"/>
    <col min="15365" max="15365" width="14.140625" customWidth="1"/>
    <col min="15366" max="15366" width="13.5703125" customWidth="1"/>
    <col min="15617" max="15617" width="6.42578125" customWidth="1"/>
    <col min="15618" max="15618" width="18.85546875" customWidth="1"/>
    <col min="15619" max="15619" width="50.7109375" customWidth="1"/>
    <col min="15620" max="15620" width="14" customWidth="1"/>
    <col min="15621" max="15621" width="14.140625" customWidth="1"/>
    <col min="15622" max="15622" width="13.5703125" customWidth="1"/>
    <col min="15873" max="15873" width="6.42578125" customWidth="1"/>
    <col min="15874" max="15874" width="18.85546875" customWidth="1"/>
    <col min="15875" max="15875" width="50.7109375" customWidth="1"/>
    <col min="15876" max="15876" width="14" customWidth="1"/>
    <col min="15877" max="15877" width="14.140625" customWidth="1"/>
    <col min="15878" max="15878" width="13.5703125" customWidth="1"/>
    <col min="16129" max="16129" width="6.42578125" customWidth="1"/>
    <col min="16130" max="16130" width="18.85546875" customWidth="1"/>
    <col min="16131" max="16131" width="50.7109375" customWidth="1"/>
    <col min="16132" max="16132" width="14" customWidth="1"/>
    <col min="16133" max="16133" width="14.140625" customWidth="1"/>
    <col min="16134" max="16134" width="13.5703125" customWidth="1"/>
  </cols>
  <sheetData>
    <row r="1" spans="1:6" ht="12.95" customHeight="1" x14ac:dyDescent="0.2">
      <c r="A1" s="45"/>
      <c r="B1" s="46"/>
      <c r="C1" s="46"/>
      <c r="D1" s="46"/>
      <c r="E1" s="46"/>
      <c r="F1" s="46" t="s">
        <v>441</v>
      </c>
    </row>
    <row r="2" spans="1:6" ht="12.95" customHeight="1" x14ac:dyDescent="0.2">
      <c r="A2" s="45"/>
      <c r="B2" s="46"/>
      <c r="C2" s="46"/>
      <c r="D2" s="46"/>
      <c r="E2" s="46"/>
      <c r="F2" s="46" t="s">
        <v>896</v>
      </c>
    </row>
    <row r="3" spans="1:6" ht="12.95" customHeight="1" x14ac:dyDescent="0.2">
      <c r="A3" s="45"/>
      <c r="B3" s="46"/>
      <c r="C3" s="46"/>
      <c r="D3" s="102" t="s">
        <v>442</v>
      </c>
      <c r="E3" s="102"/>
      <c r="F3" s="102"/>
    </row>
    <row r="4" spans="1:6" ht="12.95" customHeight="1" x14ac:dyDescent="0.2">
      <c r="A4" s="45"/>
      <c r="B4" s="46"/>
      <c r="C4" s="46"/>
      <c r="D4" s="46"/>
      <c r="E4" s="46"/>
      <c r="F4" s="46" t="s">
        <v>443</v>
      </c>
    </row>
    <row r="5" spans="1:6" ht="12.95" customHeight="1" x14ac:dyDescent="0.2">
      <c r="A5" s="45"/>
      <c r="B5" s="46"/>
      <c r="C5" s="46"/>
      <c r="D5" s="46"/>
      <c r="E5" s="46"/>
      <c r="F5" s="47" t="s">
        <v>894</v>
      </c>
    </row>
    <row r="6" spans="1:6" ht="12.95" customHeight="1" x14ac:dyDescent="0.2">
      <c r="A6" s="45"/>
      <c r="B6" s="46"/>
      <c r="C6" s="46"/>
      <c r="D6" s="46"/>
      <c r="E6" s="47"/>
      <c r="F6" s="48"/>
    </row>
    <row r="7" spans="1:6" ht="16.5" customHeight="1" x14ac:dyDescent="0.2">
      <c r="A7" s="45"/>
      <c r="B7" s="104" t="s">
        <v>696</v>
      </c>
      <c r="C7" s="104"/>
      <c r="D7" s="104"/>
      <c r="E7" s="104"/>
      <c r="F7" s="104"/>
    </row>
    <row r="8" spans="1:6" ht="13.5" customHeight="1" x14ac:dyDescent="0.2">
      <c r="A8" s="45"/>
      <c r="B8" s="104" t="s">
        <v>893</v>
      </c>
      <c r="C8" s="104"/>
      <c r="D8" s="104"/>
      <c r="E8" s="104"/>
      <c r="F8" s="104"/>
    </row>
    <row r="9" spans="1:6" ht="13.5" customHeight="1" x14ac:dyDescent="0.2">
      <c r="A9" s="45"/>
      <c r="B9" s="103" t="s">
        <v>697</v>
      </c>
      <c r="C9" s="103"/>
      <c r="D9" s="103"/>
      <c r="E9" s="103"/>
      <c r="F9" s="103"/>
    </row>
    <row r="10" spans="1:6" ht="13.5" customHeight="1" x14ac:dyDescent="0.2">
      <c r="A10" s="45"/>
      <c r="B10" s="49"/>
      <c r="C10" s="49"/>
      <c r="D10" s="49"/>
      <c r="E10" s="49"/>
      <c r="F10" s="49"/>
    </row>
    <row r="11" spans="1:6" ht="35.1" customHeight="1" x14ac:dyDescent="0.2">
      <c r="A11" s="96" t="s">
        <v>69</v>
      </c>
      <c r="B11" s="98" t="s">
        <v>148</v>
      </c>
      <c r="C11" s="98" t="s">
        <v>149</v>
      </c>
      <c r="D11" s="98" t="s">
        <v>802</v>
      </c>
      <c r="E11" s="98" t="s">
        <v>5</v>
      </c>
      <c r="F11" s="98" t="s">
        <v>150</v>
      </c>
    </row>
    <row r="12" spans="1:6" ht="58.5" customHeight="1" x14ac:dyDescent="0.2">
      <c r="A12" s="97"/>
      <c r="B12" s="99"/>
      <c r="C12" s="99"/>
      <c r="D12" s="99"/>
      <c r="E12" s="99"/>
      <c r="F12" s="99"/>
    </row>
    <row r="13" spans="1:6" x14ac:dyDescent="0.2">
      <c r="A13" s="50">
        <v>1</v>
      </c>
      <c r="B13" s="51" t="s">
        <v>151</v>
      </c>
      <c r="C13" s="52" t="s">
        <v>152</v>
      </c>
      <c r="D13" s="53">
        <f>D14+D24+D29+D51+D53+D62+D67+D74+D76+D87</f>
        <v>269675000</v>
      </c>
      <c r="E13" s="53">
        <f>E14+E24+E29+E51+E53+E62+E67+E74+E76+E87</f>
        <v>124315031.41000003</v>
      </c>
      <c r="F13" s="54">
        <f t="shared" ref="F13:F123" si="0">E13/D13</f>
        <v>0.46098092670807461</v>
      </c>
    </row>
    <row r="14" spans="1:6" x14ac:dyDescent="0.2">
      <c r="A14" s="50">
        <f>A13+1</f>
        <v>2</v>
      </c>
      <c r="B14" s="51" t="s">
        <v>153</v>
      </c>
      <c r="C14" s="52" t="s">
        <v>154</v>
      </c>
      <c r="D14" s="53">
        <f>D15+D16+D17+D18+D19+D20+D21+D22+D23</f>
        <v>220295000</v>
      </c>
      <c r="E14" s="53">
        <f>E15+E16+E17+E18+E19+E20+E21+E22+E23</f>
        <v>101430690.81</v>
      </c>
      <c r="F14" s="54">
        <f t="shared" si="0"/>
        <v>0.46043119821148915</v>
      </c>
    </row>
    <row r="15" spans="1:6" ht="105.75" customHeight="1" x14ac:dyDescent="0.2">
      <c r="A15" s="50">
        <v>3</v>
      </c>
      <c r="B15" s="55" t="s">
        <v>8</v>
      </c>
      <c r="C15" s="56" t="s">
        <v>186</v>
      </c>
      <c r="D15" s="57">
        <v>218939000</v>
      </c>
      <c r="E15" s="57">
        <v>100294252.65000001</v>
      </c>
      <c r="F15" s="58">
        <f t="shared" si="0"/>
        <v>0.4580922204358292</v>
      </c>
    </row>
    <row r="16" spans="1:6" ht="93.75" customHeight="1" x14ac:dyDescent="0.2">
      <c r="A16" s="50">
        <f t="shared" ref="A16:A79" si="1">A15+1</f>
        <v>4</v>
      </c>
      <c r="B16" s="55" t="s">
        <v>187</v>
      </c>
      <c r="C16" s="56" t="s">
        <v>188</v>
      </c>
      <c r="D16" s="57">
        <v>26000</v>
      </c>
      <c r="E16" s="57">
        <v>30616.799999999999</v>
      </c>
      <c r="F16" s="58">
        <f t="shared" si="0"/>
        <v>1.1775692307692307</v>
      </c>
    </row>
    <row r="17" spans="1:6" ht="108" customHeight="1" x14ac:dyDescent="0.2">
      <c r="A17" s="50">
        <f t="shared" si="1"/>
        <v>5</v>
      </c>
      <c r="B17" s="55" t="s">
        <v>366</v>
      </c>
      <c r="C17" s="59" t="s">
        <v>384</v>
      </c>
      <c r="D17" s="57">
        <v>156000</v>
      </c>
      <c r="E17" s="57">
        <v>155459.19</v>
      </c>
      <c r="F17" s="58">
        <f t="shared" si="0"/>
        <v>0.99653326923076924</v>
      </c>
    </row>
    <row r="18" spans="1:6" ht="142.5" customHeight="1" x14ac:dyDescent="0.2">
      <c r="A18" s="50">
        <f t="shared" si="1"/>
        <v>6</v>
      </c>
      <c r="B18" s="55" t="s">
        <v>9</v>
      </c>
      <c r="C18" s="56" t="s">
        <v>189</v>
      </c>
      <c r="D18" s="57">
        <v>750000</v>
      </c>
      <c r="E18" s="57">
        <v>688623.22</v>
      </c>
      <c r="F18" s="58">
        <f t="shared" si="0"/>
        <v>0.91816429333333327</v>
      </c>
    </row>
    <row r="19" spans="1:6" ht="142.5" customHeight="1" x14ac:dyDescent="0.2">
      <c r="A19" s="50">
        <f t="shared" si="1"/>
        <v>7</v>
      </c>
      <c r="B19" s="55" t="s">
        <v>400</v>
      </c>
      <c r="C19" s="56" t="s">
        <v>401</v>
      </c>
      <c r="D19" s="57">
        <v>0</v>
      </c>
      <c r="E19" s="57">
        <v>873.75</v>
      </c>
      <c r="F19" s="58">
        <v>0</v>
      </c>
    </row>
    <row r="20" spans="1:6" ht="80.25" customHeight="1" x14ac:dyDescent="0.2">
      <c r="A20" s="50">
        <f t="shared" si="1"/>
        <v>8</v>
      </c>
      <c r="B20" s="55" t="s">
        <v>10</v>
      </c>
      <c r="C20" s="56" t="s">
        <v>190</v>
      </c>
      <c r="D20" s="57">
        <v>300000</v>
      </c>
      <c r="E20" s="57">
        <v>234690.52</v>
      </c>
      <c r="F20" s="58">
        <f t="shared" si="0"/>
        <v>0.7823017333333333</v>
      </c>
    </row>
    <row r="21" spans="1:6" ht="51.75" customHeight="1" x14ac:dyDescent="0.2">
      <c r="A21" s="50">
        <f t="shared" si="1"/>
        <v>9</v>
      </c>
      <c r="B21" s="55" t="s">
        <v>367</v>
      </c>
      <c r="C21" s="59" t="s">
        <v>368</v>
      </c>
      <c r="D21" s="57">
        <v>2000</v>
      </c>
      <c r="E21" s="57">
        <v>1940.65</v>
      </c>
      <c r="F21" s="58">
        <f t="shared" si="0"/>
        <v>0.97032499999999999</v>
      </c>
    </row>
    <row r="22" spans="1:6" ht="80.25" customHeight="1" x14ac:dyDescent="0.2">
      <c r="A22" s="50">
        <f t="shared" si="1"/>
        <v>10</v>
      </c>
      <c r="B22" s="55" t="s">
        <v>11</v>
      </c>
      <c r="C22" s="56" t="s">
        <v>191</v>
      </c>
      <c r="D22" s="57">
        <v>22000</v>
      </c>
      <c r="E22" s="57">
        <v>21754.17</v>
      </c>
      <c r="F22" s="58">
        <f t="shared" si="0"/>
        <v>0.98882590909090906</v>
      </c>
    </row>
    <row r="23" spans="1:6" ht="119.25" customHeight="1" x14ac:dyDescent="0.2">
      <c r="A23" s="50">
        <f t="shared" si="1"/>
        <v>11</v>
      </c>
      <c r="B23" s="55" t="s">
        <v>12</v>
      </c>
      <c r="C23" s="56" t="s">
        <v>192</v>
      </c>
      <c r="D23" s="57">
        <v>100000</v>
      </c>
      <c r="E23" s="57">
        <v>2479.86</v>
      </c>
      <c r="F23" s="58">
        <f t="shared" si="0"/>
        <v>2.4798600000000001E-2</v>
      </c>
    </row>
    <row r="24" spans="1:6" ht="42" customHeight="1" x14ac:dyDescent="0.2">
      <c r="A24" s="50">
        <f t="shared" si="1"/>
        <v>12</v>
      </c>
      <c r="B24" s="60" t="s">
        <v>173</v>
      </c>
      <c r="C24" s="61" t="s">
        <v>174</v>
      </c>
      <c r="D24" s="62">
        <f>SUM(D25:D28)</f>
        <v>5068000</v>
      </c>
      <c r="E24" s="62">
        <f>SUM(E25:E28)</f>
        <v>2209021.4300000002</v>
      </c>
      <c r="F24" s="54">
        <f t="shared" si="0"/>
        <v>0.43587636740331492</v>
      </c>
    </row>
    <row r="25" spans="1:6" ht="108" customHeight="1" x14ac:dyDescent="0.2">
      <c r="A25" s="50">
        <f t="shared" si="1"/>
        <v>13</v>
      </c>
      <c r="B25" s="63" t="s">
        <v>648</v>
      </c>
      <c r="C25" s="64" t="s">
        <v>649</v>
      </c>
      <c r="D25" s="65">
        <v>1918000</v>
      </c>
      <c r="E25" s="57">
        <v>1046591.9</v>
      </c>
      <c r="F25" s="58">
        <f t="shared" si="0"/>
        <v>0.5456683524504693</v>
      </c>
    </row>
    <row r="26" spans="1:6" ht="118.5" customHeight="1" x14ac:dyDescent="0.2">
      <c r="A26" s="50">
        <f t="shared" si="1"/>
        <v>14</v>
      </c>
      <c r="B26" s="63" t="s">
        <v>650</v>
      </c>
      <c r="C26" s="64" t="s">
        <v>651</v>
      </c>
      <c r="D26" s="65">
        <v>50000</v>
      </c>
      <c r="E26" s="57">
        <v>6847.63</v>
      </c>
      <c r="F26" s="58">
        <f t="shared" si="0"/>
        <v>0.13695260000000001</v>
      </c>
    </row>
    <row r="27" spans="1:6" ht="104.25" customHeight="1" x14ac:dyDescent="0.2">
      <c r="A27" s="50">
        <f t="shared" si="1"/>
        <v>15</v>
      </c>
      <c r="B27" s="63" t="s">
        <v>652</v>
      </c>
      <c r="C27" s="64" t="s">
        <v>653</v>
      </c>
      <c r="D27" s="65">
        <v>3400000</v>
      </c>
      <c r="E27" s="57">
        <v>1363889.71</v>
      </c>
      <c r="F27" s="58">
        <f t="shared" si="0"/>
        <v>0.40114403235294116</v>
      </c>
    </row>
    <row r="28" spans="1:6" ht="105" customHeight="1" x14ac:dyDescent="0.2">
      <c r="A28" s="50">
        <f t="shared" si="1"/>
        <v>16</v>
      </c>
      <c r="B28" s="63" t="s">
        <v>654</v>
      </c>
      <c r="C28" s="64" t="s">
        <v>655</v>
      </c>
      <c r="D28" s="65">
        <v>-300000</v>
      </c>
      <c r="E28" s="57">
        <v>-208307.81</v>
      </c>
      <c r="F28" s="58">
        <f t="shared" si="0"/>
        <v>0.69435936666666664</v>
      </c>
    </row>
    <row r="29" spans="1:6" x14ac:dyDescent="0.2">
      <c r="A29" s="50">
        <f t="shared" si="1"/>
        <v>17</v>
      </c>
      <c r="B29" s="51" t="s">
        <v>155</v>
      </c>
      <c r="C29" s="52" t="s">
        <v>156</v>
      </c>
      <c r="D29" s="53">
        <f>D30+D39+D44+D48</f>
        <v>7831000</v>
      </c>
      <c r="E29" s="53">
        <f>E30+E39+E44+E48</f>
        <v>5644695.5300000003</v>
      </c>
      <c r="F29" s="54">
        <f t="shared" si="0"/>
        <v>0.72081413995658283</v>
      </c>
    </row>
    <row r="30" spans="1:6" ht="26.25" customHeight="1" x14ac:dyDescent="0.2">
      <c r="A30" s="50">
        <f t="shared" si="1"/>
        <v>18</v>
      </c>
      <c r="B30" s="66" t="s">
        <v>344</v>
      </c>
      <c r="C30" s="52" t="s">
        <v>345</v>
      </c>
      <c r="D30" s="53">
        <f>D31+D32+D33+D34+D35+D36+D37+D38</f>
        <v>3169800</v>
      </c>
      <c r="E30" s="53">
        <f>E31+E32+E33+E34+E35+E36+E37+E38</f>
        <v>1708705.52</v>
      </c>
      <c r="F30" s="54">
        <f t="shared" si="0"/>
        <v>0.53905783330178558</v>
      </c>
    </row>
    <row r="31" spans="1:6" ht="63.75" x14ac:dyDescent="0.2">
      <c r="A31" s="50">
        <f t="shared" si="1"/>
        <v>19</v>
      </c>
      <c r="B31" s="66" t="s">
        <v>346</v>
      </c>
      <c r="C31" s="67" t="s">
        <v>347</v>
      </c>
      <c r="D31" s="68">
        <v>1600000</v>
      </c>
      <c r="E31" s="68">
        <v>751896.5</v>
      </c>
      <c r="F31" s="58">
        <f t="shared" si="0"/>
        <v>0.46993531249999998</v>
      </c>
    </row>
    <row r="32" spans="1:6" ht="38.25" x14ac:dyDescent="0.2">
      <c r="A32" s="50">
        <f t="shared" si="1"/>
        <v>20</v>
      </c>
      <c r="B32" s="66" t="s">
        <v>348</v>
      </c>
      <c r="C32" s="69" t="s">
        <v>349</v>
      </c>
      <c r="D32" s="68">
        <v>0</v>
      </c>
      <c r="E32" s="68">
        <v>7774.73</v>
      </c>
      <c r="F32" s="58">
        <v>0</v>
      </c>
    </row>
    <row r="33" spans="1:6" ht="63.75" x14ac:dyDescent="0.2">
      <c r="A33" s="50">
        <f t="shared" si="1"/>
        <v>21</v>
      </c>
      <c r="B33" s="66" t="s">
        <v>350</v>
      </c>
      <c r="C33" s="69" t="s">
        <v>351</v>
      </c>
      <c r="D33" s="68">
        <v>0</v>
      </c>
      <c r="E33" s="68">
        <v>2016.32</v>
      </c>
      <c r="F33" s="58">
        <v>0</v>
      </c>
    </row>
    <row r="34" spans="1:6" ht="38.25" x14ac:dyDescent="0.2">
      <c r="A34" s="50">
        <f t="shared" si="1"/>
        <v>22</v>
      </c>
      <c r="B34" s="66" t="s">
        <v>803</v>
      </c>
      <c r="C34" s="69" t="s">
        <v>804</v>
      </c>
      <c r="D34" s="68">
        <v>0</v>
      </c>
      <c r="E34" s="68">
        <v>0</v>
      </c>
      <c r="F34" s="58">
        <v>0</v>
      </c>
    </row>
    <row r="35" spans="1:6" ht="76.5" x14ac:dyDescent="0.2">
      <c r="A35" s="50">
        <f t="shared" si="1"/>
        <v>23</v>
      </c>
      <c r="B35" s="66" t="s">
        <v>352</v>
      </c>
      <c r="C35" s="69" t="s">
        <v>353</v>
      </c>
      <c r="D35" s="68">
        <v>1558200</v>
      </c>
      <c r="E35" s="68">
        <v>935144.66</v>
      </c>
      <c r="F35" s="58">
        <f>E35/D35</f>
        <v>0.60014417918110641</v>
      </c>
    </row>
    <row r="36" spans="1:6" ht="51" x14ac:dyDescent="0.2">
      <c r="A36" s="50">
        <f t="shared" si="1"/>
        <v>24</v>
      </c>
      <c r="B36" s="66" t="s">
        <v>354</v>
      </c>
      <c r="C36" s="69" t="s">
        <v>355</v>
      </c>
      <c r="D36" s="68">
        <v>10100</v>
      </c>
      <c r="E36" s="68">
        <v>10077.33</v>
      </c>
      <c r="F36" s="58">
        <f>E36/D36</f>
        <v>0.99775544554455442</v>
      </c>
    </row>
    <row r="37" spans="1:6" ht="63.75" x14ac:dyDescent="0.2">
      <c r="A37" s="50">
        <f t="shared" si="1"/>
        <v>25</v>
      </c>
      <c r="B37" s="66" t="s">
        <v>356</v>
      </c>
      <c r="C37" s="67" t="s">
        <v>357</v>
      </c>
      <c r="D37" s="68">
        <v>1500</v>
      </c>
      <c r="E37" s="68">
        <v>1500</v>
      </c>
      <c r="F37" s="58">
        <f>E37/D37</f>
        <v>1</v>
      </c>
    </row>
    <row r="38" spans="1:6" ht="91.5" customHeight="1" x14ac:dyDescent="0.2">
      <c r="A38" s="50">
        <f t="shared" si="1"/>
        <v>26</v>
      </c>
      <c r="B38" s="66" t="s">
        <v>805</v>
      </c>
      <c r="C38" s="69" t="s">
        <v>806</v>
      </c>
      <c r="D38" s="68">
        <v>0</v>
      </c>
      <c r="E38" s="68">
        <v>295.98</v>
      </c>
      <c r="F38" s="58">
        <v>0</v>
      </c>
    </row>
    <row r="39" spans="1:6" ht="25.5" x14ac:dyDescent="0.2">
      <c r="A39" s="50">
        <f t="shared" si="1"/>
        <v>27</v>
      </c>
      <c r="B39" s="51" t="s">
        <v>157</v>
      </c>
      <c r="C39" s="52" t="s">
        <v>158</v>
      </c>
      <c r="D39" s="53">
        <f>D40+D41+D42+D43</f>
        <v>1900000</v>
      </c>
      <c r="E39" s="53">
        <f>E40+E41+E42+E43</f>
        <v>1184479.75</v>
      </c>
      <c r="F39" s="54">
        <f t="shared" si="0"/>
        <v>0.62341039473684212</v>
      </c>
    </row>
    <row r="40" spans="1:6" ht="55.5" customHeight="1" x14ac:dyDescent="0.2">
      <c r="A40" s="50">
        <f t="shared" si="1"/>
        <v>28</v>
      </c>
      <c r="B40" s="55" t="s">
        <v>0</v>
      </c>
      <c r="C40" s="56" t="s">
        <v>193</v>
      </c>
      <c r="D40" s="57">
        <v>1900000</v>
      </c>
      <c r="E40" s="57">
        <v>1183229.3700000001</v>
      </c>
      <c r="F40" s="58">
        <f t="shared" si="0"/>
        <v>0.62275230000000004</v>
      </c>
    </row>
    <row r="41" spans="1:6" ht="42.75" customHeight="1" x14ac:dyDescent="0.2">
      <c r="A41" s="50">
        <f t="shared" si="1"/>
        <v>29</v>
      </c>
      <c r="B41" s="55" t="s">
        <v>194</v>
      </c>
      <c r="C41" s="56" t="s">
        <v>195</v>
      </c>
      <c r="D41" s="57">
        <v>0</v>
      </c>
      <c r="E41" s="57">
        <v>2539.16</v>
      </c>
      <c r="F41" s="58">
        <v>0</v>
      </c>
    </row>
    <row r="42" spans="1:6" ht="54" customHeight="1" x14ac:dyDescent="0.2">
      <c r="A42" s="50">
        <f t="shared" si="1"/>
        <v>30</v>
      </c>
      <c r="B42" s="55" t="s">
        <v>13</v>
      </c>
      <c r="C42" s="56" t="s">
        <v>358</v>
      </c>
      <c r="D42" s="57">
        <v>0</v>
      </c>
      <c r="E42" s="57">
        <v>-1380.02</v>
      </c>
      <c r="F42" s="58">
        <v>0</v>
      </c>
    </row>
    <row r="43" spans="1:6" ht="54" customHeight="1" x14ac:dyDescent="0.2">
      <c r="A43" s="50">
        <f t="shared" si="1"/>
        <v>31</v>
      </c>
      <c r="B43" s="55" t="s">
        <v>698</v>
      </c>
      <c r="C43" s="56" t="s">
        <v>699</v>
      </c>
      <c r="D43" s="57">
        <v>0</v>
      </c>
      <c r="E43" s="57">
        <v>91.24</v>
      </c>
      <c r="F43" s="58">
        <v>0</v>
      </c>
    </row>
    <row r="44" spans="1:6" x14ac:dyDescent="0.2">
      <c r="A44" s="50">
        <f t="shared" si="1"/>
        <v>32</v>
      </c>
      <c r="B44" s="51" t="s">
        <v>1</v>
      </c>
      <c r="C44" s="52" t="s">
        <v>2</v>
      </c>
      <c r="D44" s="53">
        <f>D45+D46+D47</f>
        <v>2422200</v>
      </c>
      <c r="E44" s="53">
        <f>E45+E46+E47</f>
        <v>2561263.11</v>
      </c>
      <c r="F44" s="54">
        <f t="shared" si="0"/>
        <v>1.0574119024027744</v>
      </c>
    </row>
    <row r="45" spans="1:6" ht="44.25" customHeight="1" x14ac:dyDescent="0.2">
      <c r="A45" s="50">
        <f t="shared" si="1"/>
        <v>33</v>
      </c>
      <c r="B45" s="70" t="s">
        <v>3</v>
      </c>
      <c r="C45" s="56" t="s">
        <v>196</v>
      </c>
      <c r="D45" s="57">
        <v>2422200</v>
      </c>
      <c r="E45" s="57">
        <v>2422193.9</v>
      </c>
      <c r="F45" s="58">
        <f t="shared" si="0"/>
        <v>0.99999748162827173</v>
      </c>
    </row>
    <row r="46" spans="1:6" ht="34.5" customHeight="1" x14ac:dyDescent="0.2">
      <c r="A46" s="50">
        <f t="shared" si="1"/>
        <v>34</v>
      </c>
      <c r="B46" s="71" t="s">
        <v>717</v>
      </c>
      <c r="C46" s="56" t="s">
        <v>718</v>
      </c>
      <c r="D46" s="57">
        <v>0</v>
      </c>
      <c r="E46" s="57">
        <v>138123.48000000001</v>
      </c>
      <c r="F46" s="58">
        <v>0</v>
      </c>
    </row>
    <row r="47" spans="1:6" ht="54.75" customHeight="1" x14ac:dyDescent="0.2">
      <c r="A47" s="50">
        <f t="shared" si="1"/>
        <v>35</v>
      </c>
      <c r="B47" s="71" t="s">
        <v>807</v>
      </c>
      <c r="C47" s="56" t="s">
        <v>808</v>
      </c>
      <c r="D47" s="57">
        <v>0</v>
      </c>
      <c r="E47" s="57">
        <v>945.73</v>
      </c>
      <c r="F47" s="58">
        <v>0</v>
      </c>
    </row>
    <row r="48" spans="1:6" ht="25.5" x14ac:dyDescent="0.2">
      <c r="A48" s="50">
        <f t="shared" si="1"/>
        <v>36</v>
      </c>
      <c r="B48" s="51" t="s">
        <v>14</v>
      </c>
      <c r="C48" s="52" t="s">
        <v>15</v>
      </c>
      <c r="D48" s="53">
        <f>D49+D50</f>
        <v>339000</v>
      </c>
      <c r="E48" s="53">
        <f>E49+E50</f>
        <v>190247.15</v>
      </c>
      <c r="F48" s="54">
        <f t="shared" si="0"/>
        <v>0.5612010324483776</v>
      </c>
    </row>
    <row r="49" spans="1:6" ht="54" customHeight="1" x14ac:dyDescent="0.2">
      <c r="A49" s="50">
        <f t="shared" si="1"/>
        <v>37</v>
      </c>
      <c r="B49" s="55" t="s">
        <v>16</v>
      </c>
      <c r="C49" s="56" t="s">
        <v>359</v>
      </c>
      <c r="D49" s="57">
        <v>339000</v>
      </c>
      <c r="E49" s="57">
        <v>190213</v>
      </c>
      <c r="F49" s="72">
        <f t="shared" si="0"/>
        <v>0.56110029498525071</v>
      </c>
    </row>
    <row r="50" spans="1:6" ht="38.25" customHeight="1" x14ac:dyDescent="0.2">
      <c r="A50" s="50">
        <f t="shared" si="1"/>
        <v>38</v>
      </c>
      <c r="B50" s="55" t="s">
        <v>719</v>
      </c>
      <c r="C50" s="56" t="s">
        <v>720</v>
      </c>
      <c r="D50" s="57">
        <v>0</v>
      </c>
      <c r="E50" s="57">
        <v>34.15</v>
      </c>
      <c r="F50" s="72">
        <v>0</v>
      </c>
    </row>
    <row r="51" spans="1:6" ht="21" customHeight="1" x14ac:dyDescent="0.2">
      <c r="A51" s="50">
        <f t="shared" si="1"/>
        <v>39</v>
      </c>
      <c r="B51" s="51" t="s">
        <v>369</v>
      </c>
      <c r="C51" s="52" t="s">
        <v>370</v>
      </c>
      <c r="D51" s="53">
        <f>D52</f>
        <v>0</v>
      </c>
      <c r="E51" s="53">
        <f>E52</f>
        <v>19334.03</v>
      </c>
      <c r="F51" s="54">
        <v>0</v>
      </c>
    </row>
    <row r="52" spans="1:6" ht="54" customHeight="1" x14ac:dyDescent="0.2">
      <c r="A52" s="50">
        <f t="shared" si="1"/>
        <v>40</v>
      </c>
      <c r="B52" s="55" t="s">
        <v>371</v>
      </c>
      <c r="C52" s="56" t="s">
        <v>372</v>
      </c>
      <c r="D52" s="57">
        <v>0</v>
      </c>
      <c r="E52" s="57">
        <v>19334.03</v>
      </c>
      <c r="F52" s="72">
        <v>0</v>
      </c>
    </row>
    <row r="53" spans="1:6" ht="38.25" x14ac:dyDescent="0.2">
      <c r="A53" s="50">
        <f t="shared" si="1"/>
        <v>41</v>
      </c>
      <c r="B53" s="51" t="s">
        <v>4</v>
      </c>
      <c r="C53" s="52" t="s">
        <v>18</v>
      </c>
      <c r="D53" s="53">
        <f>D54+D57+D58+D60+D61</f>
        <v>3422030</v>
      </c>
      <c r="E53" s="53">
        <f>E54+E57+E58+E60+E61</f>
        <v>2207081.5999999996</v>
      </c>
      <c r="F53" s="54">
        <f t="shared" si="0"/>
        <v>0.64496266835767058</v>
      </c>
    </row>
    <row r="54" spans="1:6" ht="96" customHeight="1" x14ac:dyDescent="0.2">
      <c r="A54" s="50">
        <f t="shared" si="1"/>
        <v>42</v>
      </c>
      <c r="B54" s="63" t="s">
        <v>809</v>
      </c>
      <c r="C54" s="73" t="s">
        <v>875</v>
      </c>
      <c r="D54" s="53">
        <f>D55</f>
        <v>1802430</v>
      </c>
      <c r="E54" s="53">
        <f>E55</f>
        <v>901547.39</v>
      </c>
      <c r="F54" s="54">
        <f t="shared" si="0"/>
        <v>0.50018441215470222</v>
      </c>
    </row>
    <row r="55" spans="1:6" ht="96" customHeight="1" x14ac:dyDescent="0.2">
      <c r="A55" s="50">
        <f t="shared" si="1"/>
        <v>43</v>
      </c>
      <c r="B55" s="63" t="s">
        <v>402</v>
      </c>
      <c r="C55" s="73" t="s">
        <v>875</v>
      </c>
      <c r="D55" s="57">
        <f>D56</f>
        <v>1802430</v>
      </c>
      <c r="E55" s="57">
        <f>E56</f>
        <v>901547.39</v>
      </c>
      <c r="F55" s="72">
        <f t="shared" si="0"/>
        <v>0.50018441215470222</v>
      </c>
    </row>
    <row r="56" spans="1:6" ht="107.25" customHeight="1" x14ac:dyDescent="0.2">
      <c r="A56" s="50">
        <f t="shared" si="1"/>
        <v>44</v>
      </c>
      <c r="B56" s="63" t="s">
        <v>876</v>
      </c>
      <c r="C56" s="73" t="s">
        <v>810</v>
      </c>
      <c r="D56" s="57">
        <v>1802430</v>
      </c>
      <c r="E56" s="57">
        <v>901547.39</v>
      </c>
      <c r="F56" s="72">
        <f t="shared" si="0"/>
        <v>0.50018441215470222</v>
      </c>
    </row>
    <row r="57" spans="1:6" ht="93.75" customHeight="1" x14ac:dyDescent="0.2">
      <c r="A57" s="50">
        <f t="shared" si="1"/>
        <v>45</v>
      </c>
      <c r="B57" s="63" t="s">
        <v>877</v>
      </c>
      <c r="C57" s="73" t="s">
        <v>811</v>
      </c>
      <c r="D57" s="57">
        <v>634600</v>
      </c>
      <c r="E57" s="57">
        <v>679231.9</v>
      </c>
      <c r="F57" s="72">
        <f t="shared" si="0"/>
        <v>1.0703307595335645</v>
      </c>
    </row>
    <row r="58" spans="1:6" ht="40.5" customHeight="1" x14ac:dyDescent="0.2">
      <c r="A58" s="50">
        <f t="shared" si="1"/>
        <v>46</v>
      </c>
      <c r="B58" s="60" t="s">
        <v>175</v>
      </c>
      <c r="C58" s="61" t="s">
        <v>878</v>
      </c>
      <c r="D58" s="62">
        <f>SUM(D59:D59)</f>
        <v>550000</v>
      </c>
      <c r="E58" s="62">
        <f>SUM(E59:E59)</f>
        <v>282910.71999999997</v>
      </c>
      <c r="F58" s="54">
        <f t="shared" si="0"/>
        <v>0.51438312727272717</v>
      </c>
    </row>
    <row r="59" spans="1:6" ht="91.5" customHeight="1" x14ac:dyDescent="0.2">
      <c r="A59" s="50">
        <f t="shared" si="1"/>
        <v>47</v>
      </c>
      <c r="B59" s="66" t="s">
        <v>176</v>
      </c>
      <c r="C59" s="74" t="s">
        <v>197</v>
      </c>
      <c r="D59" s="75">
        <v>550000</v>
      </c>
      <c r="E59" s="57">
        <v>282910.71999999997</v>
      </c>
      <c r="F59" s="72">
        <f t="shared" si="0"/>
        <v>0.51438312727272717</v>
      </c>
    </row>
    <row r="60" spans="1:6" ht="54" customHeight="1" x14ac:dyDescent="0.2">
      <c r="A60" s="50">
        <f t="shared" si="1"/>
        <v>48</v>
      </c>
      <c r="B60" s="63" t="s">
        <v>19</v>
      </c>
      <c r="C60" s="64" t="s">
        <v>20</v>
      </c>
      <c r="D60" s="65">
        <v>285000</v>
      </c>
      <c r="E60" s="57">
        <v>248193</v>
      </c>
      <c r="F60" s="72">
        <f t="shared" si="0"/>
        <v>0.87085263157894732</v>
      </c>
    </row>
    <row r="61" spans="1:6" ht="43.5" customHeight="1" x14ac:dyDescent="0.2">
      <c r="A61" s="50">
        <f t="shared" si="1"/>
        <v>49</v>
      </c>
      <c r="B61" s="63" t="s">
        <v>700</v>
      </c>
      <c r="C61" s="64" t="s">
        <v>812</v>
      </c>
      <c r="D61" s="65">
        <v>150000</v>
      </c>
      <c r="E61" s="57">
        <v>95198.59</v>
      </c>
      <c r="F61" s="72">
        <f t="shared" si="0"/>
        <v>0.63465726666666666</v>
      </c>
    </row>
    <row r="62" spans="1:6" ht="25.5" x14ac:dyDescent="0.2">
      <c r="A62" s="50">
        <f t="shared" si="1"/>
        <v>50</v>
      </c>
      <c r="B62" s="51" t="s">
        <v>21</v>
      </c>
      <c r="C62" s="52" t="s">
        <v>22</v>
      </c>
      <c r="D62" s="53">
        <f>D63+D64+D65+D66</f>
        <v>1540000</v>
      </c>
      <c r="E62" s="53">
        <f>E63+E64+E65+E66</f>
        <v>2838465.9</v>
      </c>
      <c r="F62" s="54">
        <f t="shared" si="0"/>
        <v>1.8431596753246753</v>
      </c>
    </row>
    <row r="63" spans="1:6" ht="25.5" x14ac:dyDescent="0.2">
      <c r="A63" s="50">
        <f t="shared" si="1"/>
        <v>51</v>
      </c>
      <c r="B63" s="71" t="s">
        <v>23</v>
      </c>
      <c r="C63" s="76" t="s">
        <v>24</v>
      </c>
      <c r="D63" s="57">
        <v>210000</v>
      </c>
      <c r="E63" s="57">
        <v>198007.09</v>
      </c>
      <c r="F63" s="72">
        <f t="shared" si="0"/>
        <v>0.94289090476190474</v>
      </c>
    </row>
    <row r="64" spans="1:6" ht="25.5" x14ac:dyDescent="0.2">
      <c r="A64" s="50">
        <f t="shared" si="1"/>
        <v>52</v>
      </c>
      <c r="B64" s="71" t="s">
        <v>701</v>
      </c>
      <c r="C64" s="77" t="s">
        <v>702</v>
      </c>
      <c r="D64" s="57">
        <v>10000</v>
      </c>
      <c r="E64" s="57">
        <v>-1313.58</v>
      </c>
      <c r="F64" s="72">
        <v>0</v>
      </c>
    </row>
    <row r="65" spans="1:6" x14ac:dyDescent="0.2">
      <c r="A65" s="50">
        <f t="shared" si="1"/>
        <v>53</v>
      </c>
      <c r="B65" s="71" t="s">
        <v>422</v>
      </c>
      <c r="C65" s="77" t="s">
        <v>721</v>
      </c>
      <c r="D65" s="57">
        <v>720000</v>
      </c>
      <c r="E65" s="57">
        <v>721055.44</v>
      </c>
      <c r="F65" s="72">
        <f t="shared" si="0"/>
        <v>1.0014658888888888</v>
      </c>
    </row>
    <row r="66" spans="1:6" ht="25.5" x14ac:dyDescent="0.2">
      <c r="A66" s="50">
        <f t="shared" si="1"/>
        <v>54</v>
      </c>
      <c r="B66" s="71" t="s">
        <v>722</v>
      </c>
      <c r="C66" s="77" t="s">
        <v>723</v>
      </c>
      <c r="D66" s="57">
        <v>600000</v>
      </c>
      <c r="E66" s="57">
        <v>1920716.95</v>
      </c>
      <c r="F66" s="72">
        <f t="shared" si="0"/>
        <v>3.2011949166666667</v>
      </c>
    </row>
    <row r="67" spans="1:6" ht="25.5" x14ac:dyDescent="0.2">
      <c r="A67" s="50">
        <f t="shared" si="1"/>
        <v>55</v>
      </c>
      <c r="B67" s="51" t="s">
        <v>6</v>
      </c>
      <c r="C67" s="52" t="s">
        <v>25</v>
      </c>
      <c r="D67" s="53">
        <f>D68+D72</f>
        <v>29821000</v>
      </c>
      <c r="E67" s="53">
        <f>E68+E72</f>
        <v>8594902.9499999993</v>
      </c>
      <c r="F67" s="54">
        <f t="shared" si="0"/>
        <v>0.28821645652392608</v>
      </c>
    </row>
    <row r="68" spans="1:6" ht="38.25" x14ac:dyDescent="0.2">
      <c r="A68" s="50">
        <f t="shared" si="1"/>
        <v>56</v>
      </c>
      <c r="B68" s="51" t="s">
        <v>7</v>
      </c>
      <c r="C68" s="52" t="s">
        <v>879</v>
      </c>
      <c r="D68" s="57">
        <f>D69+D70+D71</f>
        <v>29821000</v>
      </c>
      <c r="E68" s="57">
        <f>E69+E70+E71</f>
        <v>8590902.9499999993</v>
      </c>
      <c r="F68" s="72">
        <f t="shared" si="0"/>
        <v>0.28808232285972968</v>
      </c>
    </row>
    <row r="69" spans="1:6" ht="81.75" customHeight="1" x14ac:dyDescent="0.2">
      <c r="A69" s="50">
        <f t="shared" si="1"/>
        <v>57</v>
      </c>
      <c r="B69" s="55" t="s">
        <v>26</v>
      </c>
      <c r="C69" s="56" t="s">
        <v>198</v>
      </c>
      <c r="D69" s="57">
        <v>27355000</v>
      </c>
      <c r="E69" s="57">
        <v>7797401.9699999997</v>
      </c>
      <c r="F69" s="72">
        <f t="shared" si="0"/>
        <v>0.28504485359166515</v>
      </c>
    </row>
    <row r="70" spans="1:6" ht="54" customHeight="1" x14ac:dyDescent="0.2">
      <c r="A70" s="50">
        <f t="shared" si="1"/>
        <v>58</v>
      </c>
      <c r="B70" s="55" t="s">
        <v>27</v>
      </c>
      <c r="C70" s="56" t="s">
        <v>199</v>
      </c>
      <c r="D70" s="57">
        <v>2366000</v>
      </c>
      <c r="E70" s="57">
        <v>791800.98</v>
      </c>
      <c r="F70" s="72">
        <f t="shared" si="0"/>
        <v>0.33465806424344885</v>
      </c>
    </row>
    <row r="71" spans="1:6" ht="42" customHeight="1" x14ac:dyDescent="0.2">
      <c r="A71" s="50">
        <f t="shared" si="1"/>
        <v>59</v>
      </c>
      <c r="B71" s="55" t="s">
        <v>364</v>
      </c>
      <c r="C71" s="56" t="s">
        <v>365</v>
      </c>
      <c r="D71" s="57">
        <v>100000</v>
      </c>
      <c r="E71" s="57">
        <v>1700</v>
      </c>
      <c r="F71" s="72">
        <f t="shared" si="0"/>
        <v>1.7000000000000001E-2</v>
      </c>
    </row>
    <row r="72" spans="1:6" ht="29.25" customHeight="1" x14ac:dyDescent="0.2">
      <c r="A72" s="50">
        <f t="shared" si="1"/>
        <v>60</v>
      </c>
      <c r="B72" s="51" t="s">
        <v>403</v>
      </c>
      <c r="C72" s="52" t="s">
        <v>404</v>
      </c>
      <c r="D72" s="53">
        <f>D73</f>
        <v>0</v>
      </c>
      <c r="E72" s="53">
        <f>E73</f>
        <v>4000</v>
      </c>
      <c r="F72" s="54">
        <v>0</v>
      </c>
    </row>
    <row r="73" spans="1:6" ht="29.25" customHeight="1" x14ac:dyDescent="0.2">
      <c r="A73" s="50">
        <f t="shared" si="1"/>
        <v>61</v>
      </c>
      <c r="B73" s="55" t="s">
        <v>813</v>
      </c>
      <c r="C73" s="56" t="s">
        <v>423</v>
      </c>
      <c r="D73" s="68">
        <v>0</v>
      </c>
      <c r="E73" s="68">
        <v>4000</v>
      </c>
      <c r="F73" s="58">
        <v>0</v>
      </c>
    </row>
    <row r="74" spans="1:6" ht="25.5" x14ac:dyDescent="0.2">
      <c r="A74" s="50">
        <f t="shared" si="1"/>
        <v>62</v>
      </c>
      <c r="B74" s="51" t="s">
        <v>28</v>
      </c>
      <c r="C74" s="52" t="s">
        <v>29</v>
      </c>
      <c r="D74" s="53">
        <f>D75</f>
        <v>640000</v>
      </c>
      <c r="E74" s="53">
        <f>E75</f>
        <v>181404.92</v>
      </c>
      <c r="F74" s="54">
        <f t="shared" si="0"/>
        <v>0.28344518750000003</v>
      </c>
    </row>
    <row r="75" spans="1:6" ht="69" customHeight="1" x14ac:dyDescent="0.2">
      <c r="A75" s="50">
        <f t="shared" si="1"/>
        <v>63</v>
      </c>
      <c r="B75" s="55" t="s">
        <v>405</v>
      </c>
      <c r="C75" s="56" t="s">
        <v>406</v>
      </c>
      <c r="D75" s="57">
        <v>640000</v>
      </c>
      <c r="E75" s="57">
        <v>181404.92</v>
      </c>
      <c r="F75" s="72">
        <f t="shared" si="0"/>
        <v>0.28344518750000003</v>
      </c>
    </row>
    <row r="76" spans="1:6" ht="19.5" customHeight="1" x14ac:dyDescent="0.2">
      <c r="A76" s="50">
        <f t="shared" si="1"/>
        <v>64</v>
      </c>
      <c r="B76" s="78" t="s">
        <v>30</v>
      </c>
      <c r="C76" s="79" t="s">
        <v>31</v>
      </c>
      <c r="D76" s="80">
        <f>D77+D78+D79+D80+D81+D82+D83+D84+D85+D86</f>
        <v>1057970</v>
      </c>
      <c r="E76" s="80">
        <f>E77+E78+E79+E80+E81+E82+E83+E84+E85+E86</f>
        <v>1166723.29</v>
      </c>
      <c r="F76" s="54">
        <v>0</v>
      </c>
    </row>
    <row r="77" spans="1:6" ht="80.25" customHeight="1" x14ac:dyDescent="0.2">
      <c r="A77" s="50">
        <f t="shared" si="1"/>
        <v>65</v>
      </c>
      <c r="B77" s="81" t="s">
        <v>814</v>
      </c>
      <c r="C77" s="82" t="s">
        <v>815</v>
      </c>
      <c r="D77" s="83">
        <v>12480</v>
      </c>
      <c r="E77" s="83">
        <v>12476.76</v>
      </c>
      <c r="F77" s="72">
        <f>E77/D77</f>
        <v>0.99974038461538461</v>
      </c>
    </row>
    <row r="78" spans="1:6" ht="80.25" customHeight="1" x14ac:dyDescent="0.2">
      <c r="A78" s="50">
        <f t="shared" si="1"/>
        <v>66</v>
      </c>
      <c r="B78" s="81" t="s">
        <v>816</v>
      </c>
      <c r="C78" s="82" t="s">
        <v>815</v>
      </c>
      <c r="D78" s="83">
        <v>359350</v>
      </c>
      <c r="E78" s="83">
        <v>359348.89</v>
      </c>
      <c r="F78" s="72">
        <f>E78/D78</f>
        <v>0.99999691108946709</v>
      </c>
    </row>
    <row r="79" spans="1:6" ht="80.25" customHeight="1" x14ac:dyDescent="0.2">
      <c r="A79" s="50">
        <f t="shared" si="1"/>
        <v>67</v>
      </c>
      <c r="B79" s="81" t="s">
        <v>880</v>
      </c>
      <c r="C79" s="82" t="s">
        <v>815</v>
      </c>
      <c r="D79" s="83">
        <v>0</v>
      </c>
      <c r="E79" s="83">
        <v>85336.39</v>
      </c>
      <c r="F79" s="72">
        <v>0</v>
      </c>
    </row>
    <row r="80" spans="1:6" ht="80.25" customHeight="1" x14ac:dyDescent="0.2">
      <c r="A80" s="50">
        <f t="shared" ref="A80:A134" si="2">A79+1</f>
        <v>68</v>
      </c>
      <c r="B80" s="81" t="s">
        <v>817</v>
      </c>
      <c r="C80" s="82" t="s">
        <v>818</v>
      </c>
      <c r="D80" s="83">
        <v>0</v>
      </c>
      <c r="E80" s="83">
        <v>3103.25</v>
      </c>
      <c r="F80" s="72">
        <v>0</v>
      </c>
    </row>
    <row r="81" spans="1:6" ht="59.25" customHeight="1" x14ac:dyDescent="0.2">
      <c r="A81" s="50">
        <f t="shared" si="2"/>
        <v>69</v>
      </c>
      <c r="B81" s="81" t="s">
        <v>881</v>
      </c>
      <c r="C81" s="82" t="s">
        <v>882</v>
      </c>
      <c r="D81" s="83">
        <v>0</v>
      </c>
      <c r="E81" s="83">
        <v>650</v>
      </c>
      <c r="F81" s="72">
        <v>0</v>
      </c>
    </row>
    <row r="82" spans="1:6" ht="144" customHeight="1" x14ac:dyDescent="0.2">
      <c r="A82" s="50">
        <f t="shared" si="2"/>
        <v>70</v>
      </c>
      <c r="B82" s="81" t="s">
        <v>819</v>
      </c>
      <c r="C82" s="82" t="s">
        <v>820</v>
      </c>
      <c r="D82" s="83">
        <v>0</v>
      </c>
      <c r="E82" s="83">
        <v>17000</v>
      </c>
      <c r="F82" s="72">
        <v>0</v>
      </c>
    </row>
    <row r="83" spans="1:6" ht="144" customHeight="1" x14ac:dyDescent="0.2">
      <c r="A83" s="50">
        <f t="shared" si="2"/>
        <v>71</v>
      </c>
      <c r="B83" s="81" t="s">
        <v>821</v>
      </c>
      <c r="C83" s="82" t="s">
        <v>820</v>
      </c>
      <c r="D83" s="83">
        <v>621400</v>
      </c>
      <c r="E83" s="83">
        <v>623918.52</v>
      </c>
      <c r="F83" s="72">
        <f>E83/D83</f>
        <v>1.0040529771483746</v>
      </c>
    </row>
    <row r="84" spans="1:6" ht="144" customHeight="1" x14ac:dyDescent="0.2">
      <c r="A84" s="50">
        <f t="shared" si="2"/>
        <v>72</v>
      </c>
      <c r="B84" s="81" t="s">
        <v>822</v>
      </c>
      <c r="C84" s="82" t="s">
        <v>820</v>
      </c>
      <c r="D84" s="83">
        <v>4340</v>
      </c>
      <c r="E84" s="83">
        <v>4338.3</v>
      </c>
      <c r="F84" s="72">
        <f>E84/D84</f>
        <v>0.99960829493087566</v>
      </c>
    </row>
    <row r="85" spans="1:6" ht="83.25" customHeight="1" x14ac:dyDescent="0.2">
      <c r="A85" s="50">
        <f t="shared" si="2"/>
        <v>73</v>
      </c>
      <c r="B85" s="81" t="s">
        <v>823</v>
      </c>
      <c r="C85" s="82" t="s">
        <v>883</v>
      </c>
      <c r="D85" s="83">
        <v>0</v>
      </c>
      <c r="E85" s="83">
        <v>150</v>
      </c>
      <c r="F85" s="72">
        <v>0</v>
      </c>
    </row>
    <row r="86" spans="1:6" ht="91.5" customHeight="1" x14ac:dyDescent="0.2">
      <c r="A86" s="50">
        <f t="shared" si="2"/>
        <v>74</v>
      </c>
      <c r="B86" s="81" t="s">
        <v>884</v>
      </c>
      <c r="C86" s="82" t="s">
        <v>885</v>
      </c>
      <c r="D86" s="83">
        <v>60400</v>
      </c>
      <c r="E86" s="83">
        <v>60401.18</v>
      </c>
      <c r="F86" s="72">
        <f>E86/D86</f>
        <v>1.0000195364238411</v>
      </c>
    </row>
    <row r="87" spans="1:6" ht="21" customHeight="1" x14ac:dyDescent="0.2">
      <c r="A87" s="50">
        <f t="shared" si="2"/>
        <v>75</v>
      </c>
      <c r="B87" s="78" t="s">
        <v>424</v>
      </c>
      <c r="C87" s="79" t="s">
        <v>399</v>
      </c>
      <c r="D87" s="80">
        <f>D88</f>
        <v>0</v>
      </c>
      <c r="E87" s="80">
        <f>E88</f>
        <v>22710.95</v>
      </c>
      <c r="F87" s="54">
        <v>0</v>
      </c>
    </row>
    <row r="88" spans="1:6" ht="31.5" customHeight="1" x14ac:dyDescent="0.2">
      <c r="A88" s="50">
        <f t="shared" si="2"/>
        <v>76</v>
      </c>
      <c r="B88" s="81" t="s">
        <v>656</v>
      </c>
      <c r="C88" s="82" t="s">
        <v>657</v>
      </c>
      <c r="D88" s="83">
        <v>0</v>
      </c>
      <c r="E88" s="84">
        <v>22710.95</v>
      </c>
      <c r="F88" s="72">
        <v>0</v>
      </c>
    </row>
    <row r="89" spans="1:6" x14ac:dyDescent="0.2">
      <c r="A89" s="50">
        <f t="shared" si="2"/>
        <v>77</v>
      </c>
      <c r="B89" s="51" t="s">
        <v>32</v>
      </c>
      <c r="C89" s="52" t="s">
        <v>33</v>
      </c>
      <c r="D89" s="53">
        <f>D90+D131</f>
        <v>1095385406</v>
      </c>
      <c r="E89" s="53">
        <f>E90+E131</f>
        <v>494472970.13</v>
      </c>
      <c r="F89" s="54">
        <f t="shared" si="0"/>
        <v>0.45141460477884071</v>
      </c>
    </row>
    <row r="90" spans="1:6" ht="38.25" x14ac:dyDescent="0.2">
      <c r="A90" s="50">
        <f t="shared" si="2"/>
        <v>78</v>
      </c>
      <c r="B90" s="51" t="s">
        <v>34</v>
      </c>
      <c r="C90" s="52" t="s">
        <v>35</v>
      </c>
      <c r="D90" s="53">
        <f>D91+D94+D108+D127</f>
        <v>1095385406</v>
      </c>
      <c r="E90" s="53">
        <f>E91+E94+E108+E127</f>
        <v>500345072.00999999</v>
      </c>
      <c r="F90" s="54">
        <f t="shared" si="0"/>
        <v>0.45677536807533475</v>
      </c>
    </row>
    <row r="91" spans="1:6" ht="25.5" x14ac:dyDescent="0.2">
      <c r="A91" s="50">
        <f t="shared" si="2"/>
        <v>79</v>
      </c>
      <c r="B91" s="51" t="s">
        <v>658</v>
      </c>
      <c r="C91" s="52" t="s">
        <v>36</v>
      </c>
      <c r="D91" s="53">
        <f>D92+D93</f>
        <v>559619000</v>
      </c>
      <c r="E91" s="53">
        <f>E92+E93</f>
        <v>205201000</v>
      </c>
      <c r="F91" s="54">
        <f t="shared" si="0"/>
        <v>0.36667983038460095</v>
      </c>
    </row>
    <row r="92" spans="1:6" ht="25.5" x14ac:dyDescent="0.2">
      <c r="A92" s="50">
        <f t="shared" si="2"/>
        <v>80</v>
      </c>
      <c r="B92" s="55" t="s">
        <v>659</v>
      </c>
      <c r="C92" s="56" t="s">
        <v>37</v>
      </c>
      <c r="D92" s="57">
        <v>391777000</v>
      </c>
      <c r="E92" s="57">
        <v>163240000</v>
      </c>
      <c r="F92" s="72">
        <f t="shared" si="0"/>
        <v>0.41666560313647816</v>
      </c>
    </row>
    <row r="93" spans="1:6" ht="38.25" x14ac:dyDescent="0.2">
      <c r="A93" s="50">
        <f t="shared" si="2"/>
        <v>81</v>
      </c>
      <c r="B93" s="63" t="s">
        <v>824</v>
      </c>
      <c r="C93" s="73" t="s">
        <v>825</v>
      </c>
      <c r="D93" s="57">
        <v>167842000</v>
      </c>
      <c r="E93" s="57">
        <v>41961000</v>
      </c>
      <c r="F93" s="72">
        <f t="shared" si="0"/>
        <v>0.25000297899214735</v>
      </c>
    </row>
    <row r="94" spans="1:6" ht="38.25" x14ac:dyDescent="0.2">
      <c r="A94" s="50">
        <f t="shared" si="2"/>
        <v>82</v>
      </c>
      <c r="B94" s="60" t="s">
        <v>660</v>
      </c>
      <c r="C94" s="61" t="s">
        <v>38</v>
      </c>
      <c r="D94" s="62">
        <f>D95+D96+D97+D98+D99</f>
        <v>84279832</v>
      </c>
      <c r="E94" s="62">
        <f>E95+E96+E97+E98+E99</f>
        <v>23697097.699999999</v>
      </c>
      <c r="F94" s="54">
        <f t="shared" si="0"/>
        <v>0.2811716295305382</v>
      </c>
    </row>
    <row r="95" spans="1:6" ht="63.75" x14ac:dyDescent="0.2">
      <c r="A95" s="50">
        <f t="shared" si="2"/>
        <v>83</v>
      </c>
      <c r="B95" s="66" t="s">
        <v>826</v>
      </c>
      <c r="C95" s="85" t="s">
        <v>827</v>
      </c>
      <c r="D95" s="75">
        <v>39328209</v>
      </c>
      <c r="E95" s="75">
        <v>0</v>
      </c>
      <c r="F95" s="58">
        <f t="shared" si="0"/>
        <v>0</v>
      </c>
    </row>
    <row r="96" spans="1:6" ht="63.75" x14ac:dyDescent="0.2">
      <c r="A96" s="50">
        <f t="shared" si="2"/>
        <v>84</v>
      </c>
      <c r="B96" s="66" t="s">
        <v>703</v>
      </c>
      <c r="C96" s="85" t="s">
        <v>828</v>
      </c>
      <c r="D96" s="75">
        <v>797000</v>
      </c>
      <c r="E96" s="75">
        <v>0</v>
      </c>
      <c r="F96" s="58">
        <f t="shared" si="0"/>
        <v>0</v>
      </c>
    </row>
    <row r="97" spans="1:6" ht="25.5" x14ac:dyDescent="0.2">
      <c r="A97" s="50">
        <f t="shared" si="2"/>
        <v>85</v>
      </c>
      <c r="B97" s="66" t="s">
        <v>704</v>
      </c>
      <c r="C97" s="85" t="s">
        <v>705</v>
      </c>
      <c r="D97" s="75">
        <v>7029800</v>
      </c>
      <c r="E97" s="75">
        <v>0</v>
      </c>
      <c r="F97" s="58">
        <f t="shared" si="0"/>
        <v>0</v>
      </c>
    </row>
    <row r="98" spans="1:6" ht="70.5" customHeight="1" x14ac:dyDescent="0.2">
      <c r="A98" s="50">
        <f t="shared" si="2"/>
        <v>86</v>
      </c>
      <c r="B98" s="66" t="s">
        <v>829</v>
      </c>
      <c r="C98" s="85" t="s">
        <v>830</v>
      </c>
      <c r="D98" s="75">
        <v>1572500</v>
      </c>
      <c r="E98" s="75">
        <v>1572500</v>
      </c>
      <c r="F98" s="58">
        <f t="shared" si="0"/>
        <v>1</v>
      </c>
    </row>
    <row r="99" spans="1:6" ht="28.5" customHeight="1" x14ac:dyDescent="0.2">
      <c r="A99" s="50">
        <f t="shared" si="2"/>
        <v>87</v>
      </c>
      <c r="B99" s="60" t="s">
        <v>661</v>
      </c>
      <c r="C99" s="61" t="s">
        <v>39</v>
      </c>
      <c r="D99" s="62">
        <f>SUM(D100:D107)</f>
        <v>35552323</v>
      </c>
      <c r="E99" s="62">
        <f>SUM(E100:E107)</f>
        <v>22124597.699999999</v>
      </c>
      <c r="F99" s="54">
        <f t="shared" si="0"/>
        <v>0.62231088809583557</v>
      </c>
    </row>
    <row r="100" spans="1:6" ht="51.75" customHeight="1" x14ac:dyDescent="0.2">
      <c r="A100" s="50">
        <f t="shared" si="2"/>
        <v>88</v>
      </c>
      <c r="B100" s="66" t="s">
        <v>662</v>
      </c>
      <c r="C100" s="73" t="s">
        <v>706</v>
      </c>
      <c r="D100" s="75">
        <v>3149700</v>
      </c>
      <c r="E100" s="75">
        <v>366397.7</v>
      </c>
      <c r="F100" s="72">
        <f t="shared" si="0"/>
        <v>0.11632780899768232</v>
      </c>
    </row>
    <row r="101" spans="1:6" ht="31.5" customHeight="1" x14ac:dyDescent="0.2">
      <c r="A101" s="50">
        <f t="shared" si="2"/>
        <v>89</v>
      </c>
      <c r="B101" s="66" t="s">
        <v>662</v>
      </c>
      <c r="C101" s="85" t="s">
        <v>831</v>
      </c>
      <c r="D101" s="75">
        <v>852000</v>
      </c>
      <c r="E101" s="75">
        <v>0</v>
      </c>
      <c r="F101" s="72">
        <f t="shared" si="0"/>
        <v>0</v>
      </c>
    </row>
    <row r="102" spans="1:6" ht="28.5" customHeight="1" x14ac:dyDescent="0.2">
      <c r="A102" s="50">
        <f t="shared" si="2"/>
        <v>90</v>
      </c>
      <c r="B102" s="66" t="s">
        <v>662</v>
      </c>
      <c r="C102" s="85" t="s">
        <v>832</v>
      </c>
      <c r="D102" s="75">
        <v>263900</v>
      </c>
      <c r="E102" s="75">
        <v>263900</v>
      </c>
      <c r="F102" s="72">
        <f t="shared" si="0"/>
        <v>1</v>
      </c>
    </row>
    <row r="103" spans="1:6" ht="29.25" customHeight="1" x14ac:dyDescent="0.2">
      <c r="A103" s="50">
        <f t="shared" si="2"/>
        <v>91</v>
      </c>
      <c r="B103" s="66" t="s">
        <v>663</v>
      </c>
      <c r="C103" s="86" t="s">
        <v>425</v>
      </c>
      <c r="D103" s="75">
        <v>6827800</v>
      </c>
      <c r="E103" s="75">
        <v>6827800</v>
      </c>
      <c r="F103" s="72">
        <f t="shared" si="0"/>
        <v>1</v>
      </c>
    </row>
    <row r="104" spans="1:6" ht="39" customHeight="1" x14ac:dyDescent="0.2">
      <c r="A104" s="50">
        <f t="shared" si="2"/>
        <v>92</v>
      </c>
      <c r="B104" s="66" t="s">
        <v>663</v>
      </c>
      <c r="C104" s="86" t="s">
        <v>40</v>
      </c>
      <c r="D104" s="75">
        <v>24244000</v>
      </c>
      <c r="E104" s="75">
        <v>14547000</v>
      </c>
      <c r="F104" s="72">
        <f t="shared" si="0"/>
        <v>0.60002474839135456</v>
      </c>
    </row>
    <row r="105" spans="1:6" ht="39" customHeight="1" x14ac:dyDescent="0.2">
      <c r="A105" s="50">
        <f t="shared" si="2"/>
        <v>93</v>
      </c>
      <c r="B105" s="66" t="s">
        <v>886</v>
      </c>
      <c r="C105" s="85" t="s">
        <v>887</v>
      </c>
      <c r="D105" s="75">
        <v>119500</v>
      </c>
      <c r="E105" s="75">
        <v>119500</v>
      </c>
      <c r="F105" s="72">
        <f t="shared" si="0"/>
        <v>1</v>
      </c>
    </row>
    <row r="106" spans="1:6" ht="39" customHeight="1" x14ac:dyDescent="0.2">
      <c r="A106" s="50">
        <f t="shared" si="2"/>
        <v>94</v>
      </c>
      <c r="B106" s="66" t="s">
        <v>886</v>
      </c>
      <c r="C106" s="85" t="s">
        <v>888</v>
      </c>
      <c r="D106" s="75">
        <v>64900</v>
      </c>
      <c r="E106" s="75">
        <v>0</v>
      </c>
      <c r="F106" s="72">
        <f t="shared" si="0"/>
        <v>0</v>
      </c>
    </row>
    <row r="107" spans="1:6" ht="39" customHeight="1" x14ac:dyDescent="0.2">
      <c r="A107" s="50">
        <f t="shared" si="2"/>
        <v>95</v>
      </c>
      <c r="B107" s="66" t="s">
        <v>886</v>
      </c>
      <c r="C107" s="85" t="s">
        <v>889</v>
      </c>
      <c r="D107" s="75">
        <v>30523</v>
      </c>
      <c r="E107" s="75">
        <v>0</v>
      </c>
      <c r="F107" s="72">
        <f t="shared" si="0"/>
        <v>0</v>
      </c>
    </row>
    <row r="108" spans="1:6" ht="27.75" customHeight="1" x14ac:dyDescent="0.2">
      <c r="A108" s="50">
        <f t="shared" si="2"/>
        <v>96</v>
      </c>
      <c r="B108" s="60" t="s">
        <v>664</v>
      </c>
      <c r="C108" s="61" t="s">
        <v>43</v>
      </c>
      <c r="D108" s="62">
        <f>D109+D110+D119+D120+D121+D122+D123+D124</f>
        <v>449507300</v>
      </c>
      <c r="E108" s="62">
        <f>E109+E110+E119+E120+E121+E122+E123+E124</f>
        <v>269469700.31</v>
      </c>
      <c r="F108" s="72">
        <f t="shared" si="0"/>
        <v>0.59947791795594862</v>
      </c>
    </row>
    <row r="109" spans="1:6" ht="42" customHeight="1" x14ac:dyDescent="0.2">
      <c r="A109" s="50">
        <f t="shared" si="2"/>
        <v>97</v>
      </c>
      <c r="B109" s="60" t="s">
        <v>665</v>
      </c>
      <c r="C109" s="87" t="s">
        <v>201</v>
      </c>
      <c r="D109" s="75">
        <v>8740000</v>
      </c>
      <c r="E109" s="57">
        <v>6098500</v>
      </c>
      <c r="F109" s="72">
        <f t="shared" si="0"/>
        <v>0.69776887871853543</v>
      </c>
    </row>
    <row r="110" spans="1:6" ht="41.25" customHeight="1" x14ac:dyDescent="0.2">
      <c r="A110" s="50">
        <f t="shared" si="2"/>
        <v>98</v>
      </c>
      <c r="B110" s="60" t="s">
        <v>666</v>
      </c>
      <c r="C110" s="87" t="s">
        <v>45</v>
      </c>
      <c r="D110" s="62">
        <f>D111+D112+D113+D114+D115+D116+D117+D118</f>
        <v>80172300</v>
      </c>
      <c r="E110" s="62">
        <f>E111+E112+E113+E114+E115+E116+E117+E118</f>
        <v>54706930</v>
      </c>
      <c r="F110" s="54">
        <f t="shared" si="0"/>
        <v>0.6823669771230213</v>
      </c>
    </row>
    <row r="111" spans="1:6" ht="68.25" customHeight="1" x14ac:dyDescent="0.2">
      <c r="A111" s="50">
        <f t="shared" si="2"/>
        <v>99</v>
      </c>
      <c r="B111" s="66" t="s">
        <v>667</v>
      </c>
      <c r="C111" s="73" t="s">
        <v>46</v>
      </c>
      <c r="D111" s="75">
        <v>342000</v>
      </c>
      <c r="E111" s="68">
        <v>235500</v>
      </c>
      <c r="F111" s="72">
        <f t="shared" si="0"/>
        <v>0.68859649122807021</v>
      </c>
    </row>
    <row r="112" spans="1:6" ht="57" customHeight="1" x14ac:dyDescent="0.2">
      <c r="A112" s="50">
        <f t="shared" si="2"/>
        <v>100</v>
      </c>
      <c r="B112" s="66" t="s">
        <v>667</v>
      </c>
      <c r="C112" s="73" t="s">
        <v>47</v>
      </c>
      <c r="D112" s="75">
        <v>66661800</v>
      </c>
      <c r="E112" s="57">
        <v>50573590</v>
      </c>
      <c r="F112" s="72">
        <f t="shared" si="0"/>
        <v>0.75865923212394504</v>
      </c>
    </row>
    <row r="113" spans="1:6" ht="69.75" customHeight="1" x14ac:dyDescent="0.2">
      <c r="A113" s="50">
        <f t="shared" si="2"/>
        <v>101</v>
      </c>
      <c r="B113" s="66" t="s">
        <v>667</v>
      </c>
      <c r="C113" s="73" t="s">
        <v>48</v>
      </c>
      <c r="D113" s="75">
        <v>10977000</v>
      </c>
      <c r="E113" s="57">
        <v>2745000</v>
      </c>
      <c r="F113" s="72">
        <f t="shared" si="0"/>
        <v>0.25006832467887402</v>
      </c>
    </row>
    <row r="114" spans="1:6" ht="66.75" customHeight="1" x14ac:dyDescent="0.2">
      <c r="A114" s="50">
        <f t="shared" si="2"/>
        <v>102</v>
      </c>
      <c r="B114" s="66" t="s">
        <v>667</v>
      </c>
      <c r="C114" s="73" t="s">
        <v>49</v>
      </c>
      <c r="D114" s="75">
        <v>1200</v>
      </c>
      <c r="E114" s="57">
        <v>1200</v>
      </c>
      <c r="F114" s="72">
        <f t="shared" si="0"/>
        <v>1</v>
      </c>
    </row>
    <row r="115" spans="1:6" ht="30" customHeight="1" x14ac:dyDescent="0.2">
      <c r="A115" s="50">
        <f t="shared" si="2"/>
        <v>103</v>
      </c>
      <c r="B115" s="66" t="s">
        <v>667</v>
      </c>
      <c r="C115" s="73" t="s">
        <v>50</v>
      </c>
      <c r="D115" s="75">
        <v>115200</v>
      </c>
      <c r="E115" s="57">
        <v>115200</v>
      </c>
      <c r="F115" s="72">
        <f t="shared" si="0"/>
        <v>1</v>
      </c>
    </row>
    <row r="116" spans="1:6" ht="68.25" customHeight="1" x14ac:dyDescent="0.2">
      <c r="A116" s="50">
        <f t="shared" si="2"/>
        <v>104</v>
      </c>
      <c r="B116" s="66" t="s">
        <v>667</v>
      </c>
      <c r="C116" s="73" t="s">
        <v>833</v>
      </c>
      <c r="D116" s="75">
        <v>547000</v>
      </c>
      <c r="E116" s="68">
        <v>0</v>
      </c>
      <c r="F116" s="72">
        <f t="shared" si="0"/>
        <v>0</v>
      </c>
    </row>
    <row r="117" spans="1:6" ht="58.5" customHeight="1" x14ac:dyDescent="0.2">
      <c r="A117" s="50">
        <f t="shared" si="2"/>
        <v>105</v>
      </c>
      <c r="B117" s="66" t="s">
        <v>667</v>
      </c>
      <c r="C117" s="73" t="s">
        <v>834</v>
      </c>
      <c r="D117" s="75">
        <v>669400</v>
      </c>
      <c r="E117" s="68">
        <v>177740</v>
      </c>
      <c r="F117" s="72">
        <f t="shared" si="0"/>
        <v>0.26552136241410218</v>
      </c>
    </row>
    <row r="118" spans="1:6" ht="101.25" customHeight="1" x14ac:dyDescent="0.2">
      <c r="A118" s="50">
        <f t="shared" si="2"/>
        <v>106</v>
      </c>
      <c r="B118" s="66" t="s">
        <v>668</v>
      </c>
      <c r="C118" s="88" t="s">
        <v>669</v>
      </c>
      <c r="D118" s="75">
        <v>858700</v>
      </c>
      <c r="E118" s="68">
        <v>858700</v>
      </c>
      <c r="F118" s="58">
        <f t="shared" si="0"/>
        <v>1</v>
      </c>
    </row>
    <row r="119" spans="1:6" ht="58.5" customHeight="1" x14ac:dyDescent="0.2">
      <c r="A119" s="50">
        <f t="shared" si="2"/>
        <v>107</v>
      </c>
      <c r="B119" s="60" t="s">
        <v>670</v>
      </c>
      <c r="C119" s="87" t="s">
        <v>200</v>
      </c>
      <c r="D119" s="62">
        <v>1067800</v>
      </c>
      <c r="E119" s="53">
        <v>558832.72</v>
      </c>
      <c r="F119" s="54">
        <f t="shared" si="0"/>
        <v>0.52334961603296493</v>
      </c>
    </row>
    <row r="120" spans="1:6" ht="58.5" customHeight="1" x14ac:dyDescent="0.2">
      <c r="A120" s="50">
        <f t="shared" si="2"/>
        <v>108</v>
      </c>
      <c r="B120" s="60" t="s">
        <v>671</v>
      </c>
      <c r="C120" s="87" t="s">
        <v>426</v>
      </c>
      <c r="D120" s="62">
        <v>600</v>
      </c>
      <c r="E120" s="53">
        <v>600</v>
      </c>
      <c r="F120" s="54">
        <f t="shared" si="0"/>
        <v>1</v>
      </c>
    </row>
    <row r="121" spans="1:6" ht="51" x14ac:dyDescent="0.2">
      <c r="A121" s="50">
        <f t="shared" si="2"/>
        <v>109</v>
      </c>
      <c r="B121" s="60" t="s">
        <v>672</v>
      </c>
      <c r="C121" s="87" t="s">
        <v>427</v>
      </c>
      <c r="D121" s="62">
        <v>7973500</v>
      </c>
      <c r="E121" s="62">
        <v>4618956.74</v>
      </c>
      <c r="F121" s="54">
        <f t="shared" si="0"/>
        <v>0.57928848560857849</v>
      </c>
    </row>
    <row r="122" spans="1:6" ht="51" x14ac:dyDescent="0.2">
      <c r="A122" s="50">
        <f t="shared" si="2"/>
        <v>110</v>
      </c>
      <c r="B122" s="60" t="s">
        <v>673</v>
      </c>
      <c r="C122" s="89" t="s">
        <v>444</v>
      </c>
      <c r="D122" s="62">
        <v>6200</v>
      </c>
      <c r="E122" s="62">
        <v>3880.85</v>
      </c>
      <c r="F122" s="54">
        <f t="shared" si="0"/>
        <v>0.62594354838709676</v>
      </c>
    </row>
    <row r="123" spans="1:6" ht="69" customHeight="1" x14ac:dyDescent="0.2">
      <c r="A123" s="50">
        <f t="shared" si="2"/>
        <v>111</v>
      </c>
      <c r="B123" s="60" t="s">
        <v>835</v>
      </c>
      <c r="C123" s="87" t="s">
        <v>836</v>
      </c>
      <c r="D123" s="62">
        <v>455900</v>
      </c>
      <c r="E123" s="62">
        <v>0</v>
      </c>
      <c r="F123" s="54">
        <f t="shared" si="0"/>
        <v>0</v>
      </c>
    </row>
    <row r="124" spans="1:6" ht="25.5" x14ac:dyDescent="0.2">
      <c r="A124" s="50">
        <f t="shared" si="2"/>
        <v>112</v>
      </c>
      <c r="B124" s="60" t="s">
        <v>674</v>
      </c>
      <c r="C124" s="87" t="s">
        <v>51</v>
      </c>
      <c r="D124" s="62">
        <f>D125+D126</f>
        <v>351091000</v>
      </c>
      <c r="E124" s="62">
        <f>E125+E126</f>
        <v>203482000</v>
      </c>
      <c r="F124" s="72">
        <f t="shared" ref="F124:F130" si="3">E124/D124</f>
        <v>0.57957053869224784</v>
      </c>
    </row>
    <row r="125" spans="1:6" ht="102" x14ac:dyDescent="0.2">
      <c r="A125" s="50">
        <f t="shared" si="2"/>
        <v>113</v>
      </c>
      <c r="B125" s="66" t="s">
        <v>675</v>
      </c>
      <c r="C125" s="73" t="s">
        <v>837</v>
      </c>
      <c r="D125" s="75">
        <v>197011000</v>
      </c>
      <c r="E125" s="57">
        <v>122244000</v>
      </c>
      <c r="F125" s="72">
        <f t="shared" si="3"/>
        <v>0.62049327194928205</v>
      </c>
    </row>
    <row r="126" spans="1:6" ht="67.5" customHeight="1" x14ac:dyDescent="0.2">
      <c r="A126" s="50">
        <f t="shared" si="2"/>
        <v>114</v>
      </c>
      <c r="B126" s="66" t="s">
        <v>675</v>
      </c>
      <c r="C126" s="73" t="s">
        <v>177</v>
      </c>
      <c r="D126" s="75">
        <v>154080000</v>
      </c>
      <c r="E126" s="57">
        <v>81238000</v>
      </c>
      <c r="F126" s="72">
        <f t="shared" si="3"/>
        <v>0.52724558670820354</v>
      </c>
    </row>
    <row r="127" spans="1:6" ht="20.25" customHeight="1" x14ac:dyDescent="0.2">
      <c r="A127" s="50">
        <f t="shared" si="2"/>
        <v>115</v>
      </c>
      <c r="B127" s="60" t="s">
        <v>676</v>
      </c>
      <c r="C127" s="87" t="s">
        <v>445</v>
      </c>
      <c r="D127" s="62">
        <f>D128+D129+D130</f>
        <v>1979274</v>
      </c>
      <c r="E127" s="62">
        <f>E128+E129+E130</f>
        <v>1977274</v>
      </c>
      <c r="F127" s="54">
        <f t="shared" si="3"/>
        <v>0.99898952848367639</v>
      </c>
    </row>
    <row r="128" spans="1:6" ht="67.5" customHeight="1" x14ac:dyDescent="0.2">
      <c r="A128" s="50">
        <f t="shared" si="2"/>
        <v>116</v>
      </c>
      <c r="B128" s="66" t="s">
        <v>677</v>
      </c>
      <c r="C128" s="73" t="s">
        <v>678</v>
      </c>
      <c r="D128" s="75">
        <v>2000</v>
      </c>
      <c r="E128" s="57">
        <v>0</v>
      </c>
      <c r="F128" s="72">
        <f t="shared" si="3"/>
        <v>0</v>
      </c>
    </row>
    <row r="129" spans="1:6" ht="81" customHeight="1" x14ac:dyDescent="0.2">
      <c r="A129" s="50">
        <f t="shared" si="2"/>
        <v>117</v>
      </c>
      <c r="B129" s="66" t="s">
        <v>707</v>
      </c>
      <c r="C129" s="73" t="s">
        <v>890</v>
      </c>
      <c r="D129" s="75">
        <v>45674</v>
      </c>
      <c r="E129" s="57">
        <v>45674</v>
      </c>
      <c r="F129" s="72">
        <f t="shared" si="3"/>
        <v>1</v>
      </c>
    </row>
    <row r="130" spans="1:6" ht="71.25" customHeight="1" x14ac:dyDescent="0.2">
      <c r="A130" s="50">
        <f t="shared" si="2"/>
        <v>118</v>
      </c>
      <c r="B130" s="66" t="s">
        <v>891</v>
      </c>
      <c r="C130" s="90" t="s">
        <v>892</v>
      </c>
      <c r="D130" s="75">
        <v>1931600</v>
      </c>
      <c r="E130" s="57">
        <v>1931600</v>
      </c>
      <c r="F130" s="72">
        <f t="shared" si="3"/>
        <v>1</v>
      </c>
    </row>
    <row r="131" spans="1:6" ht="38.25" x14ac:dyDescent="0.2">
      <c r="A131" s="50">
        <f t="shared" si="2"/>
        <v>119</v>
      </c>
      <c r="B131" s="78" t="s">
        <v>52</v>
      </c>
      <c r="C131" s="91" t="s">
        <v>53</v>
      </c>
      <c r="D131" s="62">
        <f>D132+D133</f>
        <v>0</v>
      </c>
      <c r="E131" s="62">
        <f>E132+E133</f>
        <v>-5872101.8799999999</v>
      </c>
      <c r="F131" s="54">
        <v>0</v>
      </c>
    </row>
    <row r="132" spans="1:6" ht="51" x14ac:dyDescent="0.2">
      <c r="A132" s="50">
        <f t="shared" si="2"/>
        <v>120</v>
      </c>
      <c r="B132" s="81" t="s">
        <v>838</v>
      </c>
      <c r="C132" s="92" t="s">
        <v>385</v>
      </c>
      <c r="D132" s="75">
        <v>0</v>
      </c>
      <c r="E132" s="75">
        <v>-3186953.06</v>
      </c>
      <c r="F132" s="58">
        <v>0</v>
      </c>
    </row>
    <row r="133" spans="1:6" ht="51" x14ac:dyDescent="0.2">
      <c r="A133" s="50">
        <f t="shared" si="2"/>
        <v>121</v>
      </c>
      <c r="B133" s="81" t="s">
        <v>839</v>
      </c>
      <c r="C133" s="92" t="s">
        <v>385</v>
      </c>
      <c r="D133" s="75">
        <v>0</v>
      </c>
      <c r="E133" s="57">
        <v>-2685148.82</v>
      </c>
      <c r="F133" s="72">
        <v>0</v>
      </c>
    </row>
    <row r="134" spans="1:6" x14ac:dyDescent="0.2">
      <c r="A134" s="50">
        <f t="shared" si="2"/>
        <v>122</v>
      </c>
      <c r="B134" s="100" t="s">
        <v>54</v>
      </c>
      <c r="C134" s="101"/>
      <c r="D134" s="62">
        <f>D13+D89</f>
        <v>1365060406</v>
      </c>
      <c r="E134" s="62">
        <f>E13+E89</f>
        <v>618788001.53999996</v>
      </c>
      <c r="F134" s="54">
        <f>E134/D134</f>
        <v>0.45330448295194342</v>
      </c>
    </row>
    <row r="135" spans="1:6" x14ac:dyDescent="0.2">
      <c r="A135" s="93"/>
    </row>
    <row r="137" spans="1:6" ht="35.1" customHeight="1" x14ac:dyDescent="0.2">
      <c r="E137" s="94"/>
    </row>
    <row r="138" spans="1:6" ht="35.1" customHeight="1" x14ac:dyDescent="0.2"/>
    <row r="139" spans="1:6" ht="35.1" customHeight="1" x14ac:dyDescent="0.2"/>
    <row r="140" spans="1:6" ht="35.1" customHeight="1" x14ac:dyDescent="0.2"/>
    <row r="141" spans="1:6" ht="35.1" customHeight="1" x14ac:dyDescent="0.2"/>
    <row r="142" spans="1:6" ht="35.1" customHeight="1" x14ac:dyDescent="0.2"/>
    <row r="143" spans="1:6" ht="35.1" customHeight="1" x14ac:dyDescent="0.2"/>
    <row r="144" spans="1:6" ht="35.1" customHeight="1" x14ac:dyDescent="0.2"/>
    <row r="145" ht="35.1" customHeight="1" x14ac:dyDescent="0.2"/>
  </sheetData>
  <mergeCells count="11">
    <mergeCell ref="E11:E12"/>
    <mergeCell ref="D3:F3"/>
    <mergeCell ref="B9:F9"/>
    <mergeCell ref="B7:F7"/>
    <mergeCell ref="B8:F8"/>
    <mergeCell ref="F11:F12"/>
    <mergeCell ref="A11:A12"/>
    <mergeCell ref="B11:B12"/>
    <mergeCell ref="C11:C12"/>
    <mergeCell ref="D11:D12"/>
    <mergeCell ref="B134:C134"/>
  </mergeCells>
  <printOptions horizontalCentered="1"/>
  <pageMargins left="1.1811023622047245" right="0.39370078740157483" top="0.55118110236220474" bottom="0.55118110236220474" header="0.31496062992125984" footer="0.31496062992125984"/>
  <pageSetup paperSize="9" scale="7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49"/>
  <sheetViews>
    <sheetView workbookViewId="0">
      <selection sqref="A1:H849"/>
    </sheetView>
  </sheetViews>
  <sheetFormatPr defaultColWidth="9.140625" defaultRowHeight="12.75" x14ac:dyDescent="0.2"/>
  <cols>
    <col min="1" max="1" width="6.28515625" style="27" customWidth="1"/>
    <col min="2" max="2" width="59.140625" style="29" customWidth="1"/>
    <col min="3" max="3" width="7.5703125" style="29" customWidth="1"/>
    <col min="4" max="4" width="12.140625" style="42" customWidth="1"/>
    <col min="5" max="5" width="8" style="29" customWidth="1"/>
    <col min="6" max="6" width="15.5703125" style="43" customWidth="1"/>
    <col min="7" max="7" width="10.7109375" style="27" customWidth="1"/>
    <col min="8" max="8" width="12.85546875" style="27" customWidth="1"/>
    <col min="9" max="16384" width="9.140625" style="31"/>
  </cols>
  <sheetData>
    <row r="1" spans="1:8" ht="63.75" customHeight="1" x14ac:dyDescent="0.2">
      <c r="B1" s="28"/>
      <c r="C1" s="28"/>
      <c r="D1" s="29"/>
      <c r="E1" s="30"/>
      <c r="F1" s="107" t="s">
        <v>897</v>
      </c>
      <c r="G1" s="107"/>
      <c r="H1" s="107"/>
    </row>
    <row r="3" spans="1:8" ht="39" customHeight="1" x14ac:dyDescent="0.2">
      <c r="A3" s="108" t="s">
        <v>840</v>
      </c>
      <c r="B3" s="108"/>
      <c r="C3" s="108"/>
      <c r="D3" s="108"/>
      <c r="E3" s="108"/>
      <c r="F3" s="108"/>
      <c r="G3" s="108"/>
      <c r="H3" s="109"/>
    </row>
    <row r="5" spans="1:8" x14ac:dyDescent="0.2">
      <c r="A5" s="110" t="s">
        <v>69</v>
      </c>
      <c r="B5" s="110" t="s">
        <v>81</v>
      </c>
      <c r="C5" s="110" t="s">
        <v>70</v>
      </c>
      <c r="D5" s="110" t="s">
        <v>68</v>
      </c>
      <c r="E5" s="110" t="s">
        <v>90</v>
      </c>
      <c r="F5" s="110" t="s">
        <v>726</v>
      </c>
      <c r="G5" s="111" t="s">
        <v>71</v>
      </c>
      <c r="H5" s="111"/>
    </row>
    <row r="6" spans="1:8" ht="63.75" x14ac:dyDescent="0.2">
      <c r="A6" s="110"/>
      <c r="B6" s="110"/>
      <c r="C6" s="110"/>
      <c r="D6" s="110"/>
      <c r="E6" s="110"/>
      <c r="F6" s="110"/>
      <c r="G6" s="32" t="s">
        <v>44</v>
      </c>
      <c r="H6" s="32" t="s">
        <v>360</v>
      </c>
    </row>
    <row r="7" spans="1:8" x14ac:dyDescent="0.2">
      <c r="A7" s="33">
        <v>1</v>
      </c>
      <c r="B7" s="33">
        <v>2</v>
      </c>
      <c r="C7" s="34" t="s">
        <v>72</v>
      </c>
      <c r="D7" s="34" t="s">
        <v>73</v>
      </c>
      <c r="E7" s="34" t="s">
        <v>74</v>
      </c>
      <c r="F7" s="35">
        <v>6</v>
      </c>
      <c r="G7" s="34">
        <v>7</v>
      </c>
      <c r="H7" s="34">
        <v>8</v>
      </c>
    </row>
    <row r="8" spans="1:8" x14ac:dyDescent="0.2">
      <c r="A8" s="36">
        <v>1</v>
      </c>
      <c r="B8" s="37" t="s">
        <v>129</v>
      </c>
      <c r="C8" s="38" t="s">
        <v>96</v>
      </c>
      <c r="D8" s="38" t="s">
        <v>204</v>
      </c>
      <c r="E8" s="38" t="s">
        <v>95</v>
      </c>
      <c r="F8" s="39">
        <v>92894154.290000007</v>
      </c>
      <c r="G8" s="39">
        <v>40059060.859999999</v>
      </c>
      <c r="H8" s="40">
        <f>G8/F8</f>
        <v>0.43123338778608516</v>
      </c>
    </row>
    <row r="9" spans="1:8" ht="25.5" x14ac:dyDescent="0.2">
      <c r="A9" s="36">
        <f>A8+1</f>
        <v>2</v>
      </c>
      <c r="B9" s="37" t="s">
        <v>130</v>
      </c>
      <c r="C9" s="38" t="s">
        <v>97</v>
      </c>
      <c r="D9" s="38" t="s">
        <v>204</v>
      </c>
      <c r="E9" s="38" t="s">
        <v>95</v>
      </c>
      <c r="F9" s="39">
        <v>2001781</v>
      </c>
      <c r="G9" s="39">
        <v>953679.11</v>
      </c>
      <c r="H9" s="40">
        <f t="shared" ref="H9:H72" si="0">G9/F9</f>
        <v>0.47641530716896602</v>
      </c>
    </row>
    <row r="10" spans="1:8" x14ac:dyDescent="0.2">
      <c r="A10" s="36">
        <f t="shared" ref="A10:A73" si="1">A9+1</f>
        <v>3</v>
      </c>
      <c r="B10" s="37" t="s">
        <v>203</v>
      </c>
      <c r="C10" s="38" t="s">
        <v>97</v>
      </c>
      <c r="D10" s="38" t="s">
        <v>205</v>
      </c>
      <c r="E10" s="38" t="s">
        <v>95</v>
      </c>
      <c r="F10" s="39">
        <v>2001781</v>
      </c>
      <c r="G10" s="39">
        <v>953679.11</v>
      </c>
      <c r="H10" s="40">
        <f t="shared" si="0"/>
        <v>0.47641530716896602</v>
      </c>
    </row>
    <row r="11" spans="1:8" x14ac:dyDescent="0.2">
      <c r="A11" s="36">
        <f t="shared" si="1"/>
        <v>4</v>
      </c>
      <c r="B11" s="37" t="s">
        <v>446</v>
      </c>
      <c r="C11" s="38" t="s">
        <v>97</v>
      </c>
      <c r="D11" s="38" t="s">
        <v>206</v>
      </c>
      <c r="E11" s="38" t="s">
        <v>95</v>
      </c>
      <c r="F11" s="39">
        <v>2001781</v>
      </c>
      <c r="G11" s="39">
        <v>953679.11</v>
      </c>
      <c r="H11" s="40">
        <f t="shared" si="0"/>
        <v>0.47641530716896602</v>
      </c>
    </row>
    <row r="12" spans="1:8" ht="25.5" x14ac:dyDescent="0.2">
      <c r="A12" s="36">
        <f t="shared" si="1"/>
        <v>5</v>
      </c>
      <c r="B12" s="37" t="s">
        <v>447</v>
      </c>
      <c r="C12" s="38" t="s">
        <v>97</v>
      </c>
      <c r="D12" s="38" t="s">
        <v>206</v>
      </c>
      <c r="E12" s="38" t="s">
        <v>159</v>
      </c>
      <c r="F12" s="39">
        <v>2001781</v>
      </c>
      <c r="G12" s="39">
        <v>953679.11</v>
      </c>
      <c r="H12" s="40">
        <f t="shared" si="0"/>
        <v>0.47641530716896602</v>
      </c>
    </row>
    <row r="13" spans="1:8" ht="25.5" x14ac:dyDescent="0.2">
      <c r="A13" s="36">
        <f t="shared" si="1"/>
        <v>6</v>
      </c>
      <c r="B13" s="37" t="s">
        <v>448</v>
      </c>
      <c r="C13" s="38" t="s">
        <v>97</v>
      </c>
      <c r="D13" s="38" t="s">
        <v>206</v>
      </c>
      <c r="E13" s="38" t="s">
        <v>428</v>
      </c>
      <c r="F13" s="39">
        <v>1537466</v>
      </c>
      <c r="G13" s="39">
        <v>737729.8</v>
      </c>
      <c r="H13" s="40">
        <f t="shared" si="0"/>
        <v>0.47983487114511802</v>
      </c>
    </row>
    <row r="14" spans="1:8" ht="38.25" x14ac:dyDescent="0.2">
      <c r="A14" s="36">
        <f t="shared" si="1"/>
        <v>7</v>
      </c>
      <c r="B14" s="37" t="s">
        <v>449</v>
      </c>
      <c r="C14" s="38" t="s">
        <v>97</v>
      </c>
      <c r="D14" s="38" t="s">
        <v>206</v>
      </c>
      <c r="E14" s="38" t="s">
        <v>429</v>
      </c>
      <c r="F14" s="39">
        <v>464315</v>
      </c>
      <c r="G14" s="39">
        <v>215949.31</v>
      </c>
      <c r="H14" s="40">
        <f t="shared" si="0"/>
        <v>0.46509225418089012</v>
      </c>
    </row>
    <row r="15" spans="1:8" ht="38.25" x14ac:dyDescent="0.2">
      <c r="A15" s="36">
        <f t="shared" si="1"/>
        <v>8</v>
      </c>
      <c r="B15" s="37" t="s">
        <v>131</v>
      </c>
      <c r="C15" s="38" t="s">
        <v>98</v>
      </c>
      <c r="D15" s="38" t="s">
        <v>204</v>
      </c>
      <c r="E15" s="38" t="s">
        <v>95</v>
      </c>
      <c r="F15" s="39">
        <v>3838469</v>
      </c>
      <c r="G15" s="39">
        <v>1762663.86</v>
      </c>
      <c r="H15" s="40">
        <f t="shared" si="0"/>
        <v>0.45921013299833868</v>
      </c>
    </row>
    <row r="16" spans="1:8" x14ac:dyDescent="0.2">
      <c r="A16" s="36">
        <f t="shared" si="1"/>
        <v>9</v>
      </c>
      <c r="B16" s="37" t="s">
        <v>203</v>
      </c>
      <c r="C16" s="38" t="s">
        <v>98</v>
      </c>
      <c r="D16" s="38" t="s">
        <v>205</v>
      </c>
      <c r="E16" s="38" t="s">
        <v>95</v>
      </c>
      <c r="F16" s="39">
        <v>3838469</v>
      </c>
      <c r="G16" s="39">
        <v>1762663.86</v>
      </c>
      <c r="H16" s="40">
        <f t="shared" si="0"/>
        <v>0.45921013299833868</v>
      </c>
    </row>
    <row r="17" spans="1:8" ht="25.5" x14ac:dyDescent="0.2">
      <c r="A17" s="36">
        <f t="shared" si="1"/>
        <v>10</v>
      </c>
      <c r="B17" s="37" t="s">
        <v>450</v>
      </c>
      <c r="C17" s="38" t="s">
        <v>98</v>
      </c>
      <c r="D17" s="38" t="s">
        <v>207</v>
      </c>
      <c r="E17" s="38" t="s">
        <v>95</v>
      </c>
      <c r="F17" s="39">
        <v>1913237</v>
      </c>
      <c r="G17" s="39">
        <v>829329.89</v>
      </c>
      <c r="H17" s="40">
        <f t="shared" si="0"/>
        <v>0.4334695022101287</v>
      </c>
    </row>
    <row r="18" spans="1:8" ht="25.5" x14ac:dyDescent="0.2">
      <c r="A18" s="36">
        <f t="shared" si="1"/>
        <v>11</v>
      </c>
      <c r="B18" s="37" t="s">
        <v>447</v>
      </c>
      <c r="C18" s="38" t="s">
        <v>98</v>
      </c>
      <c r="D18" s="38" t="s">
        <v>207</v>
      </c>
      <c r="E18" s="38" t="s">
        <v>159</v>
      </c>
      <c r="F18" s="39">
        <v>1838858</v>
      </c>
      <c r="G18" s="39">
        <v>827529.89</v>
      </c>
      <c r="H18" s="40">
        <f t="shared" si="0"/>
        <v>0.45002381369306388</v>
      </c>
    </row>
    <row r="19" spans="1:8" ht="25.5" x14ac:dyDescent="0.2">
      <c r="A19" s="36">
        <f t="shared" si="1"/>
        <v>12</v>
      </c>
      <c r="B19" s="37" t="s">
        <v>448</v>
      </c>
      <c r="C19" s="38" t="s">
        <v>98</v>
      </c>
      <c r="D19" s="38" t="s">
        <v>207</v>
      </c>
      <c r="E19" s="38" t="s">
        <v>428</v>
      </c>
      <c r="F19" s="39">
        <v>1403117</v>
      </c>
      <c r="G19" s="39">
        <v>635583.63</v>
      </c>
      <c r="H19" s="40">
        <f t="shared" si="0"/>
        <v>0.45297978001834488</v>
      </c>
    </row>
    <row r="20" spans="1:8" ht="25.5" x14ac:dyDescent="0.2">
      <c r="A20" s="36">
        <f t="shared" si="1"/>
        <v>13</v>
      </c>
      <c r="B20" s="37" t="s">
        <v>451</v>
      </c>
      <c r="C20" s="38" t="s">
        <v>98</v>
      </c>
      <c r="D20" s="38" t="s">
        <v>207</v>
      </c>
      <c r="E20" s="38" t="s">
        <v>430</v>
      </c>
      <c r="F20" s="39">
        <v>12000</v>
      </c>
      <c r="G20" s="39">
        <v>0</v>
      </c>
      <c r="H20" s="40">
        <f t="shared" si="0"/>
        <v>0</v>
      </c>
    </row>
    <row r="21" spans="1:8" ht="38.25" x14ac:dyDescent="0.2">
      <c r="A21" s="36">
        <f t="shared" si="1"/>
        <v>14</v>
      </c>
      <c r="B21" s="37" t="s">
        <v>449</v>
      </c>
      <c r="C21" s="38" t="s">
        <v>98</v>
      </c>
      <c r="D21" s="38" t="s">
        <v>207</v>
      </c>
      <c r="E21" s="38" t="s">
        <v>429</v>
      </c>
      <c r="F21" s="39">
        <v>423741</v>
      </c>
      <c r="G21" s="39">
        <v>191946.26</v>
      </c>
      <c r="H21" s="40">
        <f t="shared" si="0"/>
        <v>0.45298014589100422</v>
      </c>
    </row>
    <row r="22" spans="1:8" ht="25.5" x14ac:dyDescent="0.2">
      <c r="A22" s="36">
        <f t="shared" si="1"/>
        <v>15</v>
      </c>
      <c r="B22" s="37" t="s">
        <v>452</v>
      </c>
      <c r="C22" s="38" t="s">
        <v>98</v>
      </c>
      <c r="D22" s="38" t="s">
        <v>207</v>
      </c>
      <c r="E22" s="38" t="s">
        <v>160</v>
      </c>
      <c r="F22" s="39">
        <v>74379</v>
      </c>
      <c r="G22" s="39">
        <v>1800</v>
      </c>
      <c r="H22" s="40">
        <f t="shared" si="0"/>
        <v>2.4200379139273181E-2</v>
      </c>
    </row>
    <row r="23" spans="1:8" x14ac:dyDescent="0.2">
      <c r="A23" s="36">
        <f t="shared" si="1"/>
        <v>16</v>
      </c>
      <c r="B23" s="37" t="s">
        <v>453</v>
      </c>
      <c r="C23" s="38" t="s">
        <v>98</v>
      </c>
      <c r="D23" s="38" t="s">
        <v>207</v>
      </c>
      <c r="E23" s="38" t="s">
        <v>392</v>
      </c>
      <c r="F23" s="39">
        <v>74379</v>
      </c>
      <c r="G23" s="39">
        <v>1800</v>
      </c>
      <c r="H23" s="40">
        <f t="shared" si="0"/>
        <v>2.4200379139273181E-2</v>
      </c>
    </row>
    <row r="24" spans="1:8" ht="25.5" x14ac:dyDescent="0.2">
      <c r="A24" s="36">
        <f t="shared" si="1"/>
        <v>17</v>
      </c>
      <c r="B24" s="37" t="s">
        <v>454</v>
      </c>
      <c r="C24" s="38" t="s">
        <v>98</v>
      </c>
      <c r="D24" s="38" t="s">
        <v>208</v>
      </c>
      <c r="E24" s="38" t="s">
        <v>95</v>
      </c>
      <c r="F24" s="39">
        <v>1745232</v>
      </c>
      <c r="G24" s="39">
        <v>858333.97</v>
      </c>
      <c r="H24" s="40">
        <f t="shared" si="0"/>
        <v>0.49181654358847421</v>
      </c>
    </row>
    <row r="25" spans="1:8" ht="25.5" x14ac:dyDescent="0.2">
      <c r="A25" s="36">
        <f t="shared" si="1"/>
        <v>18</v>
      </c>
      <c r="B25" s="37" t="s">
        <v>447</v>
      </c>
      <c r="C25" s="38" t="s">
        <v>98</v>
      </c>
      <c r="D25" s="38" t="s">
        <v>208</v>
      </c>
      <c r="E25" s="38" t="s">
        <v>159</v>
      </c>
      <c r="F25" s="39">
        <v>1745232</v>
      </c>
      <c r="G25" s="39">
        <v>858333.97</v>
      </c>
      <c r="H25" s="40">
        <f t="shared" si="0"/>
        <v>0.49181654358847421</v>
      </c>
    </row>
    <row r="26" spans="1:8" ht="25.5" x14ac:dyDescent="0.2">
      <c r="A26" s="36">
        <f t="shared" si="1"/>
        <v>19</v>
      </c>
      <c r="B26" s="37" t="s">
        <v>448</v>
      </c>
      <c r="C26" s="38" t="s">
        <v>98</v>
      </c>
      <c r="D26" s="38" t="s">
        <v>208</v>
      </c>
      <c r="E26" s="38" t="s">
        <v>428</v>
      </c>
      <c r="F26" s="39">
        <v>1340424</v>
      </c>
      <c r="G26" s="39">
        <v>659242.68000000005</v>
      </c>
      <c r="H26" s="40">
        <f t="shared" si="0"/>
        <v>0.49181652969508161</v>
      </c>
    </row>
    <row r="27" spans="1:8" ht="38.25" x14ac:dyDescent="0.2">
      <c r="A27" s="36">
        <f t="shared" si="1"/>
        <v>20</v>
      </c>
      <c r="B27" s="37" t="s">
        <v>449</v>
      </c>
      <c r="C27" s="38" t="s">
        <v>98</v>
      </c>
      <c r="D27" s="38" t="s">
        <v>208</v>
      </c>
      <c r="E27" s="38" t="s">
        <v>429</v>
      </c>
      <c r="F27" s="39">
        <v>404808</v>
      </c>
      <c r="G27" s="39">
        <v>199091.29</v>
      </c>
      <c r="H27" s="40">
        <f t="shared" si="0"/>
        <v>0.49181658959309105</v>
      </c>
    </row>
    <row r="28" spans="1:8" ht="25.5" x14ac:dyDescent="0.2">
      <c r="A28" s="36">
        <f t="shared" si="1"/>
        <v>21</v>
      </c>
      <c r="B28" s="37" t="s">
        <v>455</v>
      </c>
      <c r="C28" s="38" t="s">
        <v>98</v>
      </c>
      <c r="D28" s="38" t="s">
        <v>209</v>
      </c>
      <c r="E28" s="38" t="s">
        <v>95</v>
      </c>
      <c r="F28" s="39">
        <v>180000</v>
      </c>
      <c r="G28" s="39">
        <v>75000</v>
      </c>
      <c r="H28" s="40">
        <f t="shared" si="0"/>
        <v>0.41666666666666669</v>
      </c>
    </row>
    <row r="29" spans="1:8" ht="25.5" x14ac:dyDescent="0.2">
      <c r="A29" s="36">
        <f t="shared" si="1"/>
        <v>22</v>
      </c>
      <c r="B29" s="37" t="s">
        <v>447</v>
      </c>
      <c r="C29" s="38" t="s">
        <v>98</v>
      </c>
      <c r="D29" s="38" t="s">
        <v>209</v>
      </c>
      <c r="E29" s="38" t="s">
        <v>159</v>
      </c>
      <c r="F29" s="39">
        <v>180000</v>
      </c>
      <c r="G29" s="39">
        <v>75000</v>
      </c>
      <c r="H29" s="40">
        <f t="shared" si="0"/>
        <v>0.41666666666666669</v>
      </c>
    </row>
    <row r="30" spans="1:8" ht="25.5" x14ac:dyDescent="0.2">
      <c r="A30" s="36">
        <f t="shared" si="1"/>
        <v>23</v>
      </c>
      <c r="B30" s="37" t="s">
        <v>451</v>
      </c>
      <c r="C30" s="38" t="s">
        <v>98</v>
      </c>
      <c r="D30" s="38" t="s">
        <v>209</v>
      </c>
      <c r="E30" s="38" t="s">
        <v>430</v>
      </c>
      <c r="F30" s="39">
        <v>12000</v>
      </c>
      <c r="G30" s="39">
        <v>5000</v>
      </c>
      <c r="H30" s="40">
        <f t="shared" si="0"/>
        <v>0.41666666666666669</v>
      </c>
    </row>
    <row r="31" spans="1:8" ht="38.25" x14ac:dyDescent="0.2">
      <c r="A31" s="36">
        <f t="shared" si="1"/>
        <v>24</v>
      </c>
      <c r="B31" s="37" t="s">
        <v>456</v>
      </c>
      <c r="C31" s="38" t="s">
        <v>98</v>
      </c>
      <c r="D31" s="38" t="s">
        <v>209</v>
      </c>
      <c r="E31" s="38" t="s">
        <v>431</v>
      </c>
      <c r="F31" s="39">
        <v>168000</v>
      </c>
      <c r="G31" s="39">
        <v>70000</v>
      </c>
      <c r="H31" s="40">
        <f t="shared" si="0"/>
        <v>0.41666666666666669</v>
      </c>
    </row>
    <row r="32" spans="1:8" ht="38.25" x14ac:dyDescent="0.2">
      <c r="A32" s="36">
        <f t="shared" si="1"/>
        <v>25</v>
      </c>
      <c r="B32" s="37" t="s">
        <v>132</v>
      </c>
      <c r="C32" s="38" t="s">
        <v>99</v>
      </c>
      <c r="D32" s="38" t="s">
        <v>204</v>
      </c>
      <c r="E32" s="38" t="s">
        <v>95</v>
      </c>
      <c r="F32" s="39">
        <v>30394756</v>
      </c>
      <c r="G32" s="39">
        <v>14406379.199999999</v>
      </c>
      <c r="H32" s="40">
        <f t="shared" si="0"/>
        <v>0.47397581345940065</v>
      </c>
    </row>
    <row r="33" spans="1:8" x14ac:dyDescent="0.2">
      <c r="A33" s="36">
        <f t="shared" si="1"/>
        <v>26</v>
      </c>
      <c r="B33" s="37" t="s">
        <v>203</v>
      </c>
      <c r="C33" s="38" t="s">
        <v>99</v>
      </c>
      <c r="D33" s="38" t="s">
        <v>205</v>
      </c>
      <c r="E33" s="38" t="s">
        <v>95</v>
      </c>
      <c r="F33" s="39">
        <v>30394756</v>
      </c>
      <c r="G33" s="39">
        <v>14406379.199999999</v>
      </c>
      <c r="H33" s="40">
        <f t="shared" si="0"/>
        <v>0.47397581345940065</v>
      </c>
    </row>
    <row r="34" spans="1:8" ht="25.5" x14ac:dyDescent="0.2">
      <c r="A34" s="36">
        <f t="shared" si="1"/>
        <v>27</v>
      </c>
      <c r="B34" s="37" t="s">
        <v>450</v>
      </c>
      <c r="C34" s="38" t="s">
        <v>99</v>
      </c>
      <c r="D34" s="38" t="s">
        <v>207</v>
      </c>
      <c r="E34" s="38" t="s">
        <v>95</v>
      </c>
      <c r="F34" s="39">
        <v>30394756</v>
      </c>
      <c r="G34" s="39">
        <v>14406379.199999999</v>
      </c>
      <c r="H34" s="40">
        <f t="shared" si="0"/>
        <v>0.47397581345940065</v>
      </c>
    </row>
    <row r="35" spans="1:8" ht="25.5" x14ac:dyDescent="0.2">
      <c r="A35" s="36">
        <f t="shared" si="1"/>
        <v>28</v>
      </c>
      <c r="B35" s="37" t="s">
        <v>447</v>
      </c>
      <c r="C35" s="38" t="s">
        <v>99</v>
      </c>
      <c r="D35" s="38" t="s">
        <v>207</v>
      </c>
      <c r="E35" s="38" t="s">
        <v>159</v>
      </c>
      <c r="F35" s="39">
        <v>30176756</v>
      </c>
      <c r="G35" s="39">
        <v>14401939.16</v>
      </c>
      <c r="H35" s="40">
        <f t="shared" si="0"/>
        <v>0.47725272921980083</v>
      </c>
    </row>
    <row r="36" spans="1:8" ht="25.5" x14ac:dyDescent="0.2">
      <c r="A36" s="36">
        <f t="shared" si="1"/>
        <v>29</v>
      </c>
      <c r="B36" s="37" t="s">
        <v>448</v>
      </c>
      <c r="C36" s="38" t="s">
        <v>99</v>
      </c>
      <c r="D36" s="38" t="s">
        <v>207</v>
      </c>
      <c r="E36" s="38" t="s">
        <v>428</v>
      </c>
      <c r="F36" s="39">
        <v>23177236</v>
      </c>
      <c r="G36" s="39">
        <v>11075079.18</v>
      </c>
      <c r="H36" s="40">
        <f t="shared" si="0"/>
        <v>0.47784296539932541</v>
      </c>
    </row>
    <row r="37" spans="1:8" ht="38.25" x14ac:dyDescent="0.2">
      <c r="A37" s="36">
        <f t="shared" si="1"/>
        <v>30</v>
      </c>
      <c r="B37" s="37" t="s">
        <v>449</v>
      </c>
      <c r="C37" s="38" t="s">
        <v>99</v>
      </c>
      <c r="D37" s="38" t="s">
        <v>207</v>
      </c>
      <c r="E37" s="38" t="s">
        <v>429</v>
      </c>
      <c r="F37" s="39">
        <v>6999520</v>
      </c>
      <c r="G37" s="39">
        <v>3326859.98</v>
      </c>
      <c r="H37" s="40">
        <f t="shared" si="0"/>
        <v>0.47529830331222711</v>
      </c>
    </row>
    <row r="38" spans="1:8" ht="25.5" x14ac:dyDescent="0.2">
      <c r="A38" s="36">
        <f t="shared" si="1"/>
        <v>31</v>
      </c>
      <c r="B38" s="37" t="s">
        <v>452</v>
      </c>
      <c r="C38" s="38" t="s">
        <v>99</v>
      </c>
      <c r="D38" s="38" t="s">
        <v>207</v>
      </c>
      <c r="E38" s="38" t="s">
        <v>160</v>
      </c>
      <c r="F38" s="39">
        <v>218000</v>
      </c>
      <c r="G38" s="39">
        <v>4440.04</v>
      </c>
      <c r="H38" s="40">
        <f t="shared" si="0"/>
        <v>2.0367155963302751E-2</v>
      </c>
    </row>
    <row r="39" spans="1:8" x14ac:dyDescent="0.2">
      <c r="A39" s="36">
        <f t="shared" si="1"/>
        <v>32</v>
      </c>
      <c r="B39" s="37" t="s">
        <v>453</v>
      </c>
      <c r="C39" s="38" t="s">
        <v>99</v>
      </c>
      <c r="D39" s="38" t="s">
        <v>207</v>
      </c>
      <c r="E39" s="38" t="s">
        <v>392</v>
      </c>
      <c r="F39" s="39">
        <v>218000</v>
      </c>
      <c r="G39" s="39">
        <v>4440.04</v>
      </c>
      <c r="H39" s="40">
        <f t="shared" si="0"/>
        <v>2.0367155963302751E-2</v>
      </c>
    </row>
    <row r="40" spans="1:8" x14ac:dyDescent="0.2">
      <c r="A40" s="36">
        <f t="shared" si="1"/>
        <v>33</v>
      </c>
      <c r="B40" s="37" t="s">
        <v>841</v>
      </c>
      <c r="C40" s="38" t="s">
        <v>842</v>
      </c>
      <c r="D40" s="38" t="s">
        <v>204</v>
      </c>
      <c r="E40" s="38" t="s">
        <v>95</v>
      </c>
      <c r="F40" s="39">
        <v>600</v>
      </c>
      <c r="G40" s="39">
        <v>600</v>
      </c>
      <c r="H40" s="40">
        <f t="shared" si="0"/>
        <v>1</v>
      </c>
    </row>
    <row r="41" spans="1:8" x14ac:dyDescent="0.2">
      <c r="A41" s="36">
        <f t="shared" si="1"/>
        <v>34</v>
      </c>
      <c r="B41" s="37" t="s">
        <v>203</v>
      </c>
      <c r="C41" s="38" t="s">
        <v>842</v>
      </c>
      <c r="D41" s="38" t="s">
        <v>205</v>
      </c>
      <c r="E41" s="38" t="s">
        <v>95</v>
      </c>
      <c r="F41" s="39">
        <v>600</v>
      </c>
      <c r="G41" s="39">
        <v>600</v>
      </c>
      <c r="H41" s="40">
        <f t="shared" si="0"/>
        <v>1</v>
      </c>
    </row>
    <row r="42" spans="1:8" ht="63.75" x14ac:dyDescent="0.2">
      <c r="A42" s="36">
        <f t="shared" si="1"/>
        <v>35</v>
      </c>
      <c r="B42" s="37" t="s">
        <v>801</v>
      </c>
      <c r="C42" s="38" t="s">
        <v>842</v>
      </c>
      <c r="D42" s="38" t="s">
        <v>421</v>
      </c>
      <c r="E42" s="38" t="s">
        <v>95</v>
      </c>
      <c r="F42" s="39">
        <v>600</v>
      </c>
      <c r="G42" s="39">
        <v>600</v>
      </c>
      <c r="H42" s="40">
        <f t="shared" si="0"/>
        <v>1</v>
      </c>
    </row>
    <row r="43" spans="1:8" x14ac:dyDescent="0.2">
      <c r="A43" s="36">
        <f t="shared" si="1"/>
        <v>36</v>
      </c>
      <c r="B43" s="37" t="s">
        <v>843</v>
      </c>
      <c r="C43" s="38" t="s">
        <v>842</v>
      </c>
      <c r="D43" s="38" t="s">
        <v>421</v>
      </c>
      <c r="E43" s="38" t="s">
        <v>844</v>
      </c>
      <c r="F43" s="39">
        <v>600</v>
      </c>
      <c r="G43" s="39">
        <v>600</v>
      </c>
      <c r="H43" s="40">
        <f t="shared" si="0"/>
        <v>1</v>
      </c>
    </row>
    <row r="44" spans="1:8" ht="25.5" x14ac:dyDescent="0.2">
      <c r="A44" s="36">
        <f t="shared" si="1"/>
        <v>37</v>
      </c>
      <c r="B44" s="37" t="s">
        <v>133</v>
      </c>
      <c r="C44" s="38" t="s">
        <v>100</v>
      </c>
      <c r="D44" s="38" t="s">
        <v>204</v>
      </c>
      <c r="E44" s="38" t="s">
        <v>95</v>
      </c>
      <c r="F44" s="39">
        <v>18484894</v>
      </c>
      <c r="G44" s="39">
        <v>9005053.8100000005</v>
      </c>
      <c r="H44" s="40">
        <f t="shared" si="0"/>
        <v>0.48715744921231363</v>
      </c>
    </row>
    <row r="45" spans="1:8" x14ac:dyDescent="0.2">
      <c r="A45" s="36">
        <f t="shared" si="1"/>
        <v>38</v>
      </c>
      <c r="B45" s="37" t="s">
        <v>203</v>
      </c>
      <c r="C45" s="38" t="s">
        <v>100</v>
      </c>
      <c r="D45" s="38" t="s">
        <v>205</v>
      </c>
      <c r="E45" s="38" t="s">
        <v>95</v>
      </c>
      <c r="F45" s="39">
        <v>18484894</v>
      </c>
      <c r="G45" s="39">
        <v>9005053.8100000005</v>
      </c>
      <c r="H45" s="40">
        <f t="shared" si="0"/>
        <v>0.48715744921231363</v>
      </c>
    </row>
    <row r="46" spans="1:8" ht="25.5" x14ac:dyDescent="0.2">
      <c r="A46" s="36">
        <f t="shared" si="1"/>
        <v>39</v>
      </c>
      <c r="B46" s="37" t="s">
        <v>450</v>
      </c>
      <c r="C46" s="38" t="s">
        <v>100</v>
      </c>
      <c r="D46" s="38" t="s">
        <v>207</v>
      </c>
      <c r="E46" s="38" t="s">
        <v>95</v>
      </c>
      <c r="F46" s="39">
        <v>17264520.789999999</v>
      </c>
      <c r="G46" s="39">
        <v>8438576.2300000004</v>
      </c>
      <c r="H46" s="40">
        <f t="shared" si="0"/>
        <v>0.48878137613224776</v>
      </c>
    </row>
    <row r="47" spans="1:8" ht="25.5" x14ac:dyDescent="0.2">
      <c r="A47" s="36">
        <f t="shared" si="1"/>
        <v>40</v>
      </c>
      <c r="B47" s="37" t="s">
        <v>447</v>
      </c>
      <c r="C47" s="38" t="s">
        <v>100</v>
      </c>
      <c r="D47" s="38" t="s">
        <v>207</v>
      </c>
      <c r="E47" s="38" t="s">
        <v>159</v>
      </c>
      <c r="F47" s="39">
        <v>15455520.789999999</v>
      </c>
      <c r="G47" s="39">
        <v>7541195.7599999998</v>
      </c>
      <c r="H47" s="40">
        <f t="shared" si="0"/>
        <v>0.48792893248083169</v>
      </c>
    </row>
    <row r="48" spans="1:8" ht="25.5" x14ac:dyDescent="0.2">
      <c r="A48" s="36">
        <f t="shared" si="1"/>
        <v>41</v>
      </c>
      <c r="B48" s="37" t="s">
        <v>448</v>
      </c>
      <c r="C48" s="38" t="s">
        <v>100</v>
      </c>
      <c r="D48" s="38" t="s">
        <v>207</v>
      </c>
      <c r="E48" s="38" t="s">
        <v>428</v>
      </c>
      <c r="F48" s="39">
        <v>11869932.18</v>
      </c>
      <c r="G48" s="39">
        <v>5793732.0899999999</v>
      </c>
      <c r="H48" s="40">
        <f t="shared" si="0"/>
        <v>0.48810153269131823</v>
      </c>
    </row>
    <row r="49" spans="1:8" ht="25.5" x14ac:dyDescent="0.2">
      <c r="A49" s="36">
        <f t="shared" si="1"/>
        <v>42</v>
      </c>
      <c r="B49" s="37" t="s">
        <v>451</v>
      </c>
      <c r="C49" s="38" t="s">
        <v>100</v>
      </c>
      <c r="D49" s="38" t="s">
        <v>207</v>
      </c>
      <c r="E49" s="38" t="s">
        <v>430</v>
      </c>
      <c r="F49" s="39">
        <v>20291</v>
      </c>
      <c r="G49" s="39">
        <v>345</v>
      </c>
      <c r="H49" s="40">
        <f t="shared" si="0"/>
        <v>1.7002611995465971E-2</v>
      </c>
    </row>
    <row r="50" spans="1:8" ht="38.25" x14ac:dyDescent="0.2">
      <c r="A50" s="36">
        <f t="shared" si="1"/>
        <v>43</v>
      </c>
      <c r="B50" s="37" t="s">
        <v>449</v>
      </c>
      <c r="C50" s="38" t="s">
        <v>100</v>
      </c>
      <c r="D50" s="38" t="s">
        <v>207</v>
      </c>
      <c r="E50" s="38" t="s">
        <v>429</v>
      </c>
      <c r="F50" s="39">
        <v>3565297.61</v>
      </c>
      <c r="G50" s="39">
        <v>1747118.67</v>
      </c>
      <c r="H50" s="40">
        <f t="shared" si="0"/>
        <v>0.49003445465524548</v>
      </c>
    </row>
    <row r="51" spans="1:8" ht="25.5" x14ac:dyDescent="0.2">
      <c r="A51" s="36">
        <f t="shared" si="1"/>
        <v>44</v>
      </c>
      <c r="B51" s="37" t="s">
        <v>452</v>
      </c>
      <c r="C51" s="38" t="s">
        <v>100</v>
      </c>
      <c r="D51" s="38" t="s">
        <v>207</v>
      </c>
      <c r="E51" s="38" t="s">
        <v>160</v>
      </c>
      <c r="F51" s="39">
        <v>1809000</v>
      </c>
      <c r="G51" s="39">
        <v>897380.47</v>
      </c>
      <c r="H51" s="40">
        <f t="shared" si="0"/>
        <v>0.49606438363736871</v>
      </c>
    </row>
    <row r="52" spans="1:8" x14ac:dyDescent="0.2">
      <c r="A52" s="36">
        <f t="shared" si="1"/>
        <v>45</v>
      </c>
      <c r="B52" s="37" t="s">
        <v>453</v>
      </c>
      <c r="C52" s="38" t="s">
        <v>100</v>
      </c>
      <c r="D52" s="38" t="s">
        <v>207</v>
      </c>
      <c r="E52" s="38" t="s">
        <v>392</v>
      </c>
      <c r="F52" s="39">
        <v>1809000</v>
      </c>
      <c r="G52" s="39">
        <v>897380.47</v>
      </c>
      <c r="H52" s="40">
        <f t="shared" si="0"/>
        <v>0.49606438363736871</v>
      </c>
    </row>
    <row r="53" spans="1:8" ht="25.5" x14ac:dyDescent="0.2">
      <c r="A53" s="36">
        <f t="shared" si="1"/>
        <v>46</v>
      </c>
      <c r="B53" s="37" t="s">
        <v>459</v>
      </c>
      <c r="C53" s="38" t="s">
        <v>100</v>
      </c>
      <c r="D53" s="38" t="s">
        <v>210</v>
      </c>
      <c r="E53" s="38" t="s">
        <v>95</v>
      </c>
      <c r="F53" s="39">
        <v>1220373.21</v>
      </c>
      <c r="G53" s="39">
        <v>566477.57999999996</v>
      </c>
      <c r="H53" s="40">
        <f t="shared" si="0"/>
        <v>0.46418388682917744</v>
      </c>
    </row>
    <row r="54" spans="1:8" ht="25.5" x14ac:dyDescent="0.2">
      <c r="A54" s="36">
        <f t="shared" si="1"/>
        <v>47</v>
      </c>
      <c r="B54" s="37" t="s">
        <v>447</v>
      </c>
      <c r="C54" s="38" t="s">
        <v>100</v>
      </c>
      <c r="D54" s="38" t="s">
        <v>210</v>
      </c>
      <c r="E54" s="38" t="s">
        <v>159</v>
      </c>
      <c r="F54" s="39">
        <v>1220373.21</v>
      </c>
      <c r="G54" s="39">
        <v>566477.57999999996</v>
      </c>
      <c r="H54" s="40">
        <f t="shared" si="0"/>
        <v>0.46418388682917744</v>
      </c>
    </row>
    <row r="55" spans="1:8" ht="25.5" x14ac:dyDescent="0.2">
      <c r="A55" s="36">
        <f t="shared" si="1"/>
        <v>48</v>
      </c>
      <c r="B55" s="37" t="s">
        <v>448</v>
      </c>
      <c r="C55" s="38" t="s">
        <v>100</v>
      </c>
      <c r="D55" s="38" t="s">
        <v>210</v>
      </c>
      <c r="E55" s="38" t="s">
        <v>428</v>
      </c>
      <c r="F55" s="39">
        <v>937313.68</v>
      </c>
      <c r="G55" s="39">
        <v>432414.73</v>
      </c>
      <c r="H55" s="40">
        <f t="shared" si="0"/>
        <v>0.46133406481381983</v>
      </c>
    </row>
    <row r="56" spans="1:8" ht="38.25" x14ac:dyDescent="0.2">
      <c r="A56" s="36">
        <f t="shared" si="1"/>
        <v>49</v>
      </c>
      <c r="B56" s="37" t="s">
        <v>449</v>
      </c>
      <c r="C56" s="38" t="s">
        <v>100</v>
      </c>
      <c r="D56" s="38" t="s">
        <v>210</v>
      </c>
      <c r="E56" s="38" t="s">
        <v>429</v>
      </c>
      <c r="F56" s="39">
        <v>283059.53000000003</v>
      </c>
      <c r="G56" s="39">
        <v>134062.85</v>
      </c>
      <c r="H56" s="40">
        <f t="shared" si="0"/>
        <v>0.47362069031909998</v>
      </c>
    </row>
    <row r="57" spans="1:8" x14ac:dyDescent="0.2">
      <c r="A57" s="36">
        <f t="shared" si="1"/>
        <v>50</v>
      </c>
      <c r="B57" s="37" t="s">
        <v>178</v>
      </c>
      <c r="C57" s="38" t="s">
        <v>179</v>
      </c>
      <c r="D57" s="38" t="s">
        <v>204</v>
      </c>
      <c r="E57" s="38" t="s">
        <v>95</v>
      </c>
      <c r="F57" s="39">
        <v>862000</v>
      </c>
      <c r="G57" s="39">
        <v>0</v>
      </c>
      <c r="H57" s="40">
        <f t="shared" si="0"/>
        <v>0</v>
      </c>
    </row>
    <row r="58" spans="1:8" x14ac:dyDescent="0.2">
      <c r="A58" s="36">
        <f t="shared" si="1"/>
        <v>51</v>
      </c>
      <c r="B58" s="37" t="s">
        <v>203</v>
      </c>
      <c r="C58" s="38" t="s">
        <v>179</v>
      </c>
      <c r="D58" s="38" t="s">
        <v>205</v>
      </c>
      <c r="E58" s="38" t="s">
        <v>95</v>
      </c>
      <c r="F58" s="39">
        <v>862000</v>
      </c>
      <c r="G58" s="39">
        <v>0</v>
      </c>
      <c r="H58" s="40">
        <f t="shared" si="0"/>
        <v>0</v>
      </c>
    </row>
    <row r="59" spans="1:8" x14ac:dyDescent="0.2">
      <c r="A59" s="36">
        <f t="shared" si="1"/>
        <v>52</v>
      </c>
      <c r="B59" s="37" t="s">
        <v>460</v>
      </c>
      <c r="C59" s="38" t="s">
        <v>179</v>
      </c>
      <c r="D59" s="38" t="s">
        <v>211</v>
      </c>
      <c r="E59" s="38" t="s">
        <v>95</v>
      </c>
      <c r="F59" s="39">
        <v>862000</v>
      </c>
      <c r="G59" s="39">
        <v>0</v>
      </c>
      <c r="H59" s="40">
        <f t="shared" si="0"/>
        <v>0</v>
      </c>
    </row>
    <row r="60" spans="1:8" x14ac:dyDescent="0.2">
      <c r="A60" s="36">
        <f t="shared" si="1"/>
        <v>53</v>
      </c>
      <c r="B60" s="37" t="s">
        <v>461</v>
      </c>
      <c r="C60" s="38" t="s">
        <v>179</v>
      </c>
      <c r="D60" s="38" t="s">
        <v>211</v>
      </c>
      <c r="E60" s="38" t="s">
        <v>180</v>
      </c>
      <c r="F60" s="39">
        <v>862000</v>
      </c>
      <c r="G60" s="39">
        <v>0</v>
      </c>
      <c r="H60" s="40">
        <f t="shared" si="0"/>
        <v>0</v>
      </c>
    </row>
    <row r="61" spans="1:8" x14ac:dyDescent="0.2">
      <c r="A61" s="36">
        <f t="shared" si="1"/>
        <v>54</v>
      </c>
      <c r="B61" s="37" t="s">
        <v>134</v>
      </c>
      <c r="C61" s="38" t="s">
        <v>101</v>
      </c>
      <c r="D61" s="38" t="s">
        <v>204</v>
      </c>
      <c r="E61" s="38" t="s">
        <v>95</v>
      </c>
      <c r="F61" s="39">
        <v>37311654.289999999</v>
      </c>
      <c r="G61" s="39">
        <v>13930684.880000001</v>
      </c>
      <c r="H61" s="40">
        <f t="shared" si="0"/>
        <v>0.3733601510060518</v>
      </c>
    </row>
    <row r="62" spans="1:8" ht="51" x14ac:dyDescent="0.2">
      <c r="A62" s="36">
        <f t="shared" si="1"/>
        <v>55</v>
      </c>
      <c r="B62" s="37" t="s">
        <v>462</v>
      </c>
      <c r="C62" s="38" t="s">
        <v>101</v>
      </c>
      <c r="D62" s="38" t="s">
        <v>212</v>
      </c>
      <c r="E62" s="38" t="s">
        <v>95</v>
      </c>
      <c r="F62" s="39">
        <v>29085700</v>
      </c>
      <c r="G62" s="39">
        <v>12295984.68</v>
      </c>
      <c r="H62" s="40">
        <f t="shared" si="0"/>
        <v>0.42275017207768767</v>
      </c>
    </row>
    <row r="63" spans="1:8" ht="38.25" x14ac:dyDescent="0.2">
      <c r="A63" s="36">
        <f t="shared" si="1"/>
        <v>56</v>
      </c>
      <c r="B63" s="37" t="s">
        <v>463</v>
      </c>
      <c r="C63" s="38" t="s">
        <v>101</v>
      </c>
      <c r="D63" s="38" t="s">
        <v>213</v>
      </c>
      <c r="E63" s="38" t="s">
        <v>95</v>
      </c>
      <c r="F63" s="39">
        <v>23109217</v>
      </c>
      <c r="G63" s="39">
        <v>10695910</v>
      </c>
      <c r="H63" s="40">
        <f t="shared" si="0"/>
        <v>0.46284173107206533</v>
      </c>
    </row>
    <row r="64" spans="1:8" x14ac:dyDescent="0.2">
      <c r="A64" s="36">
        <f t="shared" si="1"/>
        <v>57</v>
      </c>
      <c r="B64" s="37" t="s">
        <v>464</v>
      </c>
      <c r="C64" s="38" t="s">
        <v>101</v>
      </c>
      <c r="D64" s="38" t="s">
        <v>213</v>
      </c>
      <c r="E64" s="38" t="s">
        <v>161</v>
      </c>
      <c r="F64" s="39">
        <v>13010876</v>
      </c>
      <c r="G64" s="39">
        <v>6265692.1100000003</v>
      </c>
      <c r="H64" s="40">
        <f t="shared" si="0"/>
        <v>0.48157342441815604</v>
      </c>
    </row>
    <row r="65" spans="1:8" x14ac:dyDescent="0.2">
      <c r="A65" s="36">
        <f t="shared" si="1"/>
        <v>58</v>
      </c>
      <c r="B65" s="37" t="s">
        <v>465</v>
      </c>
      <c r="C65" s="38" t="s">
        <v>101</v>
      </c>
      <c r="D65" s="38" t="s">
        <v>213</v>
      </c>
      <c r="E65" s="38" t="s">
        <v>432</v>
      </c>
      <c r="F65" s="39">
        <v>9984006</v>
      </c>
      <c r="G65" s="39">
        <v>4840744.3899999997</v>
      </c>
      <c r="H65" s="40">
        <f t="shared" si="0"/>
        <v>0.48484990794276361</v>
      </c>
    </row>
    <row r="66" spans="1:8" ht="25.5" x14ac:dyDescent="0.2">
      <c r="A66" s="36">
        <f t="shared" si="1"/>
        <v>59</v>
      </c>
      <c r="B66" s="37" t="s">
        <v>466</v>
      </c>
      <c r="C66" s="38" t="s">
        <v>101</v>
      </c>
      <c r="D66" s="38" t="s">
        <v>213</v>
      </c>
      <c r="E66" s="38" t="s">
        <v>433</v>
      </c>
      <c r="F66" s="39">
        <v>11700</v>
      </c>
      <c r="G66" s="39">
        <v>900</v>
      </c>
      <c r="H66" s="40">
        <f t="shared" si="0"/>
        <v>7.6923076923076927E-2</v>
      </c>
    </row>
    <row r="67" spans="1:8" ht="38.25" x14ac:dyDescent="0.2">
      <c r="A67" s="36">
        <f t="shared" si="1"/>
        <v>60</v>
      </c>
      <c r="B67" s="37" t="s">
        <v>467</v>
      </c>
      <c r="C67" s="38" t="s">
        <v>101</v>
      </c>
      <c r="D67" s="38" t="s">
        <v>213</v>
      </c>
      <c r="E67" s="38" t="s">
        <v>434</v>
      </c>
      <c r="F67" s="39">
        <v>3015170</v>
      </c>
      <c r="G67" s="39">
        <v>1424047.72</v>
      </c>
      <c r="H67" s="40">
        <f t="shared" si="0"/>
        <v>0.47229433829601647</v>
      </c>
    </row>
    <row r="68" spans="1:8" ht="25.5" x14ac:dyDescent="0.2">
      <c r="A68" s="36">
        <f t="shared" si="1"/>
        <v>61</v>
      </c>
      <c r="B68" s="37" t="s">
        <v>452</v>
      </c>
      <c r="C68" s="38" t="s">
        <v>101</v>
      </c>
      <c r="D68" s="38" t="s">
        <v>213</v>
      </c>
      <c r="E68" s="38" t="s">
        <v>160</v>
      </c>
      <c r="F68" s="39">
        <v>10054982</v>
      </c>
      <c r="G68" s="39">
        <v>4427287.29</v>
      </c>
      <c r="H68" s="40">
        <f t="shared" si="0"/>
        <v>0.44030782849735584</v>
      </c>
    </row>
    <row r="69" spans="1:8" x14ac:dyDescent="0.2">
      <c r="A69" s="36">
        <f t="shared" si="1"/>
        <v>62</v>
      </c>
      <c r="B69" s="37" t="s">
        <v>453</v>
      </c>
      <c r="C69" s="38" t="s">
        <v>101</v>
      </c>
      <c r="D69" s="38" t="s">
        <v>213</v>
      </c>
      <c r="E69" s="38" t="s">
        <v>392</v>
      </c>
      <c r="F69" s="39">
        <v>10054982</v>
      </c>
      <c r="G69" s="39">
        <v>4427287.29</v>
      </c>
      <c r="H69" s="40">
        <f t="shared" si="0"/>
        <v>0.44030782849735584</v>
      </c>
    </row>
    <row r="70" spans="1:8" x14ac:dyDescent="0.2">
      <c r="A70" s="36">
        <f t="shared" si="1"/>
        <v>63</v>
      </c>
      <c r="B70" s="37" t="s">
        <v>457</v>
      </c>
      <c r="C70" s="38" t="s">
        <v>101</v>
      </c>
      <c r="D70" s="38" t="s">
        <v>213</v>
      </c>
      <c r="E70" s="38" t="s">
        <v>162</v>
      </c>
      <c r="F70" s="39">
        <v>43359</v>
      </c>
      <c r="G70" s="39">
        <v>2930.6</v>
      </c>
      <c r="H70" s="40">
        <f t="shared" si="0"/>
        <v>6.7589197167831364E-2</v>
      </c>
    </row>
    <row r="71" spans="1:8" ht="25.5" x14ac:dyDescent="0.2">
      <c r="A71" s="36">
        <f t="shared" si="1"/>
        <v>64</v>
      </c>
      <c r="B71" s="37" t="s">
        <v>468</v>
      </c>
      <c r="C71" s="38" t="s">
        <v>101</v>
      </c>
      <c r="D71" s="38" t="s">
        <v>213</v>
      </c>
      <c r="E71" s="38" t="s">
        <v>386</v>
      </c>
      <c r="F71" s="39">
        <v>43247</v>
      </c>
      <c r="G71" s="39">
        <v>2819</v>
      </c>
      <c r="H71" s="40">
        <f t="shared" si="0"/>
        <v>6.5183712165005667E-2</v>
      </c>
    </row>
    <row r="72" spans="1:8" x14ac:dyDescent="0.2">
      <c r="A72" s="36">
        <f t="shared" si="1"/>
        <v>65</v>
      </c>
      <c r="B72" s="37" t="s">
        <v>458</v>
      </c>
      <c r="C72" s="38" t="s">
        <v>101</v>
      </c>
      <c r="D72" s="38" t="s">
        <v>213</v>
      </c>
      <c r="E72" s="38" t="s">
        <v>390</v>
      </c>
      <c r="F72" s="39">
        <v>112</v>
      </c>
      <c r="G72" s="39">
        <v>111.6</v>
      </c>
      <c r="H72" s="40">
        <f t="shared" si="0"/>
        <v>0.99642857142857133</v>
      </c>
    </row>
    <row r="73" spans="1:8" ht="51" x14ac:dyDescent="0.2">
      <c r="A73" s="36">
        <f t="shared" si="1"/>
        <v>66</v>
      </c>
      <c r="B73" s="37" t="s">
        <v>469</v>
      </c>
      <c r="C73" s="38" t="s">
        <v>101</v>
      </c>
      <c r="D73" s="38" t="s">
        <v>214</v>
      </c>
      <c r="E73" s="38" t="s">
        <v>95</v>
      </c>
      <c r="F73" s="39">
        <v>50000</v>
      </c>
      <c r="G73" s="39">
        <v>0</v>
      </c>
      <c r="H73" s="40">
        <f t="shared" ref="H73:H136" si="2">G73/F73</f>
        <v>0</v>
      </c>
    </row>
    <row r="74" spans="1:8" ht="25.5" x14ac:dyDescent="0.2">
      <c r="A74" s="36">
        <f t="shared" ref="A74:A137" si="3">A73+1</f>
        <v>67</v>
      </c>
      <c r="B74" s="37" t="s">
        <v>452</v>
      </c>
      <c r="C74" s="38" t="s">
        <v>101</v>
      </c>
      <c r="D74" s="38" t="s">
        <v>214</v>
      </c>
      <c r="E74" s="38" t="s">
        <v>160</v>
      </c>
      <c r="F74" s="39">
        <v>50000</v>
      </c>
      <c r="G74" s="39">
        <v>0</v>
      </c>
      <c r="H74" s="40">
        <f t="shared" si="2"/>
        <v>0</v>
      </c>
    </row>
    <row r="75" spans="1:8" x14ac:dyDescent="0.2">
      <c r="A75" s="36">
        <f t="shared" si="3"/>
        <v>68</v>
      </c>
      <c r="B75" s="37" t="s">
        <v>453</v>
      </c>
      <c r="C75" s="38" t="s">
        <v>101</v>
      </c>
      <c r="D75" s="38" t="s">
        <v>214</v>
      </c>
      <c r="E75" s="38" t="s">
        <v>392</v>
      </c>
      <c r="F75" s="39">
        <v>50000</v>
      </c>
      <c r="G75" s="39">
        <v>0</v>
      </c>
      <c r="H75" s="40">
        <f t="shared" si="2"/>
        <v>0</v>
      </c>
    </row>
    <row r="76" spans="1:8" ht="38.25" x14ac:dyDescent="0.2">
      <c r="A76" s="36">
        <f t="shared" si="3"/>
        <v>69</v>
      </c>
      <c r="B76" s="37" t="s">
        <v>727</v>
      </c>
      <c r="C76" s="38" t="s">
        <v>101</v>
      </c>
      <c r="D76" s="38" t="s">
        <v>215</v>
      </c>
      <c r="E76" s="38" t="s">
        <v>95</v>
      </c>
      <c r="F76" s="39">
        <v>100000</v>
      </c>
      <c r="G76" s="39">
        <v>44772</v>
      </c>
      <c r="H76" s="40">
        <f t="shared" si="2"/>
        <v>0.44772000000000001</v>
      </c>
    </row>
    <row r="77" spans="1:8" ht="25.5" x14ac:dyDescent="0.2">
      <c r="A77" s="36">
        <f t="shared" si="3"/>
        <v>70</v>
      </c>
      <c r="B77" s="37" t="s">
        <v>452</v>
      </c>
      <c r="C77" s="38" t="s">
        <v>101</v>
      </c>
      <c r="D77" s="38" t="s">
        <v>215</v>
      </c>
      <c r="E77" s="38" t="s">
        <v>160</v>
      </c>
      <c r="F77" s="39">
        <v>100000</v>
      </c>
      <c r="G77" s="39">
        <v>44772</v>
      </c>
      <c r="H77" s="40">
        <f t="shared" si="2"/>
        <v>0.44772000000000001</v>
      </c>
    </row>
    <row r="78" spans="1:8" x14ac:dyDescent="0.2">
      <c r="A78" s="36">
        <f t="shared" si="3"/>
        <v>71</v>
      </c>
      <c r="B78" s="37" t="s">
        <v>453</v>
      </c>
      <c r="C78" s="38" t="s">
        <v>101</v>
      </c>
      <c r="D78" s="38" t="s">
        <v>215</v>
      </c>
      <c r="E78" s="38" t="s">
        <v>392</v>
      </c>
      <c r="F78" s="39">
        <v>100000</v>
      </c>
      <c r="G78" s="39">
        <v>44772</v>
      </c>
      <c r="H78" s="40">
        <f t="shared" si="2"/>
        <v>0.44772000000000001</v>
      </c>
    </row>
    <row r="79" spans="1:8" x14ac:dyDescent="0.2">
      <c r="A79" s="36">
        <f t="shared" si="3"/>
        <v>72</v>
      </c>
      <c r="B79" s="37" t="s">
        <v>470</v>
      </c>
      <c r="C79" s="38" t="s">
        <v>101</v>
      </c>
      <c r="D79" s="38" t="s">
        <v>410</v>
      </c>
      <c r="E79" s="38" t="s">
        <v>95</v>
      </c>
      <c r="F79" s="39">
        <v>590000</v>
      </c>
      <c r="G79" s="39">
        <v>39650</v>
      </c>
      <c r="H79" s="40">
        <f t="shared" si="2"/>
        <v>6.720338983050847E-2</v>
      </c>
    </row>
    <row r="80" spans="1:8" ht="25.5" x14ac:dyDescent="0.2">
      <c r="A80" s="36">
        <f t="shared" si="3"/>
        <v>73</v>
      </c>
      <c r="B80" s="37" t="s">
        <v>447</v>
      </c>
      <c r="C80" s="38" t="s">
        <v>101</v>
      </c>
      <c r="D80" s="38" t="s">
        <v>410</v>
      </c>
      <c r="E80" s="38" t="s">
        <v>159</v>
      </c>
      <c r="F80" s="39">
        <v>210000</v>
      </c>
      <c r="G80" s="39">
        <v>19650</v>
      </c>
      <c r="H80" s="40">
        <f t="shared" si="2"/>
        <v>9.3571428571428569E-2</v>
      </c>
    </row>
    <row r="81" spans="1:8" ht="25.5" x14ac:dyDescent="0.2">
      <c r="A81" s="36">
        <f t="shared" si="3"/>
        <v>74</v>
      </c>
      <c r="B81" s="37" t="s">
        <v>451</v>
      </c>
      <c r="C81" s="38" t="s">
        <v>101</v>
      </c>
      <c r="D81" s="38" t="s">
        <v>410</v>
      </c>
      <c r="E81" s="38" t="s">
        <v>430</v>
      </c>
      <c r="F81" s="39">
        <v>210000</v>
      </c>
      <c r="G81" s="39">
        <v>19650</v>
      </c>
      <c r="H81" s="40">
        <f t="shared" si="2"/>
        <v>9.3571428571428569E-2</v>
      </c>
    </row>
    <row r="82" spans="1:8" ht="25.5" x14ac:dyDescent="0.2">
      <c r="A82" s="36">
        <f t="shared" si="3"/>
        <v>75</v>
      </c>
      <c r="B82" s="37" t="s">
        <v>452</v>
      </c>
      <c r="C82" s="38" t="s">
        <v>101</v>
      </c>
      <c r="D82" s="38" t="s">
        <v>410</v>
      </c>
      <c r="E82" s="38" t="s">
        <v>160</v>
      </c>
      <c r="F82" s="39">
        <v>380000</v>
      </c>
      <c r="G82" s="39">
        <v>20000</v>
      </c>
      <c r="H82" s="40">
        <f t="shared" si="2"/>
        <v>5.2631578947368418E-2</v>
      </c>
    </row>
    <row r="83" spans="1:8" x14ac:dyDescent="0.2">
      <c r="A83" s="36">
        <f t="shared" si="3"/>
        <v>76</v>
      </c>
      <c r="B83" s="37" t="s">
        <v>453</v>
      </c>
      <c r="C83" s="38" t="s">
        <v>101</v>
      </c>
      <c r="D83" s="38" t="s">
        <v>410</v>
      </c>
      <c r="E83" s="38" t="s">
        <v>392</v>
      </c>
      <c r="F83" s="39">
        <v>380000</v>
      </c>
      <c r="G83" s="39">
        <v>20000</v>
      </c>
      <c r="H83" s="40">
        <f t="shared" si="2"/>
        <v>5.2631578947368418E-2</v>
      </c>
    </row>
    <row r="84" spans="1:8" x14ac:dyDescent="0.2">
      <c r="A84" s="36">
        <f t="shared" si="3"/>
        <v>77</v>
      </c>
      <c r="B84" s="37" t="s">
        <v>471</v>
      </c>
      <c r="C84" s="38" t="s">
        <v>101</v>
      </c>
      <c r="D84" s="38" t="s">
        <v>216</v>
      </c>
      <c r="E84" s="38" t="s">
        <v>95</v>
      </c>
      <c r="F84" s="39">
        <v>500000</v>
      </c>
      <c r="G84" s="39">
        <v>0</v>
      </c>
      <c r="H84" s="40">
        <f t="shared" si="2"/>
        <v>0</v>
      </c>
    </row>
    <row r="85" spans="1:8" ht="25.5" x14ac:dyDescent="0.2">
      <c r="A85" s="36">
        <f t="shared" si="3"/>
        <v>78</v>
      </c>
      <c r="B85" s="37" t="s">
        <v>452</v>
      </c>
      <c r="C85" s="38" t="s">
        <v>101</v>
      </c>
      <c r="D85" s="38" t="s">
        <v>216</v>
      </c>
      <c r="E85" s="38" t="s">
        <v>160</v>
      </c>
      <c r="F85" s="39">
        <v>344831</v>
      </c>
      <c r="G85" s="39">
        <v>0</v>
      </c>
      <c r="H85" s="40">
        <f t="shared" si="2"/>
        <v>0</v>
      </c>
    </row>
    <row r="86" spans="1:8" x14ac:dyDescent="0.2">
      <c r="A86" s="36">
        <f t="shared" si="3"/>
        <v>79</v>
      </c>
      <c r="B86" s="37" t="s">
        <v>453</v>
      </c>
      <c r="C86" s="38" t="s">
        <v>101</v>
      </c>
      <c r="D86" s="38" t="s">
        <v>216</v>
      </c>
      <c r="E86" s="38" t="s">
        <v>392</v>
      </c>
      <c r="F86" s="39">
        <v>344831</v>
      </c>
      <c r="G86" s="39">
        <v>0</v>
      </c>
      <c r="H86" s="40">
        <f t="shared" si="2"/>
        <v>0</v>
      </c>
    </row>
    <row r="87" spans="1:8" x14ac:dyDescent="0.2">
      <c r="A87" s="36">
        <f t="shared" si="3"/>
        <v>80</v>
      </c>
      <c r="B87" s="37" t="s">
        <v>472</v>
      </c>
      <c r="C87" s="38" t="s">
        <v>101</v>
      </c>
      <c r="D87" s="38" t="s">
        <v>216</v>
      </c>
      <c r="E87" s="38" t="s">
        <v>202</v>
      </c>
      <c r="F87" s="39">
        <v>155169</v>
      </c>
      <c r="G87" s="39">
        <v>0</v>
      </c>
      <c r="H87" s="40">
        <f t="shared" si="2"/>
        <v>0</v>
      </c>
    </row>
    <row r="88" spans="1:8" ht="25.5" x14ac:dyDescent="0.2">
      <c r="A88" s="36">
        <f t="shared" si="3"/>
        <v>81</v>
      </c>
      <c r="B88" s="37" t="s">
        <v>473</v>
      </c>
      <c r="C88" s="38" t="s">
        <v>101</v>
      </c>
      <c r="D88" s="38" t="s">
        <v>411</v>
      </c>
      <c r="E88" s="38" t="s">
        <v>95</v>
      </c>
      <c r="F88" s="39">
        <v>410000</v>
      </c>
      <c r="G88" s="39">
        <v>64800</v>
      </c>
      <c r="H88" s="40">
        <f t="shared" si="2"/>
        <v>0.15804878048780488</v>
      </c>
    </row>
    <row r="89" spans="1:8" ht="25.5" x14ac:dyDescent="0.2">
      <c r="A89" s="36">
        <f t="shared" si="3"/>
        <v>82</v>
      </c>
      <c r="B89" s="37" t="s">
        <v>452</v>
      </c>
      <c r="C89" s="38" t="s">
        <v>101</v>
      </c>
      <c r="D89" s="38" t="s">
        <v>411</v>
      </c>
      <c r="E89" s="38" t="s">
        <v>160</v>
      </c>
      <c r="F89" s="39">
        <v>410000</v>
      </c>
      <c r="G89" s="39">
        <v>64800</v>
      </c>
      <c r="H89" s="40">
        <f t="shared" si="2"/>
        <v>0.15804878048780488</v>
      </c>
    </row>
    <row r="90" spans="1:8" x14ac:dyDescent="0.2">
      <c r="A90" s="36">
        <f t="shared" si="3"/>
        <v>83</v>
      </c>
      <c r="B90" s="37" t="s">
        <v>453</v>
      </c>
      <c r="C90" s="38" t="s">
        <v>101</v>
      </c>
      <c r="D90" s="38" t="s">
        <v>411</v>
      </c>
      <c r="E90" s="38" t="s">
        <v>392</v>
      </c>
      <c r="F90" s="39">
        <v>410000</v>
      </c>
      <c r="G90" s="39">
        <v>64800</v>
      </c>
      <c r="H90" s="40">
        <f t="shared" si="2"/>
        <v>0.15804878048780488</v>
      </c>
    </row>
    <row r="91" spans="1:8" ht="25.5" x14ac:dyDescent="0.2">
      <c r="A91" s="36">
        <f t="shared" si="3"/>
        <v>84</v>
      </c>
      <c r="B91" s="37" t="s">
        <v>474</v>
      </c>
      <c r="C91" s="38" t="s">
        <v>101</v>
      </c>
      <c r="D91" s="38" t="s">
        <v>217</v>
      </c>
      <c r="E91" s="38" t="s">
        <v>95</v>
      </c>
      <c r="F91" s="39">
        <v>830000</v>
      </c>
      <c r="G91" s="39">
        <v>28900</v>
      </c>
      <c r="H91" s="40">
        <f t="shared" si="2"/>
        <v>3.4819277108433737E-2</v>
      </c>
    </row>
    <row r="92" spans="1:8" ht="25.5" x14ac:dyDescent="0.2">
      <c r="A92" s="36">
        <f t="shared" si="3"/>
        <v>85</v>
      </c>
      <c r="B92" s="37" t="s">
        <v>452</v>
      </c>
      <c r="C92" s="38" t="s">
        <v>101</v>
      </c>
      <c r="D92" s="38" t="s">
        <v>217</v>
      </c>
      <c r="E92" s="38" t="s">
        <v>160</v>
      </c>
      <c r="F92" s="39">
        <v>830000</v>
      </c>
      <c r="G92" s="39">
        <v>28900</v>
      </c>
      <c r="H92" s="40">
        <f t="shared" si="2"/>
        <v>3.4819277108433737E-2</v>
      </c>
    </row>
    <row r="93" spans="1:8" x14ac:dyDescent="0.2">
      <c r="A93" s="36">
        <f t="shared" si="3"/>
        <v>86</v>
      </c>
      <c r="B93" s="37" t="s">
        <v>453</v>
      </c>
      <c r="C93" s="38" t="s">
        <v>101</v>
      </c>
      <c r="D93" s="38" t="s">
        <v>217</v>
      </c>
      <c r="E93" s="38" t="s">
        <v>392</v>
      </c>
      <c r="F93" s="39">
        <v>830000</v>
      </c>
      <c r="G93" s="39">
        <v>28900</v>
      </c>
      <c r="H93" s="40">
        <f t="shared" si="2"/>
        <v>3.4819277108433737E-2</v>
      </c>
    </row>
    <row r="94" spans="1:8" ht="25.5" x14ac:dyDescent="0.2">
      <c r="A94" s="36">
        <f t="shared" si="3"/>
        <v>87</v>
      </c>
      <c r="B94" s="37" t="s">
        <v>475</v>
      </c>
      <c r="C94" s="38" t="s">
        <v>101</v>
      </c>
      <c r="D94" s="38" t="s">
        <v>412</v>
      </c>
      <c r="E94" s="38" t="s">
        <v>95</v>
      </c>
      <c r="F94" s="39">
        <v>100000</v>
      </c>
      <c r="G94" s="39">
        <v>22100</v>
      </c>
      <c r="H94" s="40">
        <f t="shared" si="2"/>
        <v>0.221</v>
      </c>
    </row>
    <row r="95" spans="1:8" ht="25.5" x14ac:dyDescent="0.2">
      <c r="A95" s="36">
        <f t="shared" si="3"/>
        <v>88</v>
      </c>
      <c r="B95" s="37" t="s">
        <v>452</v>
      </c>
      <c r="C95" s="38" t="s">
        <v>101</v>
      </c>
      <c r="D95" s="38" t="s">
        <v>412</v>
      </c>
      <c r="E95" s="38" t="s">
        <v>160</v>
      </c>
      <c r="F95" s="39">
        <v>100000</v>
      </c>
      <c r="G95" s="39">
        <v>22100</v>
      </c>
      <c r="H95" s="40">
        <f t="shared" si="2"/>
        <v>0.221</v>
      </c>
    </row>
    <row r="96" spans="1:8" x14ac:dyDescent="0.2">
      <c r="A96" s="36">
        <f t="shared" si="3"/>
        <v>89</v>
      </c>
      <c r="B96" s="37" t="s">
        <v>453</v>
      </c>
      <c r="C96" s="38" t="s">
        <v>101</v>
      </c>
      <c r="D96" s="38" t="s">
        <v>412</v>
      </c>
      <c r="E96" s="38" t="s">
        <v>392</v>
      </c>
      <c r="F96" s="39">
        <v>100000</v>
      </c>
      <c r="G96" s="39">
        <v>22100</v>
      </c>
      <c r="H96" s="40">
        <f t="shared" si="2"/>
        <v>0.221</v>
      </c>
    </row>
    <row r="97" spans="1:8" ht="25.5" x14ac:dyDescent="0.2">
      <c r="A97" s="36">
        <f t="shared" si="3"/>
        <v>90</v>
      </c>
      <c r="B97" s="37" t="s">
        <v>476</v>
      </c>
      <c r="C97" s="38" t="s">
        <v>101</v>
      </c>
      <c r="D97" s="38" t="s">
        <v>218</v>
      </c>
      <c r="E97" s="38" t="s">
        <v>95</v>
      </c>
      <c r="F97" s="39">
        <v>50000</v>
      </c>
      <c r="G97" s="39">
        <v>50000</v>
      </c>
      <c r="H97" s="40">
        <f t="shared" si="2"/>
        <v>1</v>
      </c>
    </row>
    <row r="98" spans="1:8" x14ac:dyDescent="0.2">
      <c r="A98" s="36">
        <f t="shared" si="3"/>
        <v>91</v>
      </c>
      <c r="B98" s="37" t="s">
        <v>457</v>
      </c>
      <c r="C98" s="38" t="s">
        <v>101</v>
      </c>
      <c r="D98" s="38" t="s">
        <v>218</v>
      </c>
      <c r="E98" s="38" t="s">
        <v>162</v>
      </c>
      <c r="F98" s="39">
        <v>50000</v>
      </c>
      <c r="G98" s="39">
        <v>50000</v>
      </c>
      <c r="H98" s="40">
        <f t="shared" si="2"/>
        <v>1</v>
      </c>
    </row>
    <row r="99" spans="1:8" x14ac:dyDescent="0.2">
      <c r="A99" s="36">
        <f t="shared" si="3"/>
        <v>92</v>
      </c>
      <c r="B99" s="37" t="s">
        <v>458</v>
      </c>
      <c r="C99" s="38" t="s">
        <v>101</v>
      </c>
      <c r="D99" s="38" t="s">
        <v>218</v>
      </c>
      <c r="E99" s="38" t="s">
        <v>390</v>
      </c>
      <c r="F99" s="39">
        <v>50000</v>
      </c>
      <c r="G99" s="39">
        <v>50000</v>
      </c>
      <c r="H99" s="40">
        <f t="shared" si="2"/>
        <v>1</v>
      </c>
    </row>
    <row r="100" spans="1:8" x14ac:dyDescent="0.2">
      <c r="A100" s="36">
        <f t="shared" si="3"/>
        <v>93</v>
      </c>
      <c r="B100" s="37" t="s">
        <v>477</v>
      </c>
      <c r="C100" s="38" t="s">
        <v>101</v>
      </c>
      <c r="D100" s="38" t="s">
        <v>478</v>
      </c>
      <c r="E100" s="38" t="s">
        <v>95</v>
      </c>
      <c r="F100" s="39">
        <v>155000</v>
      </c>
      <c r="G100" s="39">
        <v>45400</v>
      </c>
      <c r="H100" s="40">
        <f t="shared" si="2"/>
        <v>0.29290322580645162</v>
      </c>
    </row>
    <row r="101" spans="1:8" ht="25.5" x14ac:dyDescent="0.2">
      <c r="A101" s="36">
        <f t="shared" si="3"/>
        <v>94</v>
      </c>
      <c r="B101" s="37" t="s">
        <v>452</v>
      </c>
      <c r="C101" s="38" t="s">
        <v>101</v>
      </c>
      <c r="D101" s="38" t="s">
        <v>478</v>
      </c>
      <c r="E101" s="38" t="s">
        <v>160</v>
      </c>
      <c r="F101" s="39">
        <v>155000</v>
      </c>
      <c r="G101" s="39">
        <v>45400</v>
      </c>
      <c r="H101" s="40">
        <f t="shared" si="2"/>
        <v>0.29290322580645162</v>
      </c>
    </row>
    <row r="102" spans="1:8" x14ac:dyDescent="0.2">
      <c r="A102" s="36">
        <f t="shared" si="3"/>
        <v>95</v>
      </c>
      <c r="B102" s="37" t="s">
        <v>453</v>
      </c>
      <c r="C102" s="38" t="s">
        <v>101</v>
      </c>
      <c r="D102" s="38" t="s">
        <v>478</v>
      </c>
      <c r="E102" s="38" t="s">
        <v>392</v>
      </c>
      <c r="F102" s="39">
        <v>155000</v>
      </c>
      <c r="G102" s="39">
        <v>45400</v>
      </c>
      <c r="H102" s="40">
        <f t="shared" si="2"/>
        <v>0.29290322580645162</v>
      </c>
    </row>
    <row r="103" spans="1:8" ht="63.75" x14ac:dyDescent="0.2">
      <c r="A103" s="36">
        <f t="shared" si="3"/>
        <v>96</v>
      </c>
      <c r="B103" s="37" t="s">
        <v>728</v>
      </c>
      <c r="C103" s="38" t="s">
        <v>101</v>
      </c>
      <c r="D103" s="38" t="s">
        <v>413</v>
      </c>
      <c r="E103" s="38" t="s">
        <v>95</v>
      </c>
      <c r="F103" s="39">
        <v>342000</v>
      </c>
      <c r="G103" s="39">
        <v>234608</v>
      </c>
      <c r="H103" s="40">
        <f t="shared" si="2"/>
        <v>0.68598830409356726</v>
      </c>
    </row>
    <row r="104" spans="1:8" ht="25.5" x14ac:dyDescent="0.2">
      <c r="A104" s="36">
        <f t="shared" si="3"/>
        <v>97</v>
      </c>
      <c r="B104" s="37" t="s">
        <v>452</v>
      </c>
      <c r="C104" s="38" t="s">
        <v>101</v>
      </c>
      <c r="D104" s="38" t="s">
        <v>413</v>
      </c>
      <c r="E104" s="38" t="s">
        <v>160</v>
      </c>
      <c r="F104" s="39">
        <v>342000</v>
      </c>
      <c r="G104" s="39">
        <v>234608</v>
      </c>
      <c r="H104" s="40">
        <f t="shared" si="2"/>
        <v>0.68598830409356726</v>
      </c>
    </row>
    <row r="105" spans="1:8" x14ac:dyDescent="0.2">
      <c r="A105" s="36">
        <f t="shared" si="3"/>
        <v>98</v>
      </c>
      <c r="B105" s="37" t="s">
        <v>453</v>
      </c>
      <c r="C105" s="38" t="s">
        <v>101</v>
      </c>
      <c r="D105" s="38" t="s">
        <v>413</v>
      </c>
      <c r="E105" s="38" t="s">
        <v>392</v>
      </c>
      <c r="F105" s="39">
        <v>342000</v>
      </c>
      <c r="G105" s="39">
        <v>234608</v>
      </c>
      <c r="H105" s="40">
        <f t="shared" si="2"/>
        <v>0.68598830409356726</v>
      </c>
    </row>
    <row r="106" spans="1:8" x14ac:dyDescent="0.2">
      <c r="A106" s="36">
        <f t="shared" si="3"/>
        <v>99</v>
      </c>
      <c r="B106" s="37" t="s">
        <v>479</v>
      </c>
      <c r="C106" s="38" t="s">
        <v>101</v>
      </c>
      <c r="D106" s="38" t="s">
        <v>220</v>
      </c>
      <c r="E106" s="38" t="s">
        <v>95</v>
      </c>
      <c r="F106" s="39">
        <v>570000</v>
      </c>
      <c r="G106" s="39">
        <v>444784.5</v>
      </c>
      <c r="H106" s="40">
        <f t="shared" si="2"/>
        <v>0.78032368421052634</v>
      </c>
    </row>
    <row r="107" spans="1:8" ht="25.5" x14ac:dyDescent="0.2">
      <c r="A107" s="36">
        <f t="shared" si="3"/>
        <v>100</v>
      </c>
      <c r="B107" s="37" t="s">
        <v>452</v>
      </c>
      <c r="C107" s="38" t="s">
        <v>101</v>
      </c>
      <c r="D107" s="38" t="s">
        <v>220</v>
      </c>
      <c r="E107" s="38" t="s">
        <v>160</v>
      </c>
      <c r="F107" s="39">
        <v>570000</v>
      </c>
      <c r="G107" s="39">
        <v>444784.5</v>
      </c>
      <c r="H107" s="40">
        <f t="shared" si="2"/>
        <v>0.78032368421052634</v>
      </c>
    </row>
    <row r="108" spans="1:8" x14ac:dyDescent="0.2">
      <c r="A108" s="36">
        <f t="shared" si="3"/>
        <v>101</v>
      </c>
      <c r="B108" s="37" t="s">
        <v>453</v>
      </c>
      <c r="C108" s="38" t="s">
        <v>101</v>
      </c>
      <c r="D108" s="38" t="s">
        <v>220</v>
      </c>
      <c r="E108" s="38" t="s">
        <v>392</v>
      </c>
      <c r="F108" s="39">
        <v>570000</v>
      </c>
      <c r="G108" s="39">
        <v>444784.5</v>
      </c>
      <c r="H108" s="40">
        <f t="shared" si="2"/>
        <v>0.78032368421052634</v>
      </c>
    </row>
    <row r="109" spans="1:8" ht="38.25" x14ac:dyDescent="0.2">
      <c r="A109" s="36">
        <f t="shared" si="3"/>
        <v>102</v>
      </c>
      <c r="B109" s="37" t="s">
        <v>480</v>
      </c>
      <c r="C109" s="38" t="s">
        <v>101</v>
      </c>
      <c r="D109" s="38" t="s">
        <v>221</v>
      </c>
      <c r="E109" s="38" t="s">
        <v>95</v>
      </c>
      <c r="F109" s="39">
        <v>2279483</v>
      </c>
      <c r="G109" s="39">
        <v>625060.18000000005</v>
      </c>
      <c r="H109" s="40">
        <f t="shared" si="2"/>
        <v>0.27421138038757037</v>
      </c>
    </row>
    <row r="110" spans="1:8" x14ac:dyDescent="0.2">
      <c r="A110" s="36">
        <f t="shared" si="3"/>
        <v>103</v>
      </c>
      <c r="B110" s="37" t="s">
        <v>464</v>
      </c>
      <c r="C110" s="38" t="s">
        <v>101</v>
      </c>
      <c r="D110" s="38" t="s">
        <v>221</v>
      </c>
      <c r="E110" s="38" t="s">
        <v>161</v>
      </c>
      <c r="F110" s="39">
        <v>2027483</v>
      </c>
      <c r="G110" s="39">
        <v>604627.18000000005</v>
      </c>
      <c r="H110" s="40">
        <f t="shared" si="2"/>
        <v>0.29821565951477769</v>
      </c>
    </row>
    <row r="111" spans="1:8" x14ac:dyDescent="0.2">
      <c r="A111" s="36">
        <f t="shared" si="3"/>
        <v>104</v>
      </c>
      <c r="B111" s="37" t="s">
        <v>465</v>
      </c>
      <c r="C111" s="38" t="s">
        <v>101</v>
      </c>
      <c r="D111" s="38" t="s">
        <v>221</v>
      </c>
      <c r="E111" s="38" t="s">
        <v>432</v>
      </c>
      <c r="F111" s="39">
        <v>1535855</v>
      </c>
      <c r="G111" s="39">
        <v>472063.91</v>
      </c>
      <c r="H111" s="40">
        <f t="shared" si="2"/>
        <v>0.30736229005993404</v>
      </c>
    </row>
    <row r="112" spans="1:8" ht="25.5" x14ac:dyDescent="0.2">
      <c r="A112" s="36">
        <f t="shared" si="3"/>
        <v>105</v>
      </c>
      <c r="B112" s="37" t="s">
        <v>466</v>
      </c>
      <c r="C112" s="38" t="s">
        <v>101</v>
      </c>
      <c r="D112" s="38" t="s">
        <v>221</v>
      </c>
      <c r="E112" s="38" t="s">
        <v>433</v>
      </c>
      <c r="F112" s="39">
        <v>27800</v>
      </c>
      <c r="G112" s="39">
        <v>0</v>
      </c>
      <c r="H112" s="40">
        <f t="shared" si="2"/>
        <v>0</v>
      </c>
    </row>
    <row r="113" spans="1:8" ht="38.25" x14ac:dyDescent="0.2">
      <c r="A113" s="36">
        <f t="shared" si="3"/>
        <v>106</v>
      </c>
      <c r="B113" s="37" t="s">
        <v>467</v>
      </c>
      <c r="C113" s="38" t="s">
        <v>101</v>
      </c>
      <c r="D113" s="38" t="s">
        <v>221</v>
      </c>
      <c r="E113" s="38" t="s">
        <v>434</v>
      </c>
      <c r="F113" s="39">
        <v>463828</v>
      </c>
      <c r="G113" s="39">
        <v>132563.26999999999</v>
      </c>
      <c r="H113" s="40">
        <f t="shared" si="2"/>
        <v>0.28580264667074862</v>
      </c>
    </row>
    <row r="114" spans="1:8" ht="25.5" x14ac:dyDescent="0.2">
      <c r="A114" s="36">
        <f t="shared" si="3"/>
        <v>107</v>
      </c>
      <c r="B114" s="37" t="s">
        <v>452</v>
      </c>
      <c r="C114" s="38" t="s">
        <v>101</v>
      </c>
      <c r="D114" s="38" t="s">
        <v>221</v>
      </c>
      <c r="E114" s="38" t="s">
        <v>160</v>
      </c>
      <c r="F114" s="39">
        <v>252000</v>
      </c>
      <c r="G114" s="39">
        <v>20433</v>
      </c>
      <c r="H114" s="40">
        <f t="shared" si="2"/>
        <v>8.1083333333333327E-2</v>
      </c>
    </row>
    <row r="115" spans="1:8" x14ac:dyDescent="0.2">
      <c r="A115" s="36">
        <f t="shared" si="3"/>
        <v>108</v>
      </c>
      <c r="B115" s="37" t="s">
        <v>453</v>
      </c>
      <c r="C115" s="38" t="s">
        <v>101</v>
      </c>
      <c r="D115" s="38" t="s">
        <v>221</v>
      </c>
      <c r="E115" s="38" t="s">
        <v>392</v>
      </c>
      <c r="F115" s="39">
        <v>252000</v>
      </c>
      <c r="G115" s="39">
        <v>20433</v>
      </c>
      <c r="H115" s="40">
        <f t="shared" si="2"/>
        <v>8.1083333333333327E-2</v>
      </c>
    </row>
    <row r="116" spans="1:8" ht="51" x14ac:dyDescent="0.2">
      <c r="A116" s="36">
        <f t="shared" si="3"/>
        <v>109</v>
      </c>
      <c r="B116" s="37" t="s">
        <v>481</v>
      </c>
      <c r="C116" s="38" t="s">
        <v>101</v>
      </c>
      <c r="D116" s="38" t="s">
        <v>222</v>
      </c>
      <c r="E116" s="38" t="s">
        <v>95</v>
      </c>
      <c r="F116" s="39">
        <v>7653654.29</v>
      </c>
      <c r="G116" s="39">
        <v>1609995.13</v>
      </c>
      <c r="H116" s="40">
        <f t="shared" si="2"/>
        <v>0.21035639565058012</v>
      </c>
    </row>
    <row r="117" spans="1:8" ht="25.5" x14ac:dyDescent="0.2">
      <c r="A117" s="36">
        <f t="shared" si="3"/>
        <v>110</v>
      </c>
      <c r="B117" s="37" t="s">
        <v>482</v>
      </c>
      <c r="C117" s="38" t="s">
        <v>101</v>
      </c>
      <c r="D117" s="38" t="s">
        <v>223</v>
      </c>
      <c r="E117" s="38" t="s">
        <v>95</v>
      </c>
      <c r="F117" s="39">
        <v>200000</v>
      </c>
      <c r="G117" s="39">
        <v>159432</v>
      </c>
      <c r="H117" s="40">
        <f t="shared" si="2"/>
        <v>0.79715999999999998</v>
      </c>
    </row>
    <row r="118" spans="1:8" ht="25.5" x14ac:dyDescent="0.2">
      <c r="A118" s="36">
        <f t="shared" si="3"/>
        <v>111</v>
      </c>
      <c r="B118" s="37" t="s">
        <v>452</v>
      </c>
      <c r="C118" s="38" t="s">
        <v>101</v>
      </c>
      <c r="D118" s="38" t="s">
        <v>223</v>
      </c>
      <c r="E118" s="38" t="s">
        <v>160</v>
      </c>
      <c r="F118" s="39">
        <v>200000</v>
      </c>
      <c r="G118" s="39">
        <v>159432</v>
      </c>
      <c r="H118" s="40">
        <f t="shared" si="2"/>
        <v>0.79715999999999998</v>
      </c>
    </row>
    <row r="119" spans="1:8" x14ac:dyDescent="0.2">
      <c r="A119" s="36">
        <f t="shared" si="3"/>
        <v>112</v>
      </c>
      <c r="B119" s="37" t="s">
        <v>453</v>
      </c>
      <c r="C119" s="38" t="s">
        <v>101</v>
      </c>
      <c r="D119" s="38" t="s">
        <v>223</v>
      </c>
      <c r="E119" s="38" t="s">
        <v>392</v>
      </c>
      <c r="F119" s="39">
        <v>200000</v>
      </c>
      <c r="G119" s="39">
        <v>159432</v>
      </c>
      <c r="H119" s="40">
        <f t="shared" si="2"/>
        <v>0.79715999999999998</v>
      </c>
    </row>
    <row r="120" spans="1:8" ht="89.25" x14ac:dyDescent="0.2">
      <c r="A120" s="36">
        <f t="shared" si="3"/>
        <v>113</v>
      </c>
      <c r="B120" s="37" t="s">
        <v>680</v>
      </c>
      <c r="C120" s="38" t="s">
        <v>101</v>
      </c>
      <c r="D120" s="38" t="s">
        <v>483</v>
      </c>
      <c r="E120" s="38" t="s">
        <v>95</v>
      </c>
      <c r="F120" s="39">
        <v>1000</v>
      </c>
      <c r="G120" s="39">
        <v>0</v>
      </c>
      <c r="H120" s="40">
        <f t="shared" si="2"/>
        <v>0</v>
      </c>
    </row>
    <row r="121" spans="1:8" ht="25.5" x14ac:dyDescent="0.2">
      <c r="A121" s="36">
        <f t="shared" si="3"/>
        <v>114</v>
      </c>
      <c r="B121" s="37" t="s">
        <v>452</v>
      </c>
      <c r="C121" s="38" t="s">
        <v>101</v>
      </c>
      <c r="D121" s="38" t="s">
        <v>483</v>
      </c>
      <c r="E121" s="38" t="s">
        <v>160</v>
      </c>
      <c r="F121" s="39">
        <v>1000</v>
      </c>
      <c r="G121" s="39">
        <v>0</v>
      </c>
      <c r="H121" s="40">
        <f t="shared" si="2"/>
        <v>0</v>
      </c>
    </row>
    <row r="122" spans="1:8" x14ac:dyDescent="0.2">
      <c r="A122" s="36">
        <f t="shared" si="3"/>
        <v>115</v>
      </c>
      <c r="B122" s="37" t="s">
        <v>453</v>
      </c>
      <c r="C122" s="38" t="s">
        <v>101</v>
      </c>
      <c r="D122" s="38" t="s">
        <v>483</v>
      </c>
      <c r="E122" s="38" t="s">
        <v>392</v>
      </c>
      <c r="F122" s="39">
        <v>1000</v>
      </c>
      <c r="G122" s="39">
        <v>0</v>
      </c>
      <c r="H122" s="40">
        <f t="shared" si="2"/>
        <v>0</v>
      </c>
    </row>
    <row r="123" spans="1:8" ht="25.5" x14ac:dyDescent="0.2">
      <c r="A123" s="36">
        <f t="shared" si="3"/>
        <v>116</v>
      </c>
      <c r="B123" s="37" t="s">
        <v>484</v>
      </c>
      <c r="C123" s="38" t="s">
        <v>101</v>
      </c>
      <c r="D123" s="38" t="s">
        <v>224</v>
      </c>
      <c r="E123" s="38" t="s">
        <v>95</v>
      </c>
      <c r="F123" s="39">
        <v>220000</v>
      </c>
      <c r="G123" s="39">
        <v>60000</v>
      </c>
      <c r="H123" s="40">
        <f t="shared" si="2"/>
        <v>0.27272727272727271</v>
      </c>
    </row>
    <row r="124" spans="1:8" ht="25.5" x14ac:dyDescent="0.2">
      <c r="A124" s="36">
        <f t="shared" si="3"/>
        <v>117</v>
      </c>
      <c r="B124" s="37" t="s">
        <v>452</v>
      </c>
      <c r="C124" s="38" t="s">
        <v>101</v>
      </c>
      <c r="D124" s="38" t="s">
        <v>224</v>
      </c>
      <c r="E124" s="38" t="s">
        <v>160</v>
      </c>
      <c r="F124" s="39">
        <v>220000</v>
      </c>
      <c r="G124" s="39">
        <v>60000</v>
      </c>
      <c r="H124" s="40">
        <f t="shared" si="2"/>
        <v>0.27272727272727271</v>
      </c>
    </row>
    <row r="125" spans="1:8" x14ac:dyDescent="0.2">
      <c r="A125" s="36">
        <f t="shared" si="3"/>
        <v>118</v>
      </c>
      <c r="B125" s="37" t="s">
        <v>453</v>
      </c>
      <c r="C125" s="38" t="s">
        <v>101</v>
      </c>
      <c r="D125" s="38" t="s">
        <v>224</v>
      </c>
      <c r="E125" s="38" t="s">
        <v>392</v>
      </c>
      <c r="F125" s="39">
        <v>220000</v>
      </c>
      <c r="G125" s="39">
        <v>60000</v>
      </c>
      <c r="H125" s="40">
        <f t="shared" si="2"/>
        <v>0.27272727272727271</v>
      </c>
    </row>
    <row r="126" spans="1:8" ht="38.25" x14ac:dyDescent="0.2">
      <c r="A126" s="36">
        <f t="shared" si="3"/>
        <v>119</v>
      </c>
      <c r="B126" s="37" t="s">
        <v>485</v>
      </c>
      <c r="C126" s="38" t="s">
        <v>101</v>
      </c>
      <c r="D126" s="38" t="s">
        <v>225</v>
      </c>
      <c r="E126" s="38" t="s">
        <v>95</v>
      </c>
      <c r="F126" s="39">
        <v>3777702</v>
      </c>
      <c r="G126" s="39">
        <v>160723.82999999999</v>
      </c>
      <c r="H126" s="40">
        <f t="shared" si="2"/>
        <v>4.2545396645897425E-2</v>
      </c>
    </row>
    <row r="127" spans="1:8" ht="25.5" x14ac:dyDescent="0.2">
      <c r="A127" s="36">
        <f t="shared" si="3"/>
        <v>120</v>
      </c>
      <c r="B127" s="37" t="s">
        <v>452</v>
      </c>
      <c r="C127" s="38" t="s">
        <v>101</v>
      </c>
      <c r="D127" s="38" t="s">
        <v>225</v>
      </c>
      <c r="E127" s="38" t="s">
        <v>160</v>
      </c>
      <c r="F127" s="39">
        <v>3777702</v>
      </c>
      <c r="G127" s="39">
        <v>160723.82999999999</v>
      </c>
      <c r="H127" s="40">
        <f t="shared" si="2"/>
        <v>4.2545396645897425E-2</v>
      </c>
    </row>
    <row r="128" spans="1:8" ht="25.5" x14ac:dyDescent="0.2">
      <c r="A128" s="36">
        <f t="shared" si="3"/>
        <v>121</v>
      </c>
      <c r="B128" s="37" t="s">
        <v>505</v>
      </c>
      <c r="C128" s="38" t="s">
        <v>101</v>
      </c>
      <c r="D128" s="38" t="s">
        <v>225</v>
      </c>
      <c r="E128" s="38" t="s">
        <v>391</v>
      </c>
      <c r="F128" s="39">
        <v>2798366</v>
      </c>
      <c r="G128" s="39">
        <v>0</v>
      </c>
      <c r="H128" s="40">
        <f t="shared" si="2"/>
        <v>0</v>
      </c>
    </row>
    <row r="129" spans="1:8" x14ac:dyDescent="0.2">
      <c r="A129" s="36">
        <f t="shared" si="3"/>
        <v>122</v>
      </c>
      <c r="B129" s="37" t="s">
        <v>453</v>
      </c>
      <c r="C129" s="38" t="s">
        <v>101</v>
      </c>
      <c r="D129" s="38" t="s">
        <v>225</v>
      </c>
      <c r="E129" s="38" t="s">
        <v>392</v>
      </c>
      <c r="F129" s="39">
        <v>979336</v>
      </c>
      <c r="G129" s="39">
        <v>160723.82999999999</v>
      </c>
      <c r="H129" s="40">
        <f t="shared" si="2"/>
        <v>0.16411510451979708</v>
      </c>
    </row>
    <row r="130" spans="1:8" ht="25.5" x14ac:dyDescent="0.2">
      <c r="A130" s="36">
        <f t="shared" si="3"/>
        <v>123</v>
      </c>
      <c r="B130" s="37" t="s">
        <v>488</v>
      </c>
      <c r="C130" s="38" t="s">
        <v>101</v>
      </c>
      <c r="D130" s="38" t="s">
        <v>226</v>
      </c>
      <c r="E130" s="38" t="s">
        <v>95</v>
      </c>
      <c r="F130" s="39">
        <v>100000</v>
      </c>
      <c r="G130" s="39">
        <v>12000</v>
      </c>
      <c r="H130" s="40">
        <f t="shared" si="2"/>
        <v>0.12</v>
      </c>
    </row>
    <row r="131" spans="1:8" ht="25.5" x14ac:dyDescent="0.2">
      <c r="A131" s="36">
        <f t="shared" si="3"/>
        <v>124</v>
      </c>
      <c r="B131" s="37" t="s">
        <v>452</v>
      </c>
      <c r="C131" s="38" t="s">
        <v>101</v>
      </c>
      <c r="D131" s="38" t="s">
        <v>226</v>
      </c>
      <c r="E131" s="38" t="s">
        <v>160</v>
      </c>
      <c r="F131" s="39">
        <v>100000</v>
      </c>
      <c r="G131" s="39">
        <v>12000</v>
      </c>
      <c r="H131" s="40">
        <f t="shared" si="2"/>
        <v>0.12</v>
      </c>
    </row>
    <row r="132" spans="1:8" x14ac:dyDescent="0.2">
      <c r="A132" s="36">
        <f t="shared" si="3"/>
        <v>125</v>
      </c>
      <c r="B132" s="37" t="s">
        <v>453</v>
      </c>
      <c r="C132" s="38" t="s">
        <v>101</v>
      </c>
      <c r="D132" s="38" t="s">
        <v>226</v>
      </c>
      <c r="E132" s="38" t="s">
        <v>392</v>
      </c>
      <c r="F132" s="39">
        <v>100000</v>
      </c>
      <c r="G132" s="39">
        <v>12000</v>
      </c>
      <c r="H132" s="40">
        <f t="shared" si="2"/>
        <v>0.12</v>
      </c>
    </row>
    <row r="133" spans="1:8" ht="25.5" x14ac:dyDescent="0.2">
      <c r="A133" s="36">
        <f t="shared" si="3"/>
        <v>126</v>
      </c>
      <c r="B133" s="37" t="s">
        <v>729</v>
      </c>
      <c r="C133" s="38" t="s">
        <v>101</v>
      </c>
      <c r="D133" s="38" t="s">
        <v>489</v>
      </c>
      <c r="E133" s="38" t="s">
        <v>95</v>
      </c>
      <c r="F133" s="39">
        <v>2815960.39</v>
      </c>
      <c r="G133" s="39">
        <v>1115629</v>
      </c>
      <c r="H133" s="40">
        <f t="shared" si="2"/>
        <v>0.39618064371992107</v>
      </c>
    </row>
    <row r="134" spans="1:8" x14ac:dyDescent="0.2">
      <c r="A134" s="36">
        <f t="shared" si="3"/>
        <v>127</v>
      </c>
      <c r="B134" s="37" t="s">
        <v>464</v>
      </c>
      <c r="C134" s="38" t="s">
        <v>101</v>
      </c>
      <c r="D134" s="38" t="s">
        <v>489</v>
      </c>
      <c r="E134" s="38" t="s">
        <v>161</v>
      </c>
      <c r="F134" s="39">
        <v>2654230.39</v>
      </c>
      <c r="G134" s="39">
        <v>1083679</v>
      </c>
      <c r="H134" s="40">
        <f t="shared" si="2"/>
        <v>0.40828369838686079</v>
      </c>
    </row>
    <row r="135" spans="1:8" x14ac:dyDescent="0.2">
      <c r="A135" s="36">
        <f t="shared" si="3"/>
        <v>128</v>
      </c>
      <c r="B135" s="37" t="s">
        <v>465</v>
      </c>
      <c r="C135" s="38" t="s">
        <v>101</v>
      </c>
      <c r="D135" s="38" t="s">
        <v>489</v>
      </c>
      <c r="E135" s="38" t="s">
        <v>432</v>
      </c>
      <c r="F135" s="39">
        <v>2038579.39</v>
      </c>
      <c r="G135" s="39">
        <v>829892.46</v>
      </c>
      <c r="H135" s="40">
        <f t="shared" si="2"/>
        <v>0.40709352015964412</v>
      </c>
    </row>
    <row r="136" spans="1:8" ht="38.25" x14ac:dyDescent="0.2">
      <c r="A136" s="36">
        <f t="shared" si="3"/>
        <v>129</v>
      </c>
      <c r="B136" s="37" t="s">
        <v>467</v>
      </c>
      <c r="C136" s="38" t="s">
        <v>101</v>
      </c>
      <c r="D136" s="38" t="s">
        <v>489</v>
      </c>
      <c r="E136" s="38" t="s">
        <v>434</v>
      </c>
      <c r="F136" s="39">
        <v>615651</v>
      </c>
      <c r="G136" s="39">
        <v>253786.54</v>
      </c>
      <c r="H136" s="40">
        <f t="shared" si="2"/>
        <v>0.41222468573916066</v>
      </c>
    </row>
    <row r="137" spans="1:8" ht="25.5" x14ac:dyDescent="0.2">
      <c r="A137" s="36">
        <f t="shared" si="3"/>
        <v>130</v>
      </c>
      <c r="B137" s="37" t="s">
        <v>452</v>
      </c>
      <c r="C137" s="38" t="s">
        <v>101</v>
      </c>
      <c r="D137" s="38" t="s">
        <v>489</v>
      </c>
      <c r="E137" s="38" t="s">
        <v>160</v>
      </c>
      <c r="F137" s="39">
        <v>161730</v>
      </c>
      <c r="G137" s="39">
        <v>31950</v>
      </c>
      <c r="H137" s="40">
        <f t="shared" ref="H137:H200" si="4">G137/F137</f>
        <v>0.19755147468002227</v>
      </c>
    </row>
    <row r="138" spans="1:8" x14ac:dyDescent="0.2">
      <c r="A138" s="36">
        <f t="shared" ref="A138:A201" si="5">A137+1</f>
        <v>131</v>
      </c>
      <c r="B138" s="37" t="s">
        <v>453</v>
      </c>
      <c r="C138" s="38" t="s">
        <v>101</v>
      </c>
      <c r="D138" s="38" t="s">
        <v>489</v>
      </c>
      <c r="E138" s="38" t="s">
        <v>392</v>
      </c>
      <c r="F138" s="39">
        <v>161730</v>
      </c>
      <c r="G138" s="39">
        <v>31950</v>
      </c>
      <c r="H138" s="40">
        <f t="shared" si="4"/>
        <v>0.19755147468002227</v>
      </c>
    </row>
    <row r="139" spans="1:8" x14ac:dyDescent="0.2">
      <c r="A139" s="36">
        <f t="shared" si="5"/>
        <v>132</v>
      </c>
      <c r="B139" s="37" t="s">
        <v>681</v>
      </c>
      <c r="C139" s="38" t="s">
        <v>101</v>
      </c>
      <c r="D139" s="38" t="s">
        <v>682</v>
      </c>
      <c r="E139" s="38" t="s">
        <v>95</v>
      </c>
      <c r="F139" s="39">
        <v>297591.90000000002</v>
      </c>
      <c r="G139" s="39">
        <v>9810.2999999999993</v>
      </c>
      <c r="H139" s="40">
        <f t="shared" si="4"/>
        <v>3.2965614991537065E-2</v>
      </c>
    </row>
    <row r="140" spans="1:8" ht="25.5" x14ac:dyDescent="0.2">
      <c r="A140" s="36">
        <f t="shared" si="5"/>
        <v>133</v>
      </c>
      <c r="B140" s="37" t="s">
        <v>452</v>
      </c>
      <c r="C140" s="38" t="s">
        <v>101</v>
      </c>
      <c r="D140" s="38" t="s">
        <v>682</v>
      </c>
      <c r="E140" s="38" t="s">
        <v>160</v>
      </c>
      <c r="F140" s="39">
        <v>297591.90000000002</v>
      </c>
      <c r="G140" s="39">
        <v>9810.2999999999993</v>
      </c>
      <c r="H140" s="40">
        <f t="shared" si="4"/>
        <v>3.2965614991537065E-2</v>
      </c>
    </row>
    <row r="141" spans="1:8" x14ac:dyDescent="0.2">
      <c r="A141" s="36">
        <f t="shared" si="5"/>
        <v>134</v>
      </c>
      <c r="B141" s="37" t="s">
        <v>453</v>
      </c>
      <c r="C141" s="38" t="s">
        <v>101</v>
      </c>
      <c r="D141" s="38" t="s">
        <v>682</v>
      </c>
      <c r="E141" s="38" t="s">
        <v>392</v>
      </c>
      <c r="F141" s="39">
        <v>297591.90000000002</v>
      </c>
      <c r="G141" s="39">
        <v>9810.2999999999993</v>
      </c>
      <c r="H141" s="40">
        <f t="shared" si="4"/>
        <v>3.2965614991537065E-2</v>
      </c>
    </row>
    <row r="142" spans="1:8" ht="25.5" x14ac:dyDescent="0.2">
      <c r="A142" s="36">
        <f t="shared" si="5"/>
        <v>135</v>
      </c>
      <c r="B142" s="37" t="s">
        <v>491</v>
      </c>
      <c r="C142" s="38" t="s">
        <v>101</v>
      </c>
      <c r="D142" s="38" t="s">
        <v>373</v>
      </c>
      <c r="E142" s="38" t="s">
        <v>95</v>
      </c>
      <c r="F142" s="39">
        <v>200000</v>
      </c>
      <c r="G142" s="39">
        <v>51000</v>
      </c>
      <c r="H142" s="40">
        <f t="shared" si="4"/>
        <v>0.255</v>
      </c>
    </row>
    <row r="143" spans="1:8" ht="25.5" x14ac:dyDescent="0.2">
      <c r="A143" s="36">
        <f t="shared" si="5"/>
        <v>136</v>
      </c>
      <c r="B143" s="37" t="s">
        <v>452</v>
      </c>
      <c r="C143" s="38" t="s">
        <v>101</v>
      </c>
      <c r="D143" s="38" t="s">
        <v>373</v>
      </c>
      <c r="E143" s="38" t="s">
        <v>160</v>
      </c>
      <c r="F143" s="39">
        <v>200000</v>
      </c>
      <c r="G143" s="39">
        <v>51000</v>
      </c>
      <c r="H143" s="40">
        <f t="shared" si="4"/>
        <v>0.255</v>
      </c>
    </row>
    <row r="144" spans="1:8" x14ac:dyDescent="0.2">
      <c r="A144" s="36">
        <f t="shared" si="5"/>
        <v>137</v>
      </c>
      <c r="B144" s="37" t="s">
        <v>453</v>
      </c>
      <c r="C144" s="38" t="s">
        <v>101</v>
      </c>
      <c r="D144" s="38" t="s">
        <v>373</v>
      </c>
      <c r="E144" s="38" t="s">
        <v>392</v>
      </c>
      <c r="F144" s="39">
        <v>200000</v>
      </c>
      <c r="G144" s="39">
        <v>51000</v>
      </c>
      <c r="H144" s="40">
        <f t="shared" si="4"/>
        <v>0.255</v>
      </c>
    </row>
    <row r="145" spans="1:8" ht="51" x14ac:dyDescent="0.2">
      <c r="A145" s="36">
        <f t="shared" si="5"/>
        <v>138</v>
      </c>
      <c r="B145" s="37" t="s">
        <v>708</v>
      </c>
      <c r="C145" s="38" t="s">
        <v>101</v>
      </c>
      <c r="D145" s="38" t="s">
        <v>709</v>
      </c>
      <c r="E145" s="38" t="s">
        <v>95</v>
      </c>
      <c r="F145" s="39">
        <v>41400</v>
      </c>
      <c r="G145" s="39">
        <v>41400</v>
      </c>
      <c r="H145" s="40">
        <f t="shared" si="4"/>
        <v>1</v>
      </c>
    </row>
    <row r="146" spans="1:8" x14ac:dyDescent="0.2">
      <c r="A146" s="36">
        <f t="shared" si="5"/>
        <v>139</v>
      </c>
      <c r="B146" s="37" t="s">
        <v>490</v>
      </c>
      <c r="C146" s="38" t="s">
        <v>101</v>
      </c>
      <c r="D146" s="38" t="s">
        <v>709</v>
      </c>
      <c r="E146" s="38" t="s">
        <v>166</v>
      </c>
      <c r="F146" s="39">
        <v>41400</v>
      </c>
      <c r="G146" s="39">
        <v>41400</v>
      </c>
      <c r="H146" s="40">
        <f t="shared" si="4"/>
        <v>1</v>
      </c>
    </row>
    <row r="147" spans="1:8" ht="38.25" x14ac:dyDescent="0.2">
      <c r="A147" s="36">
        <f t="shared" si="5"/>
        <v>140</v>
      </c>
      <c r="B147" s="37" t="s">
        <v>492</v>
      </c>
      <c r="C147" s="38" t="s">
        <v>101</v>
      </c>
      <c r="D147" s="38" t="s">
        <v>227</v>
      </c>
      <c r="E147" s="38" t="s">
        <v>95</v>
      </c>
      <c r="F147" s="39">
        <v>116400</v>
      </c>
      <c r="G147" s="39">
        <v>24705.07</v>
      </c>
      <c r="H147" s="40">
        <f t="shared" si="4"/>
        <v>0.21224286941580756</v>
      </c>
    </row>
    <row r="148" spans="1:8" ht="38.25" x14ac:dyDescent="0.2">
      <c r="A148" s="36">
        <f t="shared" si="5"/>
        <v>141</v>
      </c>
      <c r="B148" s="37" t="s">
        <v>493</v>
      </c>
      <c r="C148" s="38" t="s">
        <v>101</v>
      </c>
      <c r="D148" s="38" t="s">
        <v>319</v>
      </c>
      <c r="E148" s="38" t="s">
        <v>95</v>
      </c>
      <c r="F148" s="39">
        <v>116400</v>
      </c>
      <c r="G148" s="39">
        <v>24705.07</v>
      </c>
      <c r="H148" s="40">
        <f t="shared" si="4"/>
        <v>0.21224286941580756</v>
      </c>
    </row>
    <row r="149" spans="1:8" ht="76.5" x14ac:dyDescent="0.2">
      <c r="A149" s="36">
        <f t="shared" si="5"/>
        <v>142</v>
      </c>
      <c r="B149" s="37" t="s">
        <v>730</v>
      </c>
      <c r="C149" s="38" t="s">
        <v>101</v>
      </c>
      <c r="D149" s="38" t="s">
        <v>228</v>
      </c>
      <c r="E149" s="38" t="s">
        <v>95</v>
      </c>
      <c r="F149" s="39">
        <v>1200</v>
      </c>
      <c r="G149" s="39">
        <v>1200</v>
      </c>
      <c r="H149" s="40">
        <f t="shared" si="4"/>
        <v>1</v>
      </c>
    </row>
    <row r="150" spans="1:8" ht="25.5" x14ac:dyDescent="0.2">
      <c r="A150" s="36">
        <f t="shared" si="5"/>
        <v>143</v>
      </c>
      <c r="B150" s="37" t="s">
        <v>452</v>
      </c>
      <c r="C150" s="38" t="s">
        <v>101</v>
      </c>
      <c r="D150" s="38" t="s">
        <v>228</v>
      </c>
      <c r="E150" s="38" t="s">
        <v>160</v>
      </c>
      <c r="F150" s="39">
        <v>200</v>
      </c>
      <c r="G150" s="39">
        <v>200</v>
      </c>
      <c r="H150" s="40">
        <f t="shared" si="4"/>
        <v>1</v>
      </c>
    </row>
    <row r="151" spans="1:8" x14ac:dyDescent="0.2">
      <c r="A151" s="36">
        <f t="shared" si="5"/>
        <v>144</v>
      </c>
      <c r="B151" s="37" t="s">
        <v>453</v>
      </c>
      <c r="C151" s="38" t="s">
        <v>101</v>
      </c>
      <c r="D151" s="38" t="s">
        <v>228</v>
      </c>
      <c r="E151" s="38" t="s">
        <v>392</v>
      </c>
      <c r="F151" s="39">
        <v>200</v>
      </c>
      <c r="G151" s="39">
        <v>200</v>
      </c>
      <c r="H151" s="40">
        <f t="shared" si="4"/>
        <v>1</v>
      </c>
    </row>
    <row r="152" spans="1:8" x14ac:dyDescent="0.2">
      <c r="A152" s="36">
        <f t="shared" si="5"/>
        <v>145</v>
      </c>
      <c r="B152" s="37" t="s">
        <v>843</v>
      </c>
      <c r="C152" s="38" t="s">
        <v>101</v>
      </c>
      <c r="D152" s="38" t="s">
        <v>228</v>
      </c>
      <c r="E152" s="38" t="s">
        <v>844</v>
      </c>
      <c r="F152" s="39">
        <v>1000</v>
      </c>
      <c r="G152" s="39">
        <v>1000</v>
      </c>
      <c r="H152" s="40">
        <f t="shared" si="4"/>
        <v>1</v>
      </c>
    </row>
    <row r="153" spans="1:8" ht="38.25" x14ac:dyDescent="0.2">
      <c r="A153" s="36">
        <f t="shared" si="5"/>
        <v>146</v>
      </c>
      <c r="B153" s="37" t="s">
        <v>731</v>
      </c>
      <c r="C153" s="38" t="s">
        <v>101</v>
      </c>
      <c r="D153" s="38" t="s">
        <v>229</v>
      </c>
      <c r="E153" s="38" t="s">
        <v>95</v>
      </c>
      <c r="F153" s="39">
        <v>115200</v>
      </c>
      <c r="G153" s="39">
        <v>23505.07</v>
      </c>
      <c r="H153" s="40">
        <f t="shared" si="4"/>
        <v>0.20403706597222221</v>
      </c>
    </row>
    <row r="154" spans="1:8" ht="25.5" x14ac:dyDescent="0.2">
      <c r="A154" s="36">
        <f t="shared" si="5"/>
        <v>147</v>
      </c>
      <c r="B154" s="37" t="s">
        <v>447</v>
      </c>
      <c r="C154" s="38" t="s">
        <v>101</v>
      </c>
      <c r="D154" s="38" t="s">
        <v>229</v>
      </c>
      <c r="E154" s="38" t="s">
        <v>159</v>
      </c>
      <c r="F154" s="39">
        <v>53903</v>
      </c>
      <c r="G154" s="39">
        <v>23505.07</v>
      </c>
      <c r="H154" s="40">
        <f t="shared" si="4"/>
        <v>0.43606237129658831</v>
      </c>
    </row>
    <row r="155" spans="1:8" ht="25.5" x14ac:dyDescent="0.2">
      <c r="A155" s="36">
        <f t="shared" si="5"/>
        <v>148</v>
      </c>
      <c r="B155" s="37" t="s">
        <v>448</v>
      </c>
      <c r="C155" s="38" t="s">
        <v>101</v>
      </c>
      <c r="D155" s="38" t="s">
        <v>229</v>
      </c>
      <c r="E155" s="38" t="s">
        <v>428</v>
      </c>
      <c r="F155" s="39">
        <v>41400</v>
      </c>
      <c r="G155" s="39">
        <v>18206.73</v>
      </c>
      <c r="H155" s="40">
        <f t="shared" si="4"/>
        <v>0.43977608695652171</v>
      </c>
    </row>
    <row r="156" spans="1:8" ht="38.25" x14ac:dyDescent="0.2">
      <c r="A156" s="36">
        <f t="shared" si="5"/>
        <v>149</v>
      </c>
      <c r="B156" s="37" t="s">
        <v>449</v>
      </c>
      <c r="C156" s="38" t="s">
        <v>101</v>
      </c>
      <c r="D156" s="38" t="s">
        <v>229</v>
      </c>
      <c r="E156" s="38" t="s">
        <v>429</v>
      </c>
      <c r="F156" s="39">
        <v>12503</v>
      </c>
      <c r="G156" s="39">
        <v>5298.34</v>
      </c>
      <c r="H156" s="40">
        <f t="shared" si="4"/>
        <v>0.42376549628089261</v>
      </c>
    </row>
    <row r="157" spans="1:8" ht="25.5" x14ac:dyDescent="0.2">
      <c r="A157" s="36">
        <f t="shared" si="5"/>
        <v>150</v>
      </c>
      <c r="B157" s="37" t="s">
        <v>452</v>
      </c>
      <c r="C157" s="38" t="s">
        <v>101</v>
      </c>
      <c r="D157" s="38" t="s">
        <v>229</v>
      </c>
      <c r="E157" s="38" t="s">
        <v>160</v>
      </c>
      <c r="F157" s="39">
        <v>61297</v>
      </c>
      <c r="G157" s="39">
        <v>0</v>
      </c>
      <c r="H157" s="40">
        <f t="shared" si="4"/>
        <v>0</v>
      </c>
    </row>
    <row r="158" spans="1:8" x14ac:dyDescent="0.2">
      <c r="A158" s="36">
        <f t="shared" si="5"/>
        <v>151</v>
      </c>
      <c r="B158" s="37" t="s">
        <v>453</v>
      </c>
      <c r="C158" s="38" t="s">
        <v>101</v>
      </c>
      <c r="D158" s="38" t="s">
        <v>229</v>
      </c>
      <c r="E158" s="38" t="s">
        <v>392</v>
      </c>
      <c r="F158" s="39">
        <v>61297</v>
      </c>
      <c r="G158" s="39">
        <v>0</v>
      </c>
      <c r="H158" s="40">
        <f t="shared" si="4"/>
        <v>0</v>
      </c>
    </row>
    <row r="159" spans="1:8" x14ac:dyDescent="0.2">
      <c r="A159" s="36">
        <f t="shared" si="5"/>
        <v>152</v>
      </c>
      <c r="B159" s="37" t="s">
        <v>203</v>
      </c>
      <c r="C159" s="38" t="s">
        <v>101</v>
      </c>
      <c r="D159" s="38" t="s">
        <v>205</v>
      </c>
      <c r="E159" s="38" t="s">
        <v>95</v>
      </c>
      <c r="F159" s="39">
        <v>455900</v>
      </c>
      <c r="G159" s="39">
        <v>0</v>
      </c>
      <c r="H159" s="40">
        <f t="shared" si="4"/>
        <v>0</v>
      </c>
    </row>
    <row r="160" spans="1:8" ht="63.75" x14ac:dyDescent="0.2">
      <c r="A160" s="36">
        <f t="shared" si="5"/>
        <v>153</v>
      </c>
      <c r="B160" s="37" t="s">
        <v>732</v>
      </c>
      <c r="C160" s="38" t="s">
        <v>101</v>
      </c>
      <c r="D160" s="38" t="s">
        <v>733</v>
      </c>
      <c r="E160" s="38" t="s">
        <v>95</v>
      </c>
      <c r="F160" s="39">
        <v>455900</v>
      </c>
      <c r="G160" s="39">
        <v>0</v>
      </c>
      <c r="H160" s="40">
        <f t="shared" si="4"/>
        <v>0</v>
      </c>
    </row>
    <row r="161" spans="1:8" ht="25.5" x14ac:dyDescent="0.2">
      <c r="A161" s="36">
        <f t="shared" si="5"/>
        <v>154</v>
      </c>
      <c r="B161" s="37" t="s">
        <v>452</v>
      </c>
      <c r="C161" s="38" t="s">
        <v>101</v>
      </c>
      <c r="D161" s="38" t="s">
        <v>733</v>
      </c>
      <c r="E161" s="38" t="s">
        <v>160</v>
      </c>
      <c r="F161" s="39">
        <v>455900</v>
      </c>
      <c r="G161" s="39">
        <v>0</v>
      </c>
      <c r="H161" s="40">
        <f t="shared" si="4"/>
        <v>0</v>
      </c>
    </row>
    <row r="162" spans="1:8" x14ac:dyDescent="0.2">
      <c r="A162" s="36">
        <f t="shared" si="5"/>
        <v>155</v>
      </c>
      <c r="B162" s="37" t="s">
        <v>453</v>
      </c>
      <c r="C162" s="38" t="s">
        <v>101</v>
      </c>
      <c r="D162" s="38" t="s">
        <v>733</v>
      </c>
      <c r="E162" s="38" t="s">
        <v>392</v>
      </c>
      <c r="F162" s="39">
        <v>455900</v>
      </c>
      <c r="G162" s="39">
        <v>0</v>
      </c>
      <c r="H162" s="40">
        <f t="shared" si="4"/>
        <v>0</v>
      </c>
    </row>
    <row r="163" spans="1:8" x14ac:dyDescent="0.2">
      <c r="A163" s="36">
        <f t="shared" si="5"/>
        <v>156</v>
      </c>
      <c r="B163" s="37" t="s">
        <v>845</v>
      </c>
      <c r="C163" s="38" t="s">
        <v>846</v>
      </c>
      <c r="D163" s="38" t="s">
        <v>204</v>
      </c>
      <c r="E163" s="38" t="s">
        <v>95</v>
      </c>
      <c r="F163" s="39">
        <v>1067800</v>
      </c>
      <c r="G163" s="39">
        <v>558832.72</v>
      </c>
      <c r="H163" s="40">
        <f t="shared" si="4"/>
        <v>0.52334961603296493</v>
      </c>
    </row>
    <row r="164" spans="1:8" x14ac:dyDescent="0.2">
      <c r="A164" s="36">
        <f t="shared" si="5"/>
        <v>157</v>
      </c>
      <c r="B164" s="37" t="s">
        <v>847</v>
      </c>
      <c r="C164" s="38" t="s">
        <v>848</v>
      </c>
      <c r="D164" s="38" t="s">
        <v>204</v>
      </c>
      <c r="E164" s="38" t="s">
        <v>95</v>
      </c>
      <c r="F164" s="39">
        <v>1067800</v>
      </c>
      <c r="G164" s="39">
        <v>558832.72</v>
      </c>
      <c r="H164" s="40">
        <f t="shared" si="4"/>
        <v>0.52334961603296493</v>
      </c>
    </row>
    <row r="165" spans="1:8" ht="38.25" x14ac:dyDescent="0.2">
      <c r="A165" s="36">
        <f t="shared" si="5"/>
        <v>158</v>
      </c>
      <c r="B165" s="37" t="s">
        <v>492</v>
      </c>
      <c r="C165" s="38" t="s">
        <v>848</v>
      </c>
      <c r="D165" s="38" t="s">
        <v>227</v>
      </c>
      <c r="E165" s="38" t="s">
        <v>95</v>
      </c>
      <c r="F165" s="39">
        <v>1067800</v>
      </c>
      <c r="G165" s="39">
        <v>558832.72</v>
      </c>
      <c r="H165" s="40">
        <f t="shared" si="4"/>
        <v>0.52334961603296493</v>
      </c>
    </row>
    <row r="166" spans="1:8" ht="38.25" x14ac:dyDescent="0.2">
      <c r="A166" s="36">
        <f t="shared" si="5"/>
        <v>159</v>
      </c>
      <c r="B166" s="37" t="s">
        <v>493</v>
      </c>
      <c r="C166" s="38" t="s">
        <v>848</v>
      </c>
      <c r="D166" s="38" t="s">
        <v>319</v>
      </c>
      <c r="E166" s="38" t="s">
        <v>95</v>
      </c>
      <c r="F166" s="39">
        <v>1067800</v>
      </c>
      <c r="G166" s="39">
        <v>558832.72</v>
      </c>
      <c r="H166" s="40">
        <f t="shared" si="4"/>
        <v>0.52334961603296493</v>
      </c>
    </row>
    <row r="167" spans="1:8" ht="51" x14ac:dyDescent="0.2">
      <c r="A167" s="36">
        <f t="shared" si="5"/>
        <v>160</v>
      </c>
      <c r="B167" s="37" t="s">
        <v>800</v>
      </c>
      <c r="C167" s="38" t="s">
        <v>848</v>
      </c>
      <c r="D167" s="38" t="s">
        <v>317</v>
      </c>
      <c r="E167" s="38" t="s">
        <v>95</v>
      </c>
      <c r="F167" s="39">
        <v>1067800</v>
      </c>
      <c r="G167" s="39">
        <v>558832.72</v>
      </c>
      <c r="H167" s="40">
        <f t="shared" si="4"/>
        <v>0.52334961603296493</v>
      </c>
    </row>
    <row r="168" spans="1:8" x14ac:dyDescent="0.2">
      <c r="A168" s="36">
        <f t="shared" si="5"/>
        <v>161</v>
      </c>
      <c r="B168" s="37" t="s">
        <v>843</v>
      </c>
      <c r="C168" s="38" t="s">
        <v>848</v>
      </c>
      <c r="D168" s="38" t="s">
        <v>317</v>
      </c>
      <c r="E168" s="38" t="s">
        <v>844</v>
      </c>
      <c r="F168" s="39">
        <v>1067800</v>
      </c>
      <c r="G168" s="39">
        <v>558832.72</v>
      </c>
      <c r="H168" s="40">
        <f t="shared" si="4"/>
        <v>0.52334961603296493</v>
      </c>
    </row>
    <row r="169" spans="1:8" ht="25.5" x14ac:dyDescent="0.2">
      <c r="A169" s="36">
        <f t="shared" si="5"/>
        <v>162</v>
      </c>
      <c r="B169" s="37" t="s">
        <v>135</v>
      </c>
      <c r="C169" s="38" t="s">
        <v>102</v>
      </c>
      <c r="D169" s="38" t="s">
        <v>204</v>
      </c>
      <c r="E169" s="38" t="s">
        <v>95</v>
      </c>
      <c r="F169" s="39">
        <v>18684545</v>
      </c>
      <c r="G169" s="39">
        <v>6605650.2199999997</v>
      </c>
      <c r="H169" s="40">
        <f t="shared" si="4"/>
        <v>0.35353551397692584</v>
      </c>
    </row>
    <row r="170" spans="1:8" ht="25.5" x14ac:dyDescent="0.2">
      <c r="A170" s="36">
        <f t="shared" si="5"/>
        <v>163</v>
      </c>
      <c r="B170" s="37" t="s">
        <v>136</v>
      </c>
      <c r="C170" s="38" t="s">
        <v>103</v>
      </c>
      <c r="D170" s="38" t="s">
        <v>204</v>
      </c>
      <c r="E170" s="38" t="s">
        <v>95</v>
      </c>
      <c r="F170" s="39">
        <v>12252384</v>
      </c>
      <c r="G170" s="39">
        <v>5237710.1900000004</v>
      </c>
      <c r="H170" s="40">
        <f t="shared" si="4"/>
        <v>0.42748498496292642</v>
      </c>
    </row>
    <row r="171" spans="1:8" ht="38.25" x14ac:dyDescent="0.2">
      <c r="A171" s="36">
        <f t="shared" si="5"/>
        <v>164</v>
      </c>
      <c r="B171" s="37" t="s">
        <v>492</v>
      </c>
      <c r="C171" s="38" t="s">
        <v>103</v>
      </c>
      <c r="D171" s="38" t="s">
        <v>227</v>
      </c>
      <c r="E171" s="38" t="s">
        <v>95</v>
      </c>
      <c r="F171" s="39">
        <v>12114384</v>
      </c>
      <c r="G171" s="39">
        <v>5099710.1900000004</v>
      </c>
      <c r="H171" s="40">
        <f t="shared" si="4"/>
        <v>0.42096322768041694</v>
      </c>
    </row>
    <row r="172" spans="1:8" ht="51" x14ac:dyDescent="0.2">
      <c r="A172" s="36">
        <f t="shared" si="5"/>
        <v>165</v>
      </c>
      <c r="B172" s="37" t="s">
        <v>734</v>
      </c>
      <c r="C172" s="38" t="s">
        <v>103</v>
      </c>
      <c r="D172" s="38" t="s">
        <v>320</v>
      </c>
      <c r="E172" s="38" t="s">
        <v>95</v>
      </c>
      <c r="F172" s="39">
        <v>12114384</v>
      </c>
      <c r="G172" s="39">
        <v>5099710.1900000004</v>
      </c>
      <c r="H172" s="40">
        <f t="shared" si="4"/>
        <v>0.42096322768041694</v>
      </c>
    </row>
    <row r="173" spans="1:8" ht="51" x14ac:dyDescent="0.2">
      <c r="A173" s="36">
        <f t="shared" si="5"/>
        <v>166</v>
      </c>
      <c r="B173" s="37" t="s">
        <v>494</v>
      </c>
      <c r="C173" s="38" t="s">
        <v>103</v>
      </c>
      <c r="D173" s="38" t="s">
        <v>230</v>
      </c>
      <c r="E173" s="38" t="s">
        <v>95</v>
      </c>
      <c r="F173" s="39">
        <v>110000</v>
      </c>
      <c r="G173" s="39">
        <v>110000</v>
      </c>
      <c r="H173" s="40">
        <f t="shared" si="4"/>
        <v>1</v>
      </c>
    </row>
    <row r="174" spans="1:8" ht="25.5" x14ac:dyDescent="0.2">
      <c r="A174" s="36">
        <f t="shared" si="5"/>
        <v>167</v>
      </c>
      <c r="B174" s="37" t="s">
        <v>452</v>
      </c>
      <c r="C174" s="38" t="s">
        <v>103</v>
      </c>
      <c r="D174" s="38" t="s">
        <v>230</v>
      </c>
      <c r="E174" s="38" t="s">
        <v>160</v>
      </c>
      <c r="F174" s="39">
        <v>110000</v>
      </c>
      <c r="G174" s="39">
        <v>110000</v>
      </c>
      <c r="H174" s="40">
        <f t="shared" si="4"/>
        <v>1</v>
      </c>
    </row>
    <row r="175" spans="1:8" x14ac:dyDescent="0.2">
      <c r="A175" s="36">
        <f t="shared" si="5"/>
        <v>168</v>
      </c>
      <c r="B175" s="37" t="s">
        <v>453</v>
      </c>
      <c r="C175" s="38" t="s">
        <v>103</v>
      </c>
      <c r="D175" s="38" t="s">
        <v>230</v>
      </c>
      <c r="E175" s="38" t="s">
        <v>392</v>
      </c>
      <c r="F175" s="39">
        <v>110000</v>
      </c>
      <c r="G175" s="39">
        <v>110000</v>
      </c>
      <c r="H175" s="40">
        <f t="shared" si="4"/>
        <v>1</v>
      </c>
    </row>
    <row r="176" spans="1:8" ht="25.5" x14ac:dyDescent="0.2">
      <c r="A176" s="36">
        <f t="shared" si="5"/>
        <v>169</v>
      </c>
      <c r="B176" s="37" t="s">
        <v>495</v>
      </c>
      <c r="C176" s="38" t="s">
        <v>103</v>
      </c>
      <c r="D176" s="38" t="s">
        <v>231</v>
      </c>
      <c r="E176" s="38" t="s">
        <v>95</v>
      </c>
      <c r="F176" s="39">
        <v>50000</v>
      </c>
      <c r="G176" s="39">
        <v>0</v>
      </c>
      <c r="H176" s="40">
        <f t="shared" si="4"/>
        <v>0</v>
      </c>
    </row>
    <row r="177" spans="1:8" ht="25.5" x14ac:dyDescent="0.2">
      <c r="A177" s="36">
        <f t="shared" si="5"/>
        <v>170</v>
      </c>
      <c r="B177" s="37" t="s">
        <v>452</v>
      </c>
      <c r="C177" s="38" t="s">
        <v>103</v>
      </c>
      <c r="D177" s="38" t="s">
        <v>231</v>
      </c>
      <c r="E177" s="38" t="s">
        <v>160</v>
      </c>
      <c r="F177" s="39">
        <v>50000</v>
      </c>
      <c r="G177" s="39">
        <v>0</v>
      </c>
      <c r="H177" s="40">
        <f t="shared" si="4"/>
        <v>0</v>
      </c>
    </row>
    <row r="178" spans="1:8" x14ac:dyDescent="0.2">
      <c r="A178" s="36">
        <f t="shared" si="5"/>
        <v>171</v>
      </c>
      <c r="B178" s="37" t="s">
        <v>453</v>
      </c>
      <c r="C178" s="38" t="s">
        <v>103</v>
      </c>
      <c r="D178" s="38" t="s">
        <v>231</v>
      </c>
      <c r="E178" s="38" t="s">
        <v>392</v>
      </c>
      <c r="F178" s="39">
        <v>50000</v>
      </c>
      <c r="G178" s="39">
        <v>0</v>
      </c>
      <c r="H178" s="40">
        <f t="shared" si="4"/>
        <v>0</v>
      </c>
    </row>
    <row r="179" spans="1:8" ht="51" x14ac:dyDescent="0.2">
      <c r="A179" s="36">
        <f t="shared" si="5"/>
        <v>172</v>
      </c>
      <c r="B179" s="37" t="s">
        <v>735</v>
      </c>
      <c r="C179" s="38" t="s">
        <v>103</v>
      </c>
      <c r="D179" s="38" t="s">
        <v>736</v>
      </c>
      <c r="E179" s="38" t="s">
        <v>95</v>
      </c>
      <c r="F179" s="39">
        <v>50000</v>
      </c>
      <c r="G179" s="39">
        <v>0</v>
      </c>
      <c r="H179" s="40">
        <f t="shared" si="4"/>
        <v>0</v>
      </c>
    </row>
    <row r="180" spans="1:8" ht="25.5" x14ac:dyDescent="0.2">
      <c r="A180" s="36">
        <f t="shared" si="5"/>
        <v>173</v>
      </c>
      <c r="B180" s="37" t="s">
        <v>452</v>
      </c>
      <c r="C180" s="38" t="s">
        <v>103</v>
      </c>
      <c r="D180" s="38" t="s">
        <v>736</v>
      </c>
      <c r="E180" s="38" t="s">
        <v>160</v>
      </c>
      <c r="F180" s="39">
        <v>50000</v>
      </c>
      <c r="G180" s="39">
        <v>0</v>
      </c>
      <c r="H180" s="40">
        <f t="shared" si="4"/>
        <v>0</v>
      </c>
    </row>
    <row r="181" spans="1:8" x14ac:dyDescent="0.2">
      <c r="A181" s="36">
        <f t="shared" si="5"/>
        <v>174</v>
      </c>
      <c r="B181" s="37" t="s">
        <v>453</v>
      </c>
      <c r="C181" s="38" t="s">
        <v>103</v>
      </c>
      <c r="D181" s="38" t="s">
        <v>736</v>
      </c>
      <c r="E181" s="38" t="s">
        <v>392</v>
      </c>
      <c r="F181" s="39">
        <v>50000</v>
      </c>
      <c r="G181" s="39">
        <v>0</v>
      </c>
      <c r="H181" s="40">
        <f t="shared" si="4"/>
        <v>0</v>
      </c>
    </row>
    <row r="182" spans="1:8" ht="38.25" x14ac:dyDescent="0.2">
      <c r="A182" s="36">
        <f t="shared" si="5"/>
        <v>175</v>
      </c>
      <c r="B182" s="37" t="s">
        <v>496</v>
      </c>
      <c r="C182" s="38" t="s">
        <v>103</v>
      </c>
      <c r="D182" s="38" t="s">
        <v>232</v>
      </c>
      <c r="E182" s="38" t="s">
        <v>95</v>
      </c>
      <c r="F182" s="39">
        <v>80000</v>
      </c>
      <c r="G182" s="39">
        <v>0</v>
      </c>
      <c r="H182" s="40">
        <f t="shared" si="4"/>
        <v>0</v>
      </c>
    </row>
    <row r="183" spans="1:8" ht="25.5" x14ac:dyDescent="0.2">
      <c r="A183" s="36">
        <f t="shared" si="5"/>
        <v>176</v>
      </c>
      <c r="B183" s="37" t="s">
        <v>452</v>
      </c>
      <c r="C183" s="38" t="s">
        <v>103</v>
      </c>
      <c r="D183" s="38" t="s">
        <v>232</v>
      </c>
      <c r="E183" s="38" t="s">
        <v>160</v>
      </c>
      <c r="F183" s="39">
        <v>80000</v>
      </c>
      <c r="G183" s="39">
        <v>0</v>
      </c>
      <c r="H183" s="40">
        <f t="shared" si="4"/>
        <v>0</v>
      </c>
    </row>
    <row r="184" spans="1:8" x14ac:dyDescent="0.2">
      <c r="A184" s="36">
        <f t="shared" si="5"/>
        <v>177</v>
      </c>
      <c r="B184" s="37" t="s">
        <v>453</v>
      </c>
      <c r="C184" s="38" t="s">
        <v>103</v>
      </c>
      <c r="D184" s="38" t="s">
        <v>232</v>
      </c>
      <c r="E184" s="38" t="s">
        <v>392</v>
      </c>
      <c r="F184" s="39">
        <v>80000</v>
      </c>
      <c r="G184" s="39">
        <v>0</v>
      </c>
      <c r="H184" s="40">
        <f t="shared" si="4"/>
        <v>0</v>
      </c>
    </row>
    <row r="185" spans="1:8" ht="63.75" x14ac:dyDescent="0.2">
      <c r="A185" s="36">
        <f t="shared" si="5"/>
        <v>178</v>
      </c>
      <c r="B185" s="37" t="s">
        <v>497</v>
      </c>
      <c r="C185" s="38" t="s">
        <v>103</v>
      </c>
      <c r="D185" s="38" t="s">
        <v>233</v>
      </c>
      <c r="E185" s="38" t="s">
        <v>95</v>
      </c>
      <c r="F185" s="39">
        <v>20000</v>
      </c>
      <c r="G185" s="39">
        <v>0</v>
      </c>
      <c r="H185" s="40">
        <f t="shared" si="4"/>
        <v>0</v>
      </c>
    </row>
    <row r="186" spans="1:8" ht="25.5" x14ac:dyDescent="0.2">
      <c r="A186" s="36">
        <f t="shared" si="5"/>
        <v>179</v>
      </c>
      <c r="B186" s="37" t="s">
        <v>452</v>
      </c>
      <c r="C186" s="38" t="s">
        <v>103</v>
      </c>
      <c r="D186" s="38" t="s">
        <v>233</v>
      </c>
      <c r="E186" s="38" t="s">
        <v>160</v>
      </c>
      <c r="F186" s="39">
        <v>20000</v>
      </c>
      <c r="G186" s="39">
        <v>0</v>
      </c>
      <c r="H186" s="40">
        <f t="shared" si="4"/>
        <v>0</v>
      </c>
    </row>
    <row r="187" spans="1:8" x14ac:dyDescent="0.2">
      <c r="A187" s="36">
        <f t="shared" si="5"/>
        <v>180</v>
      </c>
      <c r="B187" s="37" t="s">
        <v>453</v>
      </c>
      <c r="C187" s="38" t="s">
        <v>103</v>
      </c>
      <c r="D187" s="38" t="s">
        <v>233</v>
      </c>
      <c r="E187" s="38" t="s">
        <v>392</v>
      </c>
      <c r="F187" s="39">
        <v>20000</v>
      </c>
      <c r="G187" s="39">
        <v>0</v>
      </c>
      <c r="H187" s="40">
        <f t="shared" si="4"/>
        <v>0</v>
      </c>
    </row>
    <row r="188" spans="1:8" x14ac:dyDescent="0.2">
      <c r="A188" s="36">
        <f t="shared" si="5"/>
        <v>181</v>
      </c>
      <c r="B188" s="37" t="s">
        <v>498</v>
      </c>
      <c r="C188" s="38" t="s">
        <v>103</v>
      </c>
      <c r="D188" s="38" t="s">
        <v>414</v>
      </c>
      <c r="E188" s="38" t="s">
        <v>95</v>
      </c>
      <c r="F188" s="39">
        <v>60000</v>
      </c>
      <c r="G188" s="39">
        <v>0</v>
      </c>
      <c r="H188" s="40">
        <f t="shared" si="4"/>
        <v>0</v>
      </c>
    </row>
    <row r="189" spans="1:8" ht="25.5" x14ac:dyDescent="0.2">
      <c r="A189" s="36">
        <f t="shared" si="5"/>
        <v>182</v>
      </c>
      <c r="B189" s="37" t="s">
        <v>452</v>
      </c>
      <c r="C189" s="38" t="s">
        <v>103</v>
      </c>
      <c r="D189" s="38" t="s">
        <v>414</v>
      </c>
      <c r="E189" s="38" t="s">
        <v>160</v>
      </c>
      <c r="F189" s="39">
        <v>60000</v>
      </c>
      <c r="G189" s="39">
        <v>0</v>
      </c>
      <c r="H189" s="40">
        <f t="shared" si="4"/>
        <v>0</v>
      </c>
    </row>
    <row r="190" spans="1:8" x14ac:dyDescent="0.2">
      <c r="A190" s="36">
        <f t="shared" si="5"/>
        <v>183</v>
      </c>
      <c r="B190" s="37" t="s">
        <v>453</v>
      </c>
      <c r="C190" s="38" t="s">
        <v>103</v>
      </c>
      <c r="D190" s="38" t="s">
        <v>414</v>
      </c>
      <c r="E190" s="38" t="s">
        <v>392</v>
      </c>
      <c r="F190" s="39">
        <v>60000</v>
      </c>
      <c r="G190" s="39">
        <v>0</v>
      </c>
      <c r="H190" s="40">
        <f t="shared" si="4"/>
        <v>0</v>
      </c>
    </row>
    <row r="191" spans="1:8" ht="25.5" x14ac:dyDescent="0.2">
      <c r="A191" s="36">
        <f t="shared" si="5"/>
        <v>184</v>
      </c>
      <c r="B191" s="37" t="s">
        <v>499</v>
      </c>
      <c r="C191" s="38" t="s">
        <v>103</v>
      </c>
      <c r="D191" s="38" t="s">
        <v>500</v>
      </c>
      <c r="E191" s="38" t="s">
        <v>95</v>
      </c>
      <c r="F191" s="39">
        <v>50000</v>
      </c>
      <c r="G191" s="39">
        <v>0</v>
      </c>
      <c r="H191" s="40">
        <f t="shared" si="4"/>
        <v>0</v>
      </c>
    </row>
    <row r="192" spans="1:8" ht="25.5" x14ac:dyDescent="0.2">
      <c r="A192" s="36">
        <f t="shared" si="5"/>
        <v>185</v>
      </c>
      <c r="B192" s="37" t="s">
        <v>452</v>
      </c>
      <c r="C192" s="38" t="s">
        <v>103</v>
      </c>
      <c r="D192" s="38" t="s">
        <v>500</v>
      </c>
      <c r="E192" s="38" t="s">
        <v>160</v>
      </c>
      <c r="F192" s="39">
        <v>50000</v>
      </c>
      <c r="G192" s="39">
        <v>0</v>
      </c>
      <c r="H192" s="40">
        <f t="shared" si="4"/>
        <v>0</v>
      </c>
    </row>
    <row r="193" spans="1:8" x14ac:dyDescent="0.2">
      <c r="A193" s="36">
        <f t="shared" si="5"/>
        <v>186</v>
      </c>
      <c r="B193" s="37" t="s">
        <v>453</v>
      </c>
      <c r="C193" s="38" t="s">
        <v>103</v>
      </c>
      <c r="D193" s="38" t="s">
        <v>500</v>
      </c>
      <c r="E193" s="38" t="s">
        <v>392</v>
      </c>
      <c r="F193" s="39">
        <v>50000</v>
      </c>
      <c r="G193" s="39">
        <v>0</v>
      </c>
      <c r="H193" s="40">
        <f t="shared" si="4"/>
        <v>0</v>
      </c>
    </row>
    <row r="194" spans="1:8" x14ac:dyDescent="0.2">
      <c r="A194" s="36">
        <f t="shared" si="5"/>
        <v>187</v>
      </c>
      <c r="B194" s="37" t="s">
        <v>501</v>
      </c>
      <c r="C194" s="38" t="s">
        <v>103</v>
      </c>
      <c r="D194" s="38" t="s">
        <v>502</v>
      </c>
      <c r="E194" s="38" t="s">
        <v>95</v>
      </c>
      <c r="F194" s="39">
        <v>30000</v>
      </c>
      <c r="G194" s="39">
        <v>0</v>
      </c>
      <c r="H194" s="40">
        <f t="shared" si="4"/>
        <v>0</v>
      </c>
    </row>
    <row r="195" spans="1:8" ht="25.5" x14ac:dyDescent="0.2">
      <c r="A195" s="36">
        <f t="shared" si="5"/>
        <v>188</v>
      </c>
      <c r="B195" s="37" t="s">
        <v>452</v>
      </c>
      <c r="C195" s="38" t="s">
        <v>103</v>
      </c>
      <c r="D195" s="38" t="s">
        <v>502</v>
      </c>
      <c r="E195" s="38" t="s">
        <v>160</v>
      </c>
      <c r="F195" s="39">
        <v>30000</v>
      </c>
      <c r="G195" s="39">
        <v>0</v>
      </c>
      <c r="H195" s="40">
        <f t="shared" si="4"/>
        <v>0</v>
      </c>
    </row>
    <row r="196" spans="1:8" x14ac:dyDescent="0.2">
      <c r="A196" s="36">
        <f t="shared" si="5"/>
        <v>189</v>
      </c>
      <c r="B196" s="37" t="s">
        <v>453</v>
      </c>
      <c r="C196" s="38" t="s">
        <v>103</v>
      </c>
      <c r="D196" s="38" t="s">
        <v>502</v>
      </c>
      <c r="E196" s="38" t="s">
        <v>392</v>
      </c>
      <c r="F196" s="39">
        <v>30000</v>
      </c>
      <c r="G196" s="39">
        <v>0</v>
      </c>
      <c r="H196" s="40">
        <f t="shared" si="4"/>
        <v>0</v>
      </c>
    </row>
    <row r="197" spans="1:8" ht="25.5" x14ac:dyDescent="0.2">
      <c r="A197" s="36">
        <f t="shared" si="5"/>
        <v>190</v>
      </c>
      <c r="B197" s="37" t="s">
        <v>503</v>
      </c>
      <c r="C197" s="38" t="s">
        <v>103</v>
      </c>
      <c r="D197" s="38" t="s">
        <v>234</v>
      </c>
      <c r="E197" s="38" t="s">
        <v>95</v>
      </c>
      <c r="F197" s="39">
        <v>220354</v>
      </c>
      <c r="G197" s="39">
        <v>127289.4</v>
      </c>
      <c r="H197" s="40">
        <f t="shared" si="4"/>
        <v>0.57765867649327896</v>
      </c>
    </row>
    <row r="198" spans="1:8" ht="25.5" x14ac:dyDescent="0.2">
      <c r="A198" s="36">
        <f t="shared" si="5"/>
        <v>191</v>
      </c>
      <c r="B198" s="37" t="s">
        <v>452</v>
      </c>
      <c r="C198" s="38" t="s">
        <v>103</v>
      </c>
      <c r="D198" s="38" t="s">
        <v>234</v>
      </c>
      <c r="E198" s="38" t="s">
        <v>160</v>
      </c>
      <c r="F198" s="39">
        <v>220354</v>
      </c>
      <c r="G198" s="39">
        <v>127289.4</v>
      </c>
      <c r="H198" s="40">
        <f t="shared" si="4"/>
        <v>0.57765867649327896</v>
      </c>
    </row>
    <row r="199" spans="1:8" x14ac:dyDescent="0.2">
      <c r="A199" s="36">
        <f t="shared" si="5"/>
        <v>192</v>
      </c>
      <c r="B199" s="37" t="s">
        <v>453</v>
      </c>
      <c r="C199" s="38" t="s">
        <v>103</v>
      </c>
      <c r="D199" s="38" t="s">
        <v>234</v>
      </c>
      <c r="E199" s="38" t="s">
        <v>392</v>
      </c>
      <c r="F199" s="39">
        <v>220354</v>
      </c>
      <c r="G199" s="39">
        <v>127289.4</v>
      </c>
      <c r="H199" s="40">
        <f t="shared" si="4"/>
        <v>0.57765867649327896</v>
      </c>
    </row>
    <row r="200" spans="1:8" x14ac:dyDescent="0.2">
      <c r="A200" s="36">
        <f t="shared" si="5"/>
        <v>193</v>
      </c>
      <c r="B200" s="37" t="s">
        <v>504</v>
      </c>
      <c r="C200" s="38" t="s">
        <v>103</v>
      </c>
      <c r="D200" s="38" t="s">
        <v>235</v>
      </c>
      <c r="E200" s="38" t="s">
        <v>95</v>
      </c>
      <c r="F200" s="39">
        <v>11444030</v>
      </c>
      <c r="G200" s="39">
        <v>4862420.79</v>
      </c>
      <c r="H200" s="40">
        <f t="shared" si="4"/>
        <v>0.42488710620297221</v>
      </c>
    </row>
    <row r="201" spans="1:8" x14ac:dyDescent="0.2">
      <c r="A201" s="36">
        <f t="shared" si="5"/>
        <v>194</v>
      </c>
      <c r="B201" s="37" t="s">
        <v>464</v>
      </c>
      <c r="C201" s="38" t="s">
        <v>103</v>
      </c>
      <c r="D201" s="38" t="s">
        <v>235</v>
      </c>
      <c r="E201" s="38" t="s">
        <v>161</v>
      </c>
      <c r="F201" s="39">
        <v>9327173.2300000004</v>
      </c>
      <c r="G201" s="39">
        <v>4393789.53</v>
      </c>
      <c r="H201" s="40">
        <f t="shared" ref="H201:H264" si="6">G201/F201</f>
        <v>0.47107407803553791</v>
      </c>
    </row>
    <row r="202" spans="1:8" x14ac:dyDescent="0.2">
      <c r="A202" s="36">
        <f t="shared" ref="A202:A265" si="7">A201+1</f>
        <v>195</v>
      </c>
      <c r="B202" s="37" t="s">
        <v>465</v>
      </c>
      <c r="C202" s="38" t="s">
        <v>103</v>
      </c>
      <c r="D202" s="38" t="s">
        <v>235</v>
      </c>
      <c r="E202" s="38" t="s">
        <v>432</v>
      </c>
      <c r="F202" s="39">
        <v>7126539</v>
      </c>
      <c r="G202" s="39">
        <v>3377595.09</v>
      </c>
      <c r="H202" s="40">
        <f t="shared" si="6"/>
        <v>0.47394606133496214</v>
      </c>
    </row>
    <row r="203" spans="1:8" ht="25.5" x14ac:dyDescent="0.2">
      <c r="A203" s="36">
        <f t="shared" si="7"/>
        <v>196</v>
      </c>
      <c r="B203" s="37" t="s">
        <v>466</v>
      </c>
      <c r="C203" s="38" t="s">
        <v>103</v>
      </c>
      <c r="D203" s="38" t="s">
        <v>235</v>
      </c>
      <c r="E203" s="38" t="s">
        <v>433</v>
      </c>
      <c r="F203" s="39">
        <v>48420</v>
      </c>
      <c r="G203" s="39">
        <v>6300</v>
      </c>
      <c r="H203" s="40">
        <f t="shared" si="6"/>
        <v>0.13011152416356878</v>
      </c>
    </row>
    <row r="204" spans="1:8" ht="38.25" x14ac:dyDescent="0.2">
      <c r="A204" s="36">
        <f t="shared" si="7"/>
        <v>197</v>
      </c>
      <c r="B204" s="37" t="s">
        <v>467</v>
      </c>
      <c r="C204" s="38" t="s">
        <v>103</v>
      </c>
      <c r="D204" s="38" t="s">
        <v>235</v>
      </c>
      <c r="E204" s="38" t="s">
        <v>434</v>
      </c>
      <c r="F204" s="39">
        <v>2152214.23</v>
      </c>
      <c r="G204" s="39">
        <v>1009894.44</v>
      </c>
      <c r="H204" s="40">
        <f t="shared" si="6"/>
        <v>0.46923509096954535</v>
      </c>
    </row>
    <row r="205" spans="1:8" ht="25.5" x14ac:dyDescent="0.2">
      <c r="A205" s="36">
        <f t="shared" si="7"/>
        <v>198</v>
      </c>
      <c r="B205" s="37" t="s">
        <v>452</v>
      </c>
      <c r="C205" s="38" t="s">
        <v>103</v>
      </c>
      <c r="D205" s="38" t="s">
        <v>235</v>
      </c>
      <c r="E205" s="38" t="s">
        <v>160</v>
      </c>
      <c r="F205" s="39">
        <v>1826231.77</v>
      </c>
      <c r="G205" s="39">
        <v>325447.26</v>
      </c>
      <c r="H205" s="40">
        <f t="shared" si="6"/>
        <v>0.17820698629068313</v>
      </c>
    </row>
    <row r="206" spans="1:8" x14ac:dyDescent="0.2">
      <c r="A206" s="36">
        <f t="shared" si="7"/>
        <v>199</v>
      </c>
      <c r="B206" s="37" t="s">
        <v>453</v>
      </c>
      <c r="C206" s="38" t="s">
        <v>103</v>
      </c>
      <c r="D206" s="38" t="s">
        <v>235</v>
      </c>
      <c r="E206" s="38" t="s">
        <v>392</v>
      </c>
      <c r="F206" s="39">
        <v>1826231.77</v>
      </c>
      <c r="G206" s="39">
        <v>325447.26</v>
      </c>
      <c r="H206" s="40">
        <f t="shared" si="6"/>
        <v>0.17820698629068313</v>
      </c>
    </row>
    <row r="207" spans="1:8" x14ac:dyDescent="0.2">
      <c r="A207" s="36">
        <f t="shared" si="7"/>
        <v>200</v>
      </c>
      <c r="B207" s="37" t="s">
        <v>457</v>
      </c>
      <c r="C207" s="38" t="s">
        <v>103</v>
      </c>
      <c r="D207" s="38" t="s">
        <v>235</v>
      </c>
      <c r="E207" s="38" t="s">
        <v>162</v>
      </c>
      <c r="F207" s="39">
        <v>290625</v>
      </c>
      <c r="G207" s="39">
        <v>143184</v>
      </c>
      <c r="H207" s="40">
        <f t="shared" si="6"/>
        <v>0.49267612903225805</v>
      </c>
    </row>
    <row r="208" spans="1:8" ht="25.5" x14ac:dyDescent="0.2">
      <c r="A208" s="36">
        <f t="shared" si="7"/>
        <v>201</v>
      </c>
      <c r="B208" s="37" t="s">
        <v>468</v>
      </c>
      <c r="C208" s="38" t="s">
        <v>103</v>
      </c>
      <c r="D208" s="38" t="s">
        <v>235</v>
      </c>
      <c r="E208" s="38" t="s">
        <v>386</v>
      </c>
      <c r="F208" s="39">
        <v>289325</v>
      </c>
      <c r="G208" s="39">
        <v>143184</v>
      </c>
      <c r="H208" s="40">
        <f t="shared" si="6"/>
        <v>0.49488982977620322</v>
      </c>
    </row>
    <row r="209" spans="1:8" x14ac:dyDescent="0.2">
      <c r="A209" s="36">
        <f t="shared" si="7"/>
        <v>202</v>
      </c>
      <c r="B209" s="37" t="s">
        <v>583</v>
      </c>
      <c r="C209" s="38" t="s">
        <v>103</v>
      </c>
      <c r="D209" s="38" t="s">
        <v>235</v>
      </c>
      <c r="E209" s="38" t="s">
        <v>389</v>
      </c>
      <c r="F209" s="39">
        <v>1300</v>
      </c>
      <c r="G209" s="39">
        <v>0</v>
      </c>
      <c r="H209" s="40">
        <f t="shared" si="6"/>
        <v>0</v>
      </c>
    </row>
    <row r="210" spans="1:8" x14ac:dyDescent="0.2">
      <c r="A210" s="36">
        <f t="shared" si="7"/>
        <v>203</v>
      </c>
      <c r="B210" s="37" t="s">
        <v>203</v>
      </c>
      <c r="C210" s="38" t="s">
        <v>103</v>
      </c>
      <c r="D210" s="38" t="s">
        <v>205</v>
      </c>
      <c r="E210" s="38" t="s">
        <v>95</v>
      </c>
      <c r="F210" s="39">
        <v>138000</v>
      </c>
      <c r="G210" s="39">
        <v>138000</v>
      </c>
      <c r="H210" s="40">
        <f t="shared" si="6"/>
        <v>1</v>
      </c>
    </row>
    <row r="211" spans="1:8" x14ac:dyDescent="0.2">
      <c r="A211" s="36">
        <f t="shared" si="7"/>
        <v>204</v>
      </c>
      <c r="B211" s="37" t="s">
        <v>460</v>
      </c>
      <c r="C211" s="38" t="s">
        <v>103</v>
      </c>
      <c r="D211" s="38" t="s">
        <v>211</v>
      </c>
      <c r="E211" s="38" t="s">
        <v>95</v>
      </c>
      <c r="F211" s="39">
        <v>138000</v>
      </c>
      <c r="G211" s="39">
        <v>138000</v>
      </c>
      <c r="H211" s="40">
        <f t="shared" si="6"/>
        <v>1</v>
      </c>
    </row>
    <row r="212" spans="1:8" ht="25.5" x14ac:dyDescent="0.2">
      <c r="A212" s="36">
        <f t="shared" si="7"/>
        <v>205</v>
      </c>
      <c r="B212" s="37" t="s">
        <v>452</v>
      </c>
      <c r="C212" s="38" t="s">
        <v>103</v>
      </c>
      <c r="D212" s="38" t="s">
        <v>211</v>
      </c>
      <c r="E212" s="38" t="s">
        <v>160</v>
      </c>
      <c r="F212" s="39">
        <v>138000</v>
      </c>
      <c r="G212" s="39">
        <v>138000</v>
      </c>
      <c r="H212" s="40">
        <f t="shared" si="6"/>
        <v>1</v>
      </c>
    </row>
    <row r="213" spans="1:8" x14ac:dyDescent="0.2">
      <c r="A213" s="36">
        <f t="shared" si="7"/>
        <v>206</v>
      </c>
      <c r="B213" s="37" t="s">
        <v>453</v>
      </c>
      <c r="C213" s="38" t="s">
        <v>103</v>
      </c>
      <c r="D213" s="38" t="s">
        <v>211</v>
      </c>
      <c r="E213" s="38" t="s">
        <v>392</v>
      </c>
      <c r="F213" s="39">
        <v>138000</v>
      </c>
      <c r="G213" s="39">
        <v>138000</v>
      </c>
      <c r="H213" s="40">
        <f t="shared" si="6"/>
        <v>1</v>
      </c>
    </row>
    <row r="214" spans="1:8" x14ac:dyDescent="0.2">
      <c r="A214" s="36">
        <f t="shared" si="7"/>
        <v>207</v>
      </c>
      <c r="B214" s="37" t="s">
        <v>506</v>
      </c>
      <c r="C214" s="38" t="s">
        <v>507</v>
      </c>
      <c r="D214" s="38" t="s">
        <v>204</v>
      </c>
      <c r="E214" s="38" t="s">
        <v>95</v>
      </c>
      <c r="F214" s="39">
        <v>4932550</v>
      </c>
      <c r="G214" s="39">
        <v>1055265.6599999999</v>
      </c>
      <c r="H214" s="40">
        <f t="shared" si="6"/>
        <v>0.21393917142248936</v>
      </c>
    </row>
    <row r="215" spans="1:8" ht="38.25" x14ac:dyDescent="0.2">
      <c r="A215" s="36">
        <f t="shared" si="7"/>
        <v>208</v>
      </c>
      <c r="B215" s="37" t="s">
        <v>492</v>
      </c>
      <c r="C215" s="38" t="s">
        <v>507</v>
      </c>
      <c r="D215" s="38" t="s">
        <v>227</v>
      </c>
      <c r="E215" s="38" t="s">
        <v>95</v>
      </c>
      <c r="F215" s="39">
        <v>4932550</v>
      </c>
      <c r="G215" s="39">
        <v>1055265.6599999999</v>
      </c>
      <c r="H215" s="40">
        <f t="shared" si="6"/>
        <v>0.21393917142248936</v>
      </c>
    </row>
    <row r="216" spans="1:8" ht="51" x14ac:dyDescent="0.2">
      <c r="A216" s="36">
        <f t="shared" si="7"/>
        <v>209</v>
      </c>
      <c r="B216" s="37" t="s">
        <v>734</v>
      </c>
      <c r="C216" s="38" t="s">
        <v>507</v>
      </c>
      <c r="D216" s="38" t="s">
        <v>320</v>
      </c>
      <c r="E216" s="38" t="s">
        <v>95</v>
      </c>
      <c r="F216" s="39">
        <v>4932550</v>
      </c>
      <c r="G216" s="39">
        <v>1055265.6599999999</v>
      </c>
      <c r="H216" s="40">
        <f t="shared" si="6"/>
        <v>0.21393917142248936</v>
      </c>
    </row>
    <row r="217" spans="1:8" ht="25.5" x14ac:dyDescent="0.2">
      <c r="A217" s="36">
        <f t="shared" si="7"/>
        <v>210</v>
      </c>
      <c r="B217" s="37" t="s">
        <v>508</v>
      </c>
      <c r="C217" s="38" t="s">
        <v>507</v>
      </c>
      <c r="D217" s="38" t="s">
        <v>509</v>
      </c>
      <c r="E217" s="38" t="s">
        <v>95</v>
      </c>
      <c r="F217" s="39">
        <v>4932550</v>
      </c>
      <c r="G217" s="39">
        <v>1055265.6599999999</v>
      </c>
      <c r="H217" s="40">
        <f t="shared" si="6"/>
        <v>0.21393917142248936</v>
      </c>
    </row>
    <row r="218" spans="1:8" x14ac:dyDescent="0.2">
      <c r="A218" s="36">
        <f t="shared" si="7"/>
        <v>211</v>
      </c>
      <c r="B218" s="37" t="s">
        <v>490</v>
      </c>
      <c r="C218" s="38" t="s">
        <v>507</v>
      </c>
      <c r="D218" s="38" t="s">
        <v>509</v>
      </c>
      <c r="E218" s="38" t="s">
        <v>166</v>
      </c>
      <c r="F218" s="39">
        <v>4932550</v>
      </c>
      <c r="G218" s="39">
        <v>1055265.6599999999</v>
      </c>
      <c r="H218" s="40">
        <f t="shared" si="6"/>
        <v>0.21393917142248936</v>
      </c>
    </row>
    <row r="219" spans="1:8" ht="25.5" x14ac:dyDescent="0.2">
      <c r="A219" s="36">
        <f t="shared" si="7"/>
        <v>212</v>
      </c>
      <c r="B219" s="37" t="s">
        <v>137</v>
      </c>
      <c r="C219" s="38" t="s">
        <v>104</v>
      </c>
      <c r="D219" s="38" t="s">
        <v>204</v>
      </c>
      <c r="E219" s="38" t="s">
        <v>95</v>
      </c>
      <c r="F219" s="39">
        <v>1499611</v>
      </c>
      <c r="G219" s="39">
        <v>312674.37</v>
      </c>
      <c r="H219" s="40">
        <f t="shared" si="6"/>
        <v>0.2085036519470716</v>
      </c>
    </row>
    <row r="220" spans="1:8" ht="38.25" x14ac:dyDescent="0.2">
      <c r="A220" s="36">
        <f t="shared" si="7"/>
        <v>213</v>
      </c>
      <c r="B220" s="37" t="s">
        <v>492</v>
      </c>
      <c r="C220" s="38" t="s">
        <v>104</v>
      </c>
      <c r="D220" s="38" t="s">
        <v>227</v>
      </c>
      <c r="E220" s="38" t="s">
        <v>95</v>
      </c>
      <c r="F220" s="39">
        <v>1499611</v>
      </c>
      <c r="G220" s="39">
        <v>312674.37</v>
      </c>
      <c r="H220" s="40">
        <f t="shared" si="6"/>
        <v>0.2085036519470716</v>
      </c>
    </row>
    <row r="221" spans="1:8" ht="63.75" x14ac:dyDescent="0.2">
      <c r="A221" s="36">
        <f t="shared" si="7"/>
        <v>214</v>
      </c>
      <c r="B221" s="37" t="s">
        <v>737</v>
      </c>
      <c r="C221" s="38" t="s">
        <v>104</v>
      </c>
      <c r="D221" s="38" t="s">
        <v>321</v>
      </c>
      <c r="E221" s="38" t="s">
        <v>95</v>
      </c>
      <c r="F221" s="39">
        <v>1188311</v>
      </c>
      <c r="G221" s="39">
        <v>312674.37</v>
      </c>
      <c r="H221" s="40">
        <f t="shared" si="6"/>
        <v>0.26312503208335192</v>
      </c>
    </row>
    <row r="222" spans="1:8" ht="76.5" x14ac:dyDescent="0.2">
      <c r="A222" s="36">
        <f t="shared" si="7"/>
        <v>215</v>
      </c>
      <c r="B222" s="37" t="s">
        <v>510</v>
      </c>
      <c r="C222" s="38" t="s">
        <v>104</v>
      </c>
      <c r="D222" s="38" t="s">
        <v>236</v>
      </c>
      <c r="E222" s="38" t="s">
        <v>95</v>
      </c>
      <c r="F222" s="39">
        <v>1133311</v>
      </c>
      <c r="G222" s="39">
        <v>312674.37</v>
      </c>
      <c r="H222" s="40">
        <f t="shared" si="6"/>
        <v>0.27589458674626821</v>
      </c>
    </row>
    <row r="223" spans="1:8" x14ac:dyDescent="0.2">
      <c r="A223" s="36">
        <f t="shared" si="7"/>
        <v>216</v>
      </c>
      <c r="B223" s="37" t="s">
        <v>464</v>
      </c>
      <c r="C223" s="38" t="s">
        <v>104</v>
      </c>
      <c r="D223" s="38" t="s">
        <v>236</v>
      </c>
      <c r="E223" s="38" t="s">
        <v>161</v>
      </c>
      <c r="F223" s="39">
        <v>1031611</v>
      </c>
      <c r="G223" s="39">
        <v>312674.37</v>
      </c>
      <c r="H223" s="40">
        <f t="shared" si="6"/>
        <v>0.30309328807079411</v>
      </c>
    </row>
    <row r="224" spans="1:8" x14ac:dyDescent="0.2">
      <c r="A224" s="36">
        <f t="shared" si="7"/>
        <v>217</v>
      </c>
      <c r="B224" s="37" t="s">
        <v>465</v>
      </c>
      <c r="C224" s="38" t="s">
        <v>104</v>
      </c>
      <c r="D224" s="38" t="s">
        <v>236</v>
      </c>
      <c r="E224" s="38" t="s">
        <v>432</v>
      </c>
      <c r="F224" s="39">
        <v>791798</v>
      </c>
      <c r="G224" s="39">
        <v>243621.9</v>
      </c>
      <c r="H224" s="40">
        <f t="shared" si="6"/>
        <v>0.30768188351069337</v>
      </c>
    </row>
    <row r="225" spans="1:8" ht="25.5" x14ac:dyDescent="0.2">
      <c r="A225" s="36">
        <f t="shared" si="7"/>
        <v>218</v>
      </c>
      <c r="B225" s="37" t="s">
        <v>466</v>
      </c>
      <c r="C225" s="38" t="s">
        <v>104</v>
      </c>
      <c r="D225" s="38" t="s">
        <v>236</v>
      </c>
      <c r="E225" s="38" t="s">
        <v>433</v>
      </c>
      <c r="F225" s="39">
        <v>690</v>
      </c>
      <c r="G225" s="39">
        <v>345</v>
      </c>
      <c r="H225" s="40">
        <f t="shared" si="6"/>
        <v>0.5</v>
      </c>
    </row>
    <row r="226" spans="1:8" ht="38.25" x14ac:dyDescent="0.2">
      <c r="A226" s="36">
        <f t="shared" si="7"/>
        <v>219</v>
      </c>
      <c r="B226" s="37" t="s">
        <v>467</v>
      </c>
      <c r="C226" s="38" t="s">
        <v>104</v>
      </c>
      <c r="D226" s="38" t="s">
        <v>236</v>
      </c>
      <c r="E226" s="38" t="s">
        <v>434</v>
      </c>
      <c r="F226" s="39">
        <v>239123</v>
      </c>
      <c r="G226" s="39">
        <v>68707.47</v>
      </c>
      <c r="H226" s="40">
        <f t="shared" si="6"/>
        <v>0.28733108065723501</v>
      </c>
    </row>
    <row r="227" spans="1:8" ht="25.5" x14ac:dyDescent="0.2">
      <c r="A227" s="36">
        <f t="shared" si="7"/>
        <v>220</v>
      </c>
      <c r="B227" s="37" t="s">
        <v>452</v>
      </c>
      <c r="C227" s="38" t="s">
        <v>104</v>
      </c>
      <c r="D227" s="38" t="s">
        <v>236</v>
      </c>
      <c r="E227" s="38" t="s">
        <v>160</v>
      </c>
      <c r="F227" s="39">
        <v>101700</v>
      </c>
      <c r="G227" s="39">
        <v>0</v>
      </c>
      <c r="H227" s="40">
        <f t="shared" si="6"/>
        <v>0</v>
      </c>
    </row>
    <row r="228" spans="1:8" x14ac:dyDescent="0.2">
      <c r="A228" s="36">
        <f t="shared" si="7"/>
        <v>221</v>
      </c>
      <c r="B228" s="37" t="s">
        <v>453</v>
      </c>
      <c r="C228" s="38" t="s">
        <v>104</v>
      </c>
      <c r="D228" s="38" t="s">
        <v>236</v>
      </c>
      <c r="E228" s="38" t="s">
        <v>392</v>
      </c>
      <c r="F228" s="39">
        <v>101700</v>
      </c>
      <c r="G228" s="39">
        <v>0</v>
      </c>
      <c r="H228" s="40">
        <f t="shared" si="6"/>
        <v>0</v>
      </c>
    </row>
    <row r="229" spans="1:8" ht="76.5" x14ac:dyDescent="0.2">
      <c r="A229" s="36">
        <f t="shared" si="7"/>
        <v>222</v>
      </c>
      <c r="B229" s="37" t="s">
        <v>511</v>
      </c>
      <c r="C229" s="38" t="s">
        <v>104</v>
      </c>
      <c r="D229" s="38" t="s">
        <v>237</v>
      </c>
      <c r="E229" s="38" t="s">
        <v>95</v>
      </c>
      <c r="F229" s="39">
        <v>55000</v>
      </c>
      <c r="G229" s="39">
        <v>0</v>
      </c>
      <c r="H229" s="40">
        <f t="shared" si="6"/>
        <v>0</v>
      </c>
    </row>
    <row r="230" spans="1:8" ht="25.5" x14ac:dyDescent="0.2">
      <c r="A230" s="36">
        <f t="shared" si="7"/>
        <v>223</v>
      </c>
      <c r="B230" s="37" t="s">
        <v>452</v>
      </c>
      <c r="C230" s="38" t="s">
        <v>104</v>
      </c>
      <c r="D230" s="38" t="s">
        <v>237</v>
      </c>
      <c r="E230" s="38" t="s">
        <v>160</v>
      </c>
      <c r="F230" s="39">
        <v>55000</v>
      </c>
      <c r="G230" s="39">
        <v>0</v>
      </c>
      <c r="H230" s="40">
        <f t="shared" si="6"/>
        <v>0</v>
      </c>
    </row>
    <row r="231" spans="1:8" x14ac:dyDescent="0.2">
      <c r="A231" s="36">
        <f t="shared" si="7"/>
        <v>224</v>
      </c>
      <c r="B231" s="37" t="s">
        <v>453</v>
      </c>
      <c r="C231" s="38" t="s">
        <v>104</v>
      </c>
      <c r="D231" s="38" t="s">
        <v>237</v>
      </c>
      <c r="E231" s="38" t="s">
        <v>392</v>
      </c>
      <c r="F231" s="39">
        <v>55000</v>
      </c>
      <c r="G231" s="39">
        <v>0</v>
      </c>
      <c r="H231" s="40">
        <f t="shared" si="6"/>
        <v>0</v>
      </c>
    </row>
    <row r="232" spans="1:8" ht="38.25" x14ac:dyDescent="0.2">
      <c r="A232" s="36">
        <f t="shared" si="7"/>
        <v>225</v>
      </c>
      <c r="B232" s="37" t="s">
        <v>493</v>
      </c>
      <c r="C232" s="38" t="s">
        <v>104</v>
      </c>
      <c r="D232" s="38" t="s">
        <v>319</v>
      </c>
      <c r="E232" s="38" t="s">
        <v>95</v>
      </c>
      <c r="F232" s="39">
        <v>311300</v>
      </c>
      <c r="G232" s="39">
        <v>0</v>
      </c>
      <c r="H232" s="40">
        <f t="shared" si="6"/>
        <v>0</v>
      </c>
    </row>
    <row r="233" spans="1:8" ht="89.25" x14ac:dyDescent="0.2">
      <c r="A233" s="36">
        <f t="shared" si="7"/>
        <v>226</v>
      </c>
      <c r="B233" s="37" t="s">
        <v>512</v>
      </c>
      <c r="C233" s="38" t="s">
        <v>104</v>
      </c>
      <c r="D233" s="38" t="s">
        <v>238</v>
      </c>
      <c r="E233" s="38" t="s">
        <v>95</v>
      </c>
      <c r="F233" s="39">
        <v>100300</v>
      </c>
      <c r="G233" s="39">
        <v>0</v>
      </c>
      <c r="H233" s="40">
        <f t="shared" si="6"/>
        <v>0</v>
      </c>
    </row>
    <row r="234" spans="1:8" ht="25.5" x14ac:dyDescent="0.2">
      <c r="A234" s="36">
        <f t="shared" si="7"/>
        <v>227</v>
      </c>
      <c r="B234" s="37" t="s">
        <v>452</v>
      </c>
      <c r="C234" s="38" t="s">
        <v>104</v>
      </c>
      <c r="D234" s="38" t="s">
        <v>238</v>
      </c>
      <c r="E234" s="38" t="s">
        <v>160</v>
      </c>
      <c r="F234" s="39">
        <v>100300</v>
      </c>
      <c r="G234" s="39">
        <v>0</v>
      </c>
      <c r="H234" s="40">
        <f t="shared" si="6"/>
        <v>0</v>
      </c>
    </row>
    <row r="235" spans="1:8" x14ac:dyDescent="0.2">
      <c r="A235" s="36">
        <f t="shared" si="7"/>
        <v>228</v>
      </c>
      <c r="B235" s="37" t="s">
        <v>453</v>
      </c>
      <c r="C235" s="38" t="s">
        <v>104</v>
      </c>
      <c r="D235" s="38" t="s">
        <v>238</v>
      </c>
      <c r="E235" s="38" t="s">
        <v>392</v>
      </c>
      <c r="F235" s="39">
        <v>100300</v>
      </c>
      <c r="G235" s="39">
        <v>0</v>
      </c>
      <c r="H235" s="40">
        <f t="shared" si="6"/>
        <v>0</v>
      </c>
    </row>
    <row r="236" spans="1:8" ht="63.75" x14ac:dyDescent="0.2">
      <c r="A236" s="36">
        <f t="shared" si="7"/>
        <v>229</v>
      </c>
      <c r="B236" s="37" t="s">
        <v>513</v>
      </c>
      <c r="C236" s="38" t="s">
        <v>104</v>
      </c>
      <c r="D236" s="38" t="s">
        <v>239</v>
      </c>
      <c r="E236" s="38" t="s">
        <v>95</v>
      </c>
      <c r="F236" s="39">
        <v>97000</v>
      </c>
      <c r="G236" s="39">
        <v>0</v>
      </c>
      <c r="H236" s="40">
        <f t="shared" si="6"/>
        <v>0</v>
      </c>
    </row>
    <row r="237" spans="1:8" ht="25.5" x14ac:dyDescent="0.2">
      <c r="A237" s="36">
        <f t="shared" si="7"/>
        <v>230</v>
      </c>
      <c r="B237" s="37" t="s">
        <v>452</v>
      </c>
      <c r="C237" s="38" t="s">
        <v>104</v>
      </c>
      <c r="D237" s="38" t="s">
        <v>239</v>
      </c>
      <c r="E237" s="38" t="s">
        <v>160</v>
      </c>
      <c r="F237" s="39">
        <v>97000</v>
      </c>
      <c r="G237" s="39">
        <v>0</v>
      </c>
      <c r="H237" s="40">
        <f t="shared" si="6"/>
        <v>0</v>
      </c>
    </row>
    <row r="238" spans="1:8" x14ac:dyDescent="0.2">
      <c r="A238" s="36">
        <f t="shared" si="7"/>
        <v>231</v>
      </c>
      <c r="B238" s="37" t="s">
        <v>453</v>
      </c>
      <c r="C238" s="38" t="s">
        <v>104</v>
      </c>
      <c r="D238" s="38" t="s">
        <v>239</v>
      </c>
      <c r="E238" s="38" t="s">
        <v>392</v>
      </c>
      <c r="F238" s="39">
        <v>97000</v>
      </c>
      <c r="G238" s="39">
        <v>0</v>
      </c>
      <c r="H238" s="40">
        <f t="shared" si="6"/>
        <v>0</v>
      </c>
    </row>
    <row r="239" spans="1:8" ht="89.25" x14ac:dyDescent="0.2">
      <c r="A239" s="36">
        <f t="shared" si="7"/>
        <v>232</v>
      </c>
      <c r="B239" s="37" t="s">
        <v>514</v>
      </c>
      <c r="C239" s="38" t="s">
        <v>104</v>
      </c>
      <c r="D239" s="38" t="s">
        <v>240</v>
      </c>
      <c r="E239" s="38" t="s">
        <v>95</v>
      </c>
      <c r="F239" s="39">
        <v>114000</v>
      </c>
      <c r="G239" s="39">
        <v>0</v>
      </c>
      <c r="H239" s="40">
        <f t="shared" si="6"/>
        <v>0</v>
      </c>
    </row>
    <row r="240" spans="1:8" ht="25.5" x14ac:dyDescent="0.2">
      <c r="A240" s="36">
        <f t="shared" si="7"/>
        <v>233</v>
      </c>
      <c r="B240" s="37" t="s">
        <v>452</v>
      </c>
      <c r="C240" s="38" t="s">
        <v>104</v>
      </c>
      <c r="D240" s="38" t="s">
        <v>240</v>
      </c>
      <c r="E240" s="38" t="s">
        <v>160</v>
      </c>
      <c r="F240" s="39">
        <v>114000</v>
      </c>
      <c r="G240" s="39">
        <v>0</v>
      </c>
      <c r="H240" s="40">
        <f t="shared" si="6"/>
        <v>0</v>
      </c>
    </row>
    <row r="241" spans="1:8" x14ac:dyDescent="0.2">
      <c r="A241" s="36">
        <f t="shared" si="7"/>
        <v>234</v>
      </c>
      <c r="B241" s="37" t="s">
        <v>453</v>
      </c>
      <c r="C241" s="38" t="s">
        <v>104</v>
      </c>
      <c r="D241" s="38" t="s">
        <v>240</v>
      </c>
      <c r="E241" s="38" t="s">
        <v>392</v>
      </c>
      <c r="F241" s="39">
        <v>114000</v>
      </c>
      <c r="G241" s="39">
        <v>0</v>
      </c>
      <c r="H241" s="40">
        <f t="shared" si="6"/>
        <v>0</v>
      </c>
    </row>
    <row r="242" spans="1:8" x14ac:dyDescent="0.2">
      <c r="A242" s="36">
        <f t="shared" si="7"/>
        <v>235</v>
      </c>
      <c r="B242" s="37" t="s">
        <v>138</v>
      </c>
      <c r="C242" s="38" t="s">
        <v>105</v>
      </c>
      <c r="D242" s="38" t="s">
        <v>204</v>
      </c>
      <c r="E242" s="38" t="s">
        <v>95</v>
      </c>
      <c r="F242" s="39">
        <v>32378385.609999999</v>
      </c>
      <c r="G242" s="39">
        <v>3243886.13</v>
      </c>
      <c r="H242" s="40">
        <f t="shared" si="6"/>
        <v>0.10018677796579617</v>
      </c>
    </row>
    <row r="243" spans="1:8" x14ac:dyDescent="0.2">
      <c r="A243" s="36">
        <f t="shared" si="7"/>
        <v>236</v>
      </c>
      <c r="B243" s="37" t="s">
        <v>139</v>
      </c>
      <c r="C243" s="38" t="s">
        <v>106</v>
      </c>
      <c r="D243" s="38" t="s">
        <v>204</v>
      </c>
      <c r="E243" s="38" t="s">
        <v>95</v>
      </c>
      <c r="F243" s="39">
        <v>1846400</v>
      </c>
      <c r="G243" s="39">
        <v>116620</v>
      </c>
      <c r="H243" s="40">
        <f t="shared" si="6"/>
        <v>6.3160745233968807E-2</v>
      </c>
    </row>
    <row r="244" spans="1:8" ht="38.25" x14ac:dyDescent="0.2">
      <c r="A244" s="36">
        <f t="shared" si="7"/>
        <v>237</v>
      </c>
      <c r="B244" s="37" t="s">
        <v>738</v>
      </c>
      <c r="C244" s="38" t="s">
        <v>106</v>
      </c>
      <c r="D244" s="38" t="s">
        <v>241</v>
      </c>
      <c r="E244" s="38" t="s">
        <v>95</v>
      </c>
      <c r="F244" s="39">
        <v>1177000</v>
      </c>
      <c r="G244" s="39">
        <v>15660</v>
      </c>
      <c r="H244" s="40">
        <f t="shared" si="6"/>
        <v>1.330501274426508E-2</v>
      </c>
    </row>
    <row r="245" spans="1:8" ht="38.25" x14ac:dyDescent="0.2">
      <c r="A245" s="36">
        <f t="shared" si="7"/>
        <v>238</v>
      </c>
      <c r="B245" s="37" t="s">
        <v>739</v>
      </c>
      <c r="C245" s="38" t="s">
        <v>106</v>
      </c>
      <c r="D245" s="38" t="s">
        <v>322</v>
      </c>
      <c r="E245" s="38" t="s">
        <v>95</v>
      </c>
      <c r="F245" s="39">
        <v>1177000</v>
      </c>
      <c r="G245" s="39">
        <v>15660</v>
      </c>
      <c r="H245" s="40">
        <f t="shared" si="6"/>
        <v>1.330501274426508E-2</v>
      </c>
    </row>
    <row r="246" spans="1:8" ht="25.5" x14ac:dyDescent="0.2">
      <c r="A246" s="36">
        <f t="shared" si="7"/>
        <v>239</v>
      </c>
      <c r="B246" s="37" t="s">
        <v>740</v>
      </c>
      <c r="C246" s="38" t="s">
        <v>106</v>
      </c>
      <c r="D246" s="38" t="s">
        <v>242</v>
      </c>
      <c r="E246" s="38" t="s">
        <v>95</v>
      </c>
      <c r="F246" s="39">
        <v>215000</v>
      </c>
      <c r="G246" s="39">
        <v>0</v>
      </c>
      <c r="H246" s="40">
        <f t="shared" si="6"/>
        <v>0</v>
      </c>
    </row>
    <row r="247" spans="1:8" ht="38.25" x14ac:dyDescent="0.2">
      <c r="A247" s="36">
        <f t="shared" si="7"/>
        <v>240</v>
      </c>
      <c r="B247" s="37" t="s">
        <v>515</v>
      </c>
      <c r="C247" s="38" t="s">
        <v>106</v>
      </c>
      <c r="D247" s="38" t="s">
        <v>242</v>
      </c>
      <c r="E247" s="38" t="s">
        <v>165</v>
      </c>
      <c r="F247" s="39">
        <v>215000</v>
      </c>
      <c r="G247" s="39">
        <v>0</v>
      </c>
      <c r="H247" s="40">
        <f t="shared" si="6"/>
        <v>0</v>
      </c>
    </row>
    <row r="248" spans="1:8" ht="38.25" x14ac:dyDescent="0.2">
      <c r="A248" s="36">
        <f t="shared" si="7"/>
        <v>241</v>
      </c>
      <c r="B248" s="37" t="s">
        <v>516</v>
      </c>
      <c r="C248" s="38" t="s">
        <v>106</v>
      </c>
      <c r="D248" s="38" t="s">
        <v>242</v>
      </c>
      <c r="E248" s="38" t="s">
        <v>388</v>
      </c>
      <c r="F248" s="39">
        <v>215000</v>
      </c>
      <c r="G248" s="39">
        <v>0</v>
      </c>
      <c r="H248" s="40">
        <f t="shared" si="6"/>
        <v>0</v>
      </c>
    </row>
    <row r="249" spans="1:8" ht="25.5" x14ac:dyDescent="0.2">
      <c r="A249" s="36">
        <f t="shared" si="7"/>
        <v>242</v>
      </c>
      <c r="B249" s="37" t="s">
        <v>517</v>
      </c>
      <c r="C249" s="38" t="s">
        <v>106</v>
      </c>
      <c r="D249" s="38" t="s">
        <v>243</v>
      </c>
      <c r="E249" s="38" t="s">
        <v>95</v>
      </c>
      <c r="F249" s="39">
        <v>300000</v>
      </c>
      <c r="G249" s="39">
        <v>15660</v>
      </c>
      <c r="H249" s="40">
        <f t="shared" si="6"/>
        <v>5.2200000000000003E-2</v>
      </c>
    </row>
    <row r="250" spans="1:8" ht="38.25" x14ac:dyDescent="0.2">
      <c r="A250" s="36">
        <f t="shared" si="7"/>
        <v>243</v>
      </c>
      <c r="B250" s="37" t="s">
        <v>515</v>
      </c>
      <c r="C250" s="38" t="s">
        <v>106</v>
      </c>
      <c r="D250" s="38" t="s">
        <v>243</v>
      </c>
      <c r="E250" s="38" t="s">
        <v>165</v>
      </c>
      <c r="F250" s="39">
        <v>300000</v>
      </c>
      <c r="G250" s="39">
        <v>15660</v>
      </c>
      <c r="H250" s="40">
        <f t="shared" si="6"/>
        <v>5.2200000000000003E-2</v>
      </c>
    </row>
    <row r="251" spans="1:8" ht="38.25" x14ac:dyDescent="0.2">
      <c r="A251" s="36">
        <f t="shared" si="7"/>
        <v>244</v>
      </c>
      <c r="B251" s="37" t="s">
        <v>516</v>
      </c>
      <c r="C251" s="38" t="s">
        <v>106</v>
      </c>
      <c r="D251" s="38" t="s">
        <v>243</v>
      </c>
      <c r="E251" s="38" t="s">
        <v>388</v>
      </c>
      <c r="F251" s="39">
        <v>300000</v>
      </c>
      <c r="G251" s="39">
        <v>15660</v>
      </c>
      <c r="H251" s="40">
        <f t="shared" si="6"/>
        <v>5.2200000000000003E-2</v>
      </c>
    </row>
    <row r="252" spans="1:8" ht="25.5" x14ac:dyDescent="0.2">
      <c r="A252" s="36">
        <f t="shared" si="7"/>
        <v>245</v>
      </c>
      <c r="B252" s="37" t="s">
        <v>518</v>
      </c>
      <c r="C252" s="38" t="s">
        <v>106</v>
      </c>
      <c r="D252" s="38" t="s">
        <v>244</v>
      </c>
      <c r="E252" s="38" t="s">
        <v>95</v>
      </c>
      <c r="F252" s="39">
        <v>130000</v>
      </c>
      <c r="G252" s="39">
        <v>0</v>
      </c>
      <c r="H252" s="40">
        <f t="shared" si="6"/>
        <v>0</v>
      </c>
    </row>
    <row r="253" spans="1:8" ht="25.5" x14ac:dyDescent="0.2">
      <c r="A253" s="36">
        <f t="shared" si="7"/>
        <v>246</v>
      </c>
      <c r="B253" s="37" t="s">
        <v>452</v>
      </c>
      <c r="C253" s="38" t="s">
        <v>106</v>
      </c>
      <c r="D253" s="38" t="s">
        <v>244</v>
      </c>
      <c r="E253" s="38" t="s">
        <v>160</v>
      </c>
      <c r="F253" s="39">
        <v>130000</v>
      </c>
      <c r="G253" s="39">
        <v>0</v>
      </c>
      <c r="H253" s="40">
        <f t="shared" si="6"/>
        <v>0</v>
      </c>
    </row>
    <row r="254" spans="1:8" x14ac:dyDescent="0.2">
      <c r="A254" s="36">
        <f t="shared" si="7"/>
        <v>247</v>
      </c>
      <c r="B254" s="37" t="s">
        <v>453</v>
      </c>
      <c r="C254" s="38" t="s">
        <v>106</v>
      </c>
      <c r="D254" s="38" t="s">
        <v>244</v>
      </c>
      <c r="E254" s="38" t="s">
        <v>392</v>
      </c>
      <c r="F254" s="39">
        <v>130000</v>
      </c>
      <c r="G254" s="39">
        <v>0</v>
      </c>
      <c r="H254" s="40">
        <f t="shared" si="6"/>
        <v>0</v>
      </c>
    </row>
    <row r="255" spans="1:8" ht="25.5" x14ac:dyDescent="0.2">
      <c r="A255" s="36">
        <f t="shared" si="7"/>
        <v>248</v>
      </c>
      <c r="B255" s="37" t="s">
        <v>519</v>
      </c>
      <c r="C255" s="38" t="s">
        <v>106</v>
      </c>
      <c r="D255" s="38" t="s">
        <v>245</v>
      </c>
      <c r="E255" s="38" t="s">
        <v>95</v>
      </c>
      <c r="F255" s="39">
        <v>92000</v>
      </c>
      <c r="G255" s="39">
        <v>0</v>
      </c>
      <c r="H255" s="40">
        <f t="shared" si="6"/>
        <v>0</v>
      </c>
    </row>
    <row r="256" spans="1:8" ht="25.5" x14ac:dyDescent="0.2">
      <c r="A256" s="36">
        <f t="shared" si="7"/>
        <v>249</v>
      </c>
      <c r="B256" s="37" t="s">
        <v>452</v>
      </c>
      <c r="C256" s="38" t="s">
        <v>106</v>
      </c>
      <c r="D256" s="38" t="s">
        <v>245</v>
      </c>
      <c r="E256" s="38" t="s">
        <v>160</v>
      </c>
      <c r="F256" s="39">
        <v>92000</v>
      </c>
      <c r="G256" s="39">
        <v>0</v>
      </c>
      <c r="H256" s="40">
        <f t="shared" si="6"/>
        <v>0</v>
      </c>
    </row>
    <row r="257" spans="1:8" x14ac:dyDescent="0.2">
      <c r="A257" s="36">
        <f t="shared" si="7"/>
        <v>250</v>
      </c>
      <c r="B257" s="37" t="s">
        <v>453</v>
      </c>
      <c r="C257" s="38" t="s">
        <v>106</v>
      </c>
      <c r="D257" s="38" t="s">
        <v>245</v>
      </c>
      <c r="E257" s="38" t="s">
        <v>392</v>
      </c>
      <c r="F257" s="39">
        <v>92000</v>
      </c>
      <c r="G257" s="39">
        <v>0</v>
      </c>
      <c r="H257" s="40">
        <f t="shared" si="6"/>
        <v>0</v>
      </c>
    </row>
    <row r="258" spans="1:8" ht="25.5" x14ac:dyDescent="0.2">
      <c r="A258" s="36">
        <f t="shared" si="7"/>
        <v>251</v>
      </c>
      <c r="B258" s="37" t="s">
        <v>520</v>
      </c>
      <c r="C258" s="38" t="s">
        <v>106</v>
      </c>
      <c r="D258" s="38" t="s">
        <v>246</v>
      </c>
      <c r="E258" s="38" t="s">
        <v>95</v>
      </c>
      <c r="F258" s="39">
        <v>440000</v>
      </c>
      <c r="G258" s="39">
        <v>0</v>
      </c>
      <c r="H258" s="40">
        <f t="shared" si="6"/>
        <v>0</v>
      </c>
    </row>
    <row r="259" spans="1:8" ht="38.25" x14ac:dyDescent="0.2">
      <c r="A259" s="36">
        <f t="shared" si="7"/>
        <v>252</v>
      </c>
      <c r="B259" s="37" t="s">
        <v>515</v>
      </c>
      <c r="C259" s="38" t="s">
        <v>106</v>
      </c>
      <c r="D259" s="38" t="s">
        <v>246</v>
      </c>
      <c r="E259" s="38" t="s">
        <v>165</v>
      </c>
      <c r="F259" s="39">
        <v>440000</v>
      </c>
      <c r="G259" s="39">
        <v>0</v>
      </c>
      <c r="H259" s="40">
        <f t="shared" si="6"/>
        <v>0</v>
      </c>
    </row>
    <row r="260" spans="1:8" ht="38.25" x14ac:dyDescent="0.2">
      <c r="A260" s="36">
        <f t="shared" si="7"/>
        <v>253</v>
      </c>
      <c r="B260" s="37" t="s">
        <v>516</v>
      </c>
      <c r="C260" s="38" t="s">
        <v>106</v>
      </c>
      <c r="D260" s="38" t="s">
        <v>246</v>
      </c>
      <c r="E260" s="38" t="s">
        <v>388</v>
      </c>
      <c r="F260" s="39">
        <v>440000</v>
      </c>
      <c r="G260" s="39">
        <v>0</v>
      </c>
      <c r="H260" s="40">
        <f t="shared" si="6"/>
        <v>0</v>
      </c>
    </row>
    <row r="261" spans="1:8" x14ac:dyDescent="0.2">
      <c r="A261" s="36">
        <f t="shared" si="7"/>
        <v>254</v>
      </c>
      <c r="B261" s="37" t="s">
        <v>203</v>
      </c>
      <c r="C261" s="38" t="s">
        <v>106</v>
      </c>
      <c r="D261" s="38" t="s">
        <v>205</v>
      </c>
      <c r="E261" s="38" t="s">
        <v>95</v>
      </c>
      <c r="F261" s="39">
        <v>669400</v>
      </c>
      <c r="G261" s="39">
        <v>100960</v>
      </c>
      <c r="H261" s="40">
        <f t="shared" si="6"/>
        <v>0.15082163131162235</v>
      </c>
    </row>
    <row r="262" spans="1:8" ht="63.75" x14ac:dyDescent="0.2">
      <c r="A262" s="36">
        <f t="shared" si="7"/>
        <v>255</v>
      </c>
      <c r="B262" s="37" t="s">
        <v>849</v>
      </c>
      <c r="C262" s="38" t="s">
        <v>106</v>
      </c>
      <c r="D262" s="38" t="s">
        <v>247</v>
      </c>
      <c r="E262" s="38" t="s">
        <v>95</v>
      </c>
      <c r="F262" s="39">
        <v>669400</v>
      </c>
      <c r="G262" s="39">
        <v>100960</v>
      </c>
      <c r="H262" s="40">
        <f t="shared" si="6"/>
        <v>0.15082163131162235</v>
      </c>
    </row>
    <row r="263" spans="1:8" ht="25.5" x14ac:dyDescent="0.2">
      <c r="A263" s="36">
        <f t="shared" si="7"/>
        <v>256</v>
      </c>
      <c r="B263" s="37" t="s">
        <v>452</v>
      </c>
      <c r="C263" s="38" t="s">
        <v>106</v>
      </c>
      <c r="D263" s="38" t="s">
        <v>247</v>
      </c>
      <c r="E263" s="38" t="s">
        <v>160</v>
      </c>
      <c r="F263" s="39">
        <v>669400</v>
      </c>
      <c r="G263" s="39">
        <v>100960</v>
      </c>
      <c r="H263" s="40">
        <f t="shared" si="6"/>
        <v>0.15082163131162235</v>
      </c>
    </row>
    <row r="264" spans="1:8" x14ac:dyDescent="0.2">
      <c r="A264" s="36">
        <f t="shared" si="7"/>
        <v>257</v>
      </c>
      <c r="B264" s="37" t="s">
        <v>453</v>
      </c>
      <c r="C264" s="38" t="s">
        <v>106</v>
      </c>
      <c r="D264" s="38" t="s">
        <v>247</v>
      </c>
      <c r="E264" s="38" t="s">
        <v>392</v>
      </c>
      <c r="F264" s="39">
        <v>669400</v>
      </c>
      <c r="G264" s="39">
        <v>100960</v>
      </c>
      <c r="H264" s="40">
        <f t="shared" si="6"/>
        <v>0.15082163131162235</v>
      </c>
    </row>
    <row r="265" spans="1:8" x14ac:dyDescent="0.2">
      <c r="A265" s="36">
        <f t="shared" si="7"/>
        <v>258</v>
      </c>
      <c r="B265" s="37" t="s">
        <v>140</v>
      </c>
      <c r="C265" s="38" t="s">
        <v>107</v>
      </c>
      <c r="D265" s="38" t="s">
        <v>204</v>
      </c>
      <c r="E265" s="38" t="s">
        <v>95</v>
      </c>
      <c r="F265" s="39">
        <v>318221</v>
      </c>
      <c r="G265" s="39">
        <v>142180.81</v>
      </c>
      <c r="H265" s="40">
        <f t="shared" ref="H265:H328" si="8">G265/F265</f>
        <v>0.44679895418592741</v>
      </c>
    </row>
    <row r="266" spans="1:8" ht="38.25" x14ac:dyDescent="0.2">
      <c r="A266" s="36">
        <f t="shared" ref="A266:A329" si="9">A265+1</f>
        <v>259</v>
      </c>
      <c r="B266" s="37" t="s">
        <v>492</v>
      </c>
      <c r="C266" s="38" t="s">
        <v>107</v>
      </c>
      <c r="D266" s="38" t="s">
        <v>227</v>
      </c>
      <c r="E266" s="38" t="s">
        <v>95</v>
      </c>
      <c r="F266" s="39">
        <v>318221</v>
      </c>
      <c r="G266" s="39">
        <v>142180.81</v>
      </c>
      <c r="H266" s="40">
        <f t="shared" si="8"/>
        <v>0.44679895418592741</v>
      </c>
    </row>
    <row r="267" spans="1:8" ht="51" x14ac:dyDescent="0.2">
      <c r="A267" s="36">
        <f t="shared" si="9"/>
        <v>260</v>
      </c>
      <c r="B267" s="37" t="s">
        <v>734</v>
      </c>
      <c r="C267" s="38" t="s">
        <v>107</v>
      </c>
      <c r="D267" s="38" t="s">
        <v>320</v>
      </c>
      <c r="E267" s="38" t="s">
        <v>95</v>
      </c>
      <c r="F267" s="39">
        <v>318221</v>
      </c>
      <c r="G267" s="39">
        <v>142180.81</v>
      </c>
      <c r="H267" s="40">
        <f t="shared" si="8"/>
        <v>0.44679895418592741</v>
      </c>
    </row>
    <row r="268" spans="1:8" ht="51" x14ac:dyDescent="0.2">
      <c r="A268" s="36">
        <f t="shared" si="9"/>
        <v>261</v>
      </c>
      <c r="B268" s="37" t="s">
        <v>521</v>
      </c>
      <c r="C268" s="38" t="s">
        <v>107</v>
      </c>
      <c r="D268" s="38" t="s">
        <v>248</v>
      </c>
      <c r="E268" s="38" t="s">
        <v>95</v>
      </c>
      <c r="F268" s="39">
        <v>318221</v>
      </c>
      <c r="G268" s="39">
        <v>142180.81</v>
      </c>
      <c r="H268" s="40">
        <f t="shared" si="8"/>
        <v>0.44679895418592741</v>
      </c>
    </row>
    <row r="269" spans="1:8" x14ac:dyDescent="0.2">
      <c r="A269" s="36">
        <f t="shared" si="9"/>
        <v>262</v>
      </c>
      <c r="B269" s="37" t="s">
        <v>464</v>
      </c>
      <c r="C269" s="38" t="s">
        <v>107</v>
      </c>
      <c r="D269" s="38" t="s">
        <v>248</v>
      </c>
      <c r="E269" s="38" t="s">
        <v>161</v>
      </c>
      <c r="F269" s="39">
        <v>254522</v>
      </c>
      <c r="G269" s="39">
        <v>113007.81</v>
      </c>
      <c r="H269" s="40">
        <f t="shared" si="8"/>
        <v>0.44400016501520495</v>
      </c>
    </row>
    <row r="270" spans="1:8" x14ac:dyDescent="0.2">
      <c r="A270" s="36">
        <f t="shared" si="9"/>
        <v>263</v>
      </c>
      <c r="B270" s="37" t="s">
        <v>465</v>
      </c>
      <c r="C270" s="38" t="s">
        <v>107</v>
      </c>
      <c r="D270" s="38" t="s">
        <v>248</v>
      </c>
      <c r="E270" s="38" t="s">
        <v>432</v>
      </c>
      <c r="F270" s="39">
        <v>195485</v>
      </c>
      <c r="G270" s="39">
        <v>88845.13</v>
      </c>
      <c r="H270" s="40">
        <f t="shared" si="8"/>
        <v>0.45448566386167738</v>
      </c>
    </row>
    <row r="271" spans="1:8" ht="38.25" x14ac:dyDescent="0.2">
      <c r="A271" s="36">
        <f t="shared" si="9"/>
        <v>264</v>
      </c>
      <c r="B271" s="37" t="s">
        <v>467</v>
      </c>
      <c r="C271" s="38" t="s">
        <v>107</v>
      </c>
      <c r="D271" s="38" t="s">
        <v>248</v>
      </c>
      <c r="E271" s="38" t="s">
        <v>434</v>
      </c>
      <c r="F271" s="39">
        <v>59037</v>
      </c>
      <c r="G271" s="39">
        <v>24162.68</v>
      </c>
      <c r="H271" s="40">
        <f t="shared" si="8"/>
        <v>0.40928028185714044</v>
      </c>
    </row>
    <row r="272" spans="1:8" ht="25.5" x14ac:dyDescent="0.2">
      <c r="A272" s="36">
        <f t="shared" si="9"/>
        <v>265</v>
      </c>
      <c r="B272" s="37" t="s">
        <v>452</v>
      </c>
      <c r="C272" s="38" t="s">
        <v>107</v>
      </c>
      <c r="D272" s="38" t="s">
        <v>248</v>
      </c>
      <c r="E272" s="38" t="s">
        <v>160</v>
      </c>
      <c r="F272" s="39">
        <v>48699</v>
      </c>
      <c r="G272" s="39">
        <v>21815</v>
      </c>
      <c r="H272" s="40">
        <f t="shared" si="8"/>
        <v>0.44795581018090719</v>
      </c>
    </row>
    <row r="273" spans="1:8" x14ac:dyDescent="0.2">
      <c r="A273" s="36">
        <f t="shared" si="9"/>
        <v>266</v>
      </c>
      <c r="B273" s="37" t="s">
        <v>453</v>
      </c>
      <c r="C273" s="38" t="s">
        <v>107</v>
      </c>
      <c r="D273" s="38" t="s">
        <v>248</v>
      </c>
      <c r="E273" s="38" t="s">
        <v>392</v>
      </c>
      <c r="F273" s="39">
        <v>48699</v>
      </c>
      <c r="G273" s="39">
        <v>21815</v>
      </c>
      <c r="H273" s="40">
        <f t="shared" si="8"/>
        <v>0.44795581018090719</v>
      </c>
    </row>
    <row r="274" spans="1:8" x14ac:dyDescent="0.2">
      <c r="A274" s="36">
        <f t="shared" si="9"/>
        <v>267</v>
      </c>
      <c r="B274" s="37" t="s">
        <v>457</v>
      </c>
      <c r="C274" s="38" t="s">
        <v>107</v>
      </c>
      <c r="D274" s="38" t="s">
        <v>248</v>
      </c>
      <c r="E274" s="38" t="s">
        <v>162</v>
      </c>
      <c r="F274" s="39">
        <v>15000</v>
      </c>
      <c r="G274" s="39">
        <v>7358</v>
      </c>
      <c r="H274" s="40">
        <f t="shared" si="8"/>
        <v>0.49053333333333332</v>
      </c>
    </row>
    <row r="275" spans="1:8" ht="25.5" x14ac:dyDescent="0.2">
      <c r="A275" s="36">
        <f t="shared" si="9"/>
        <v>268</v>
      </c>
      <c r="B275" s="37" t="s">
        <v>468</v>
      </c>
      <c r="C275" s="38" t="s">
        <v>107</v>
      </c>
      <c r="D275" s="38" t="s">
        <v>248</v>
      </c>
      <c r="E275" s="38" t="s">
        <v>386</v>
      </c>
      <c r="F275" s="39">
        <v>15000</v>
      </c>
      <c r="G275" s="39">
        <v>7358</v>
      </c>
      <c r="H275" s="40">
        <f t="shared" si="8"/>
        <v>0.49053333333333332</v>
      </c>
    </row>
    <row r="276" spans="1:8" x14ac:dyDescent="0.2">
      <c r="A276" s="36">
        <f t="shared" si="9"/>
        <v>269</v>
      </c>
      <c r="B276" s="37" t="s">
        <v>522</v>
      </c>
      <c r="C276" s="38" t="s">
        <v>523</v>
      </c>
      <c r="D276" s="38" t="s">
        <v>204</v>
      </c>
      <c r="E276" s="38" t="s">
        <v>95</v>
      </c>
      <c r="F276" s="39">
        <v>3071901</v>
      </c>
      <c r="G276" s="39">
        <v>731961.8</v>
      </c>
      <c r="H276" s="40">
        <f t="shared" si="8"/>
        <v>0.23827649393649081</v>
      </c>
    </row>
    <row r="277" spans="1:8" ht="51" x14ac:dyDescent="0.2">
      <c r="A277" s="36">
        <f t="shared" si="9"/>
        <v>270</v>
      </c>
      <c r="B277" s="37" t="s">
        <v>481</v>
      </c>
      <c r="C277" s="38" t="s">
        <v>523</v>
      </c>
      <c r="D277" s="38" t="s">
        <v>222</v>
      </c>
      <c r="E277" s="38" t="s">
        <v>95</v>
      </c>
      <c r="F277" s="39">
        <v>3071901</v>
      </c>
      <c r="G277" s="39">
        <v>731961.8</v>
      </c>
      <c r="H277" s="40">
        <f t="shared" si="8"/>
        <v>0.23827649393649081</v>
      </c>
    </row>
    <row r="278" spans="1:8" ht="38.25" x14ac:dyDescent="0.2">
      <c r="A278" s="36">
        <f t="shared" si="9"/>
        <v>271</v>
      </c>
      <c r="B278" s="37" t="s">
        <v>524</v>
      </c>
      <c r="C278" s="38" t="s">
        <v>523</v>
      </c>
      <c r="D278" s="38" t="s">
        <v>525</v>
      </c>
      <c r="E278" s="38" t="s">
        <v>95</v>
      </c>
      <c r="F278" s="39">
        <v>3071901</v>
      </c>
      <c r="G278" s="39">
        <v>731961.8</v>
      </c>
      <c r="H278" s="40">
        <f t="shared" si="8"/>
        <v>0.23827649393649081</v>
      </c>
    </row>
    <row r="279" spans="1:8" x14ac:dyDescent="0.2">
      <c r="A279" s="36">
        <f t="shared" si="9"/>
        <v>272</v>
      </c>
      <c r="B279" s="37" t="s">
        <v>464</v>
      </c>
      <c r="C279" s="38" t="s">
        <v>523</v>
      </c>
      <c r="D279" s="38" t="s">
        <v>525</v>
      </c>
      <c r="E279" s="38" t="s">
        <v>161</v>
      </c>
      <c r="F279" s="39">
        <v>1753320</v>
      </c>
      <c r="G279" s="39">
        <v>477000.2</v>
      </c>
      <c r="H279" s="40">
        <f t="shared" si="8"/>
        <v>0.27205541487007506</v>
      </c>
    </row>
    <row r="280" spans="1:8" x14ac:dyDescent="0.2">
      <c r="A280" s="36">
        <f t="shared" si="9"/>
        <v>273</v>
      </c>
      <c r="B280" s="37" t="s">
        <v>465</v>
      </c>
      <c r="C280" s="38" t="s">
        <v>523</v>
      </c>
      <c r="D280" s="38" t="s">
        <v>525</v>
      </c>
      <c r="E280" s="38" t="s">
        <v>432</v>
      </c>
      <c r="F280" s="39">
        <v>1328756</v>
      </c>
      <c r="G280" s="39">
        <v>366519.36</v>
      </c>
      <c r="H280" s="40">
        <f t="shared" si="8"/>
        <v>0.27583646658980276</v>
      </c>
    </row>
    <row r="281" spans="1:8" ht="25.5" x14ac:dyDescent="0.2">
      <c r="A281" s="36">
        <f t="shared" si="9"/>
        <v>274</v>
      </c>
      <c r="B281" s="37" t="s">
        <v>466</v>
      </c>
      <c r="C281" s="38" t="s">
        <v>523</v>
      </c>
      <c r="D281" s="38" t="s">
        <v>525</v>
      </c>
      <c r="E281" s="38" t="s">
        <v>433</v>
      </c>
      <c r="F281" s="39">
        <v>23280</v>
      </c>
      <c r="G281" s="39">
        <v>0</v>
      </c>
      <c r="H281" s="40">
        <f t="shared" si="8"/>
        <v>0</v>
      </c>
    </row>
    <row r="282" spans="1:8" ht="38.25" x14ac:dyDescent="0.2">
      <c r="A282" s="36">
        <f t="shared" si="9"/>
        <v>275</v>
      </c>
      <c r="B282" s="37" t="s">
        <v>467</v>
      </c>
      <c r="C282" s="38" t="s">
        <v>523</v>
      </c>
      <c r="D282" s="38" t="s">
        <v>525</v>
      </c>
      <c r="E282" s="38" t="s">
        <v>434</v>
      </c>
      <c r="F282" s="39">
        <v>401284</v>
      </c>
      <c r="G282" s="39">
        <v>110480.84</v>
      </c>
      <c r="H282" s="40">
        <f t="shared" si="8"/>
        <v>0.27531832816658525</v>
      </c>
    </row>
    <row r="283" spans="1:8" ht="25.5" x14ac:dyDescent="0.2">
      <c r="A283" s="36">
        <f t="shared" si="9"/>
        <v>276</v>
      </c>
      <c r="B283" s="37" t="s">
        <v>452</v>
      </c>
      <c r="C283" s="38" t="s">
        <v>523</v>
      </c>
      <c r="D283" s="38" t="s">
        <v>525</v>
      </c>
      <c r="E283" s="38" t="s">
        <v>160</v>
      </c>
      <c r="F283" s="39">
        <v>1318581</v>
      </c>
      <c r="G283" s="39">
        <v>254961.6</v>
      </c>
      <c r="H283" s="40">
        <f t="shared" si="8"/>
        <v>0.19336058990687718</v>
      </c>
    </row>
    <row r="284" spans="1:8" x14ac:dyDescent="0.2">
      <c r="A284" s="36">
        <f t="shared" si="9"/>
        <v>277</v>
      </c>
      <c r="B284" s="37" t="s">
        <v>453</v>
      </c>
      <c r="C284" s="38" t="s">
        <v>523</v>
      </c>
      <c r="D284" s="38" t="s">
        <v>525</v>
      </c>
      <c r="E284" s="38" t="s">
        <v>392</v>
      </c>
      <c r="F284" s="39">
        <v>1318581</v>
      </c>
      <c r="G284" s="39">
        <v>254961.6</v>
      </c>
      <c r="H284" s="40">
        <f t="shared" si="8"/>
        <v>0.19336058990687718</v>
      </c>
    </row>
    <row r="285" spans="1:8" x14ac:dyDescent="0.2">
      <c r="A285" s="36">
        <f t="shared" si="9"/>
        <v>278</v>
      </c>
      <c r="B285" s="37" t="s">
        <v>141</v>
      </c>
      <c r="C285" s="38" t="s">
        <v>108</v>
      </c>
      <c r="D285" s="38" t="s">
        <v>204</v>
      </c>
      <c r="E285" s="38" t="s">
        <v>95</v>
      </c>
      <c r="F285" s="39">
        <v>16852793.489999998</v>
      </c>
      <c r="G285" s="39">
        <v>508335.35</v>
      </c>
      <c r="H285" s="40">
        <f t="shared" si="8"/>
        <v>3.0163269389234058E-2</v>
      </c>
    </row>
    <row r="286" spans="1:8" ht="38.25" x14ac:dyDescent="0.2">
      <c r="A286" s="36">
        <f t="shared" si="9"/>
        <v>279</v>
      </c>
      <c r="B286" s="37" t="s">
        <v>738</v>
      </c>
      <c r="C286" s="38" t="s">
        <v>108</v>
      </c>
      <c r="D286" s="38" t="s">
        <v>241</v>
      </c>
      <c r="E286" s="38" t="s">
        <v>95</v>
      </c>
      <c r="F286" s="39">
        <v>16852793.489999998</v>
      </c>
      <c r="G286" s="39">
        <v>508335.35</v>
      </c>
      <c r="H286" s="40">
        <f t="shared" si="8"/>
        <v>3.0163269389234058E-2</v>
      </c>
    </row>
    <row r="287" spans="1:8" x14ac:dyDescent="0.2">
      <c r="A287" s="36">
        <f t="shared" si="9"/>
        <v>280</v>
      </c>
      <c r="B287" s="37" t="s">
        <v>741</v>
      </c>
      <c r="C287" s="38" t="s">
        <v>108</v>
      </c>
      <c r="D287" s="38" t="s">
        <v>323</v>
      </c>
      <c r="E287" s="38" t="s">
        <v>95</v>
      </c>
      <c r="F287" s="39">
        <v>16852793.489999998</v>
      </c>
      <c r="G287" s="39">
        <v>508335.35</v>
      </c>
      <c r="H287" s="40">
        <f t="shared" si="8"/>
        <v>3.0163269389234058E-2</v>
      </c>
    </row>
    <row r="288" spans="1:8" ht="25.5" x14ac:dyDescent="0.2">
      <c r="A288" s="36">
        <f t="shared" si="9"/>
        <v>281</v>
      </c>
      <c r="B288" s="37" t="s">
        <v>526</v>
      </c>
      <c r="C288" s="38" t="s">
        <v>108</v>
      </c>
      <c r="D288" s="38" t="s">
        <v>249</v>
      </c>
      <c r="E288" s="38" t="s">
        <v>95</v>
      </c>
      <c r="F288" s="39">
        <v>2276795.4900000002</v>
      </c>
      <c r="G288" s="39">
        <v>88335.35</v>
      </c>
      <c r="H288" s="40">
        <f t="shared" si="8"/>
        <v>3.8798104787180508E-2</v>
      </c>
    </row>
    <row r="289" spans="1:8" ht="25.5" x14ac:dyDescent="0.2">
      <c r="A289" s="36">
        <f t="shared" si="9"/>
        <v>282</v>
      </c>
      <c r="B289" s="37" t="s">
        <v>452</v>
      </c>
      <c r="C289" s="38" t="s">
        <v>108</v>
      </c>
      <c r="D289" s="38" t="s">
        <v>249</v>
      </c>
      <c r="E289" s="38" t="s">
        <v>160</v>
      </c>
      <c r="F289" s="39">
        <v>2276795.4900000002</v>
      </c>
      <c r="G289" s="39">
        <v>88335.35</v>
      </c>
      <c r="H289" s="40">
        <f t="shared" si="8"/>
        <v>3.8798104787180508E-2</v>
      </c>
    </row>
    <row r="290" spans="1:8" x14ac:dyDescent="0.2">
      <c r="A290" s="36">
        <f t="shared" si="9"/>
        <v>283</v>
      </c>
      <c r="B290" s="37" t="s">
        <v>453</v>
      </c>
      <c r="C290" s="38" t="s">
        <v>108</v>
      </c>
      <c r="D290" s="38" t="s">
        <v>249</v>
      </c>
      <c r="E290" s="38" t="s">
        <v>392</v>
      </c>
      <c r="F290" s="39">
        <v>2276795.4900000002</v>
      </c>
      <c r="G290" s="39">
        <v>88335.35</v>
      </c>
      <c r="H290" s="40">
        <f t="shared" si="8"/>
        <v>3.8798104787180508E-2</v>
      </c>
    </row>
    <row r="291" spans="1:8" ht="51" x14ac:dyDescent="0.2">
      <c r="A291" s="36">
        <f t="shared" si="9"/>
        <v>284</v>
      </c>
      <c r="B291" s="37" t="s">
        <v>527</v>
      </c>
      <c r="C291" s="38" t="s">
        <v>108</v>
      </c>
      <c r="D291" s="38" t="s">
        <v>250</v>
      </c>
      <c r="E291" s="38" t="s">
        <v>95</v>
      </c>
      <c r="F291" s="39">
        <v>12811998</v>
      </c>
      <c r="G291" s="39">
        <v>0</v>
      </c>
      <c r="H291" s="40">
        <f t="shared" si="8"/>
        <v>0</v>
      </c>
    </row>
    <row r="292" spans="1:8" x14ac:dyDescent="0.2">
      <c r="A292" s="36">
        <f t="shared" si="9"/>
        <v>285</v>
      </c>
      <c r="B292" s="37" t="s">
        <v>490</v>
      </c>
      <c r="C292" s="38" t="s">
        <v>108</v>
      </c>
      <c r="D292" s="38" t="s">
        <v>250</v>
      </c>
      <c r="E292" s="38" t="s">
        <v>166</v>
      </c>
      <c r="F292" s="39">
        <v>12811998</v>
      </c>
      <c r="G292" s="39">
        <v>0</v>
      </c>
      <c r="H292" s="40">
        <f t="shared" si="8"/>
        <v>0</v>
      </c>
    </row>
    <row r="293" spans="1:8" ht="51" x14ac:dyDescent="0.2">
      <c r="A293" s="36">
        <f t="shared" si="9"/>
        <v>286</v>
      </c>
      <c r="B293" s="37" t="s">
        <v>742</v>
      </c>
      <c r="C293" s="38" t="s">
        <v>108</v>
      </c>
      <c r="D293" s="38" t="s">
        <v>683</v>
      </c>
      <c r="E293" s="38" t="s">
        <v>95</v>
      </c>
      <c r="F293" s="39">
        <v>1764000</v>
      </c>
      <c r="G293" s="39">
        <v>420000</v>
      </c>
      <c r="H293" s="40">
        <f t="shared" si="8"/>
        <v>0.23809523809523808</v>
      </c>
    </row>
    <row r="294" spans="1:8" x14ac:dyDescent="0.2">
      <c r="A294" s="36">
        <f t="shared" si="9"/>
        <v>287</v>
      </c>
      <c r="B294" s="37" t="s">
        <v>490</v>
      </c>
      <c r="C294" s="38" t="s">
        <v>108</v>
      </c>
      <c r="D294" s="38" t="s">
        <v>683</v>
      </c>
      <c r="E294" s="38" t="s">
        <v>166</v>
      </c>
      <c r="F294" s="39">
        <v>1764000</v>
      </c>
      <c r="G294" s="39">
        <v>420000</v>
      </c>
      <c r="H294" s="40">
        <f t="shared" si="8"/>
        <v>0.23809523809523808</v>
      </c>
    </row>
    <row r="295" spans="1:8" x14ac:dyDescent="0.2">
      <c r="A295" s="36">
        <f t="shared" si="9"/>
        <v>288</v>
      </c>
      <c r="B295" s="37" t="s">
        <v>142</v>
      </c>
      <c r="C295" s="38" t="s">
        <v>109</v>
      </c>
      <c r="D295" s="38" t="s">
        <v>204</v>
      </c>
      <c r="E295" s="38" t="s">
        <v>95</v>
      </c>
      <c r="F295" s="39">
        <v>10289070.119999999</v>
      </c>
      <c r="G295" s="39">
        <v>1744788.17</v>
      </c>
      <c r="H295" s="40">
        <f t="shared" si="8"/>
        <v>0.1695768567665277</v>
      </c>
    </row>
    <row r="296" spans="1:8" ht="38.25" x14ac:dyDescent="0.2">
      <c r="A296" s="36">
        <f t="shared" si="9"/>
        <v>289</v>
      </c>
      <c r="B296" s="37" t="s">
        <v>743</v>
      </c>
      <c r="C296" s="38" t="s">
        <v>109</v>
      </c>
      <c r="D296" s="38" t="s">
        <v>251</v>
      </c>
      <c r="E296" s="38" t="s">
        <v>95</v>
      </c>
      <c r="F296" s="39">
        <v>814000</v>
      </c>
      <c r="G296" s="39">
        <v>0</v>
      </c>
      <c r="H296" s="40">
        <f t="shared" si="8"/>
        <v>0</v>
      </c>
    </row>
    <row r="297" spans="1:8" ht="25.5" x14ac:dyDescent="0.2">
      <c r="A297" s="36">
        <f t="shared" si="9"/>
        <v>290</v>
      </c>
      <c r="B297" s="37" t="s">
        <v>528</v>
      </c>
      <c r="C297" s="38" t="s">
        <v>109</v>
      </c>
      <c r="D297" s="38" t="s">
        <v>324</v>
      </c>
      <c r="E297" s="38" t="s">
        <v>95</v>
      </c>
      <c r="F297" s="39">
        <v>90000</v>
      </c>
      <c r="G297" s="39">
        <v>0</v>
      </c>
      <c r="H297" s="40">
        <f t="shared" si="8"/>
        <v>0</v>
      </c>
    </row>
    <row r="298" spans="1:8" ht="38.25" x14ac:dyDescent="0.2">
      <c r="A298" s="36">
        <f t="shared" si="9"/>
        <v>291</v>
      </c>
      <c r="B298" s="37" t="s">
        <v>529</v>
      </c>
      <c r="C298" s="38" t="s">
        <v>109</v>
      </c>
      <c r="D298" s="38" t="s">
        <v>252</v>
      </c>
      <c r="E298" s="38" t="s">
        <v>95</v>
      </c>
      <c r="F298" s="39">
        <v>90000</v>
      </c>
      <c r="G298" s="39">
        <v>0</v>
      </c>
      <c r="H298" s="40">
        <f t="shared" si="8"/>
        <v>0</v>
      </c>
    </row>
    <row r="299" spans="1:8" ht="25.5" x14ac:dyDescent="0.2">
      <c r="A299" s="36">
        <f t="shared" si="9"/>
        <v>292</v>
      </c>
      <c r="B299" s="37" t="s">
        <v>452</v>
      </c>
      <c r="C299" s="38" t="s">
        <v>109</v>
      </c>
      <c r="D299" s="38" t="s">
        <v>252</v>
      </c>
      <c r="E299" s="38" t="s">
        <v>160</v>
      </c>
      <c r="F299" s="39">
        <v>90000</v>
      </c>
      <c r="G299" s="39">
        <v>0</v>
      </c>
      <c r="H299" s="40">
        <f t="shared" si="8"/>
        <v>0</v>
      </c>
    </row>
    <row r="300" spans="1:8" x14ac:dyDescent="0.2">
      <c r="A300" s="36">
        <f t="shared" si="9"/>
        <v>293</v>
      </c>
      <c r="B300" s="37" t="s">
        <v>453</v>
      </c>
      <c r="C300" s="38" t="s">
        <v>109</v>
      </c>
      <c r="D300" s="38" t="s">
        <v>252</v>
      </c>
      <c r="E300" s="38" t="s">
        <v>392</v>
      </c>
      <c r="F300" s="39">
        <v>90000</v>
      </c>
      <c r="G300" s="39">
        <v>0</v>
      </c>
      <c r="H300" s="40">
        <f t="shared" si="8"/>
        <v>0</v>
      </c>
    </row>
    <row r="301" spans="1:8" ht="25.5" x14ac:dyDescent="0.2">
      <c r="A301" s="36">
        <f t="shared" si="9"/>
        <v>294</v>
      </c>
      <c r="B301" s="37" t="s">
        <v>530</v>
      </c>
      <c r="C301" s="38" t="s">
        <v>109</v>
      </c>
      <c r="D301" s="38" t="s">
        <v>325</v>
      </c>
      <c r="E301" s="38" t="s">
        <v>95</v>
      </c>
      <c r="F301" s="39">
        <v>724000</v>
      </c>
      <c r="G301" s="39">
        <v>0</v>
      </c>
      <c r="H301" s="40">
        <f t="shared" si="8"/>
        <v>0</v>
      </c>
    </row>
    <row r="302" spans="1:8" ht="38.25" x14ac:dyDescent="0.2">
      <c r="A302" s="36">
        <f t="shared" si="9"/>
        <v>295</v>
      </c>
      <c r="B302" s="37" t="s">
        <v>531</v>
      </c>
      <c r="C302" s="38" t="s">
        <v>109</v>
      </c>
      <c r="D302" s="38" t="s">
        <v>253</v>
      </c>
      <c r="E302" s="38" t="s">
        <v>95</v>
      </c>
      <c r="F302" s="39">
        <v>300000</v>
      </c>
      <c r="G302" s="39">
        <v>0</v>
      </c>
      <c r="H302" s="40">
        <f t="shared" si="8"/>
        <v>0</v>
      </c>
    </row>
    <row r="303" spans="1:8" ht="38.25" x14ac:dyDescent="0.2">
      <c r="A303" s="36">
        <f t="shared" si="9"/>
        <v>296</v>
      </c>
      <c r="B303" s="37" t="s">
        <v>515</v>
      </c>
      <c r="C303" s="38" t="s">
        <v>109</v>
      </c>
      <c r="D303" s="38" t="s">
        <v>253</v>
      </c>
      <c r="E303" s="38" t="s">
        <v>165</v>
      </c>
      <c r="F303" s="39">
        <v>300000</v>
      </c>
      <c r="G303" s="39">
        <v>0</v>
      </c>
      <c r="H303" s="40">
        <f t="shared" si="8"/>
        <v>0</v>
      </c>
    </row>
    <row r="304" spans="1:8" ht="38.25" x14ac:dyDescent="0.2">
      <c r="A304" s="36">
        <f t="shared" si="9"/>
        <v>297</v>
      </c>
      <c r="B304" s="37" t="s">
        <v>516</v>
      </c>
      <c r="C304" s="38" t="s">
        <v>109</v>
      </c>
      <c r="D304" s="38" t="s">
        <v>253</v>
      </c>
      <c r="E304" s="38" t="s">
        <v>388</v>
      </c>
      <c r="F304" s="39">
        <v>300000</v>
      </c>
      <c r="G304" s="39">
        <v>0</v>
      </c>
      <c r="H304" s="40">
        <f t="shared" si="8"/>
        <v>0</v>
      </c>
    </row>
    <row r="305" spans="1:8" ht="51" x14ac:dyDescent="0.2">
      <c r="A305" s="36">
        <f t="shared" si="9"/>
        <v>298</v>
      </c>
      <c r="B305" s="37" t="s">
        <v>744</v>
      </c>
      <c r="C305" s="38" t="s">
        <v>109</v>
      </c>
      <c r="D305" s="38" t="s">
        <v>745</v>
      </c>
      <c r="E305" s="38" t="s">
        <v>95</v>
      </c>
      <c r="F305" s="39">
        <v>10000</v>
      </c>
      <c r="G305" s="39">
        <v>0</v>
      </c>
      <c r="H305" s="40">
        <f t="shared" si="8"/>
        <v>0</v>
      </c>
    </row>
    <row r="306" spans="1:8" ht="38.25" x14ac:dyDescent="0.2">
      <c r="A306" s="36">
        <f t="shared" si="9"/>
        <v>299</v>
      </c>
      <c r="B306" s="37" t="s">
        <v>515</v>
      </c>
      <c r="C306" s="38" t="s">
        <v>109</v>
      </c>
      <c r="D306" s="38" t="s">
        <v>745</v>
      </c>
      <c r="E306" s="38" t="s">
        <v>165</v>
      </c>
      <c r="F306" s="39">
        <v>10000</v>
      </c>
      <c r="G306" s="39">
        <v>0</v>
      </c>
      <c r="H306" s="40">
        <f t="shared" si="8"/>
        <v>0</v>
      </c>
    </row>
    <row r="307" spans="1:8" ht="38.25" x14ac:dyDescent="0.2">
      <c r="A307" s="36">
        <f t="shared" si="9"/>
        <v>300</v>
      </c>
      <c r="B307" s="37" t="s">
        <v>516</v>
      </c>
      <c r="C307" s="38" t="s">
        <v>109</v>
      </c>
      <c r="D307" s="38" t="s">
        <v>745</v>
      </c>
      <c r="E307" s="38" t="s">
        <v>388</v>
      </c>
      <c r="F307" s="39">
        <v>10000</v>
      </c>
      <c r="G307" s="39">
        <v>0</v>
      </c>
      <c r="H307" s="40">
        <f t="shared" si="8"/>
        <v>0</v>
      </c>
    </row>
    <row r="308" spans="1:8" ht="25.5" x14ac:dyDescent="0.2">
      <c r="A308" s="36">
        <f t="shared" si="9"/>
        <v>301</v>
      </c>
      <c r="B308" s="37" t="s">
        <v>532</v>
      </c>
      <c r="C308" s="38" t="s">
        <v>109</v>
      </c>
      <c r="D308" s="38" t="s">
        <v>254</v>
      </c>
      <c r="E308" s="38" t="s">
        <v>95</v>
      </c>
      <c r="F308" s="39">
        <v>50000</v>
      </c>
      <c r="G308" s="39">
        <v>0</v>
      </c>
      <c r="H308" s="40">
        <f t="shared" si="8"/>
        <v>0</v>
      </c>
    </row>
    <row r="309" spans="1:8" ht="25.5" x14ac:dyDescent="0.2">
      <c r="A309" s="36">
        <f t="shared" si="9"/>
        <v>302</v>
      </c>
      <c r="B309" s="37" t="s">
        <v>452</v>
      </c>
      <c r="C309" s="38" t="s">
        <v>109</v>
      </c>
      <c r="D309" s="38" t="s">
        <v>254</v>
      </c>
      <c r="E309" s="38" t="s">
        <v>160</v>
      </c>
      <c r="F309" s="39">
        <v>50000</v>
      </c>
      <c r="G309" s="39">
        <v>0</v>
      </c>
      <c r="H309" s="40">
        <f t="shared" si="8"/>
        <v>0</v>
      </c>
    </row>
    <row r="310" spans="1:8" x14ac:dyDescent="0.2">
      <c r="A310" s="36">
        <f t="shared" si="9"/>
        <v>303</v>
      </c>
      <c r="B310" s="37" t="s">
        <v>453</v>
      </c>
      <c r="C310" s="38" t="s">
        <v>109</v>
      </c>
      <c r="D310" s="38" t="s">
        <v>254</v>
      </c>
      <c r="E310" s="38" t="s">
        <v>392</v>
      </c>
      <c r="F310" s="39">
        <v>50000</v>
      </c>
      <c r="G310" s="39">
        <v>0</v>
      </c>
      <c r="H310" s="40">
        <f t="shared" si="8"/>
        <v>0</v>
      </c>
    </row>
    <row r="311" spans="1:8" ht="63.75" x14ac:dyDescent="0.2">
      <c r="A311" s="36">
        <f t="shared" si="9"/>
        <v>304</v>
      </c>
      <c r="B311" s="37" t="s">
        <v>533</v>
      </c>
      <c r="C311" s="38" t="s">
        <v>109</v>
      </c>
      <c r="D311" s="38" t="s">
        <v>255</v>
      </c>
      <c r="E311" s="38" t="s">
        <v>95</v>
      </c>
      <c r="F311" s="39">
        <v>24000</v>
      </c>
      <c r="G311" s="39">
        <v>0</v>
      </c>
      <c r="H311" s="40">
        <f t="shared" si="8"/>
        <v>0</v>
      </c>
    </row>
    <row r="312" spans="1:8" ht="25.5" x14ac:dyDescent="0.2">
      <c r="A312" s="36">
        <f t="shared" si="9"/>
        <v>305</v>
      </c>
      <c r="B312" s="37" t="s">
        <v>452</v>
      </c>
      <c r="C312" s="38" t="s">
        <v>109</v>
      </c>
      <c r="D312" s="38" t="s">
        <v>255</v>
      </c>
      <c r="E312" s="38" t="s">
        <v>160</v>
      </c>
      <c r="F312" s="39">
        <v>24000</v>
      </c>
      <c r="G312" s="39">
        <v>0</v>
      </c>
      <c r="H312" s="40">
        <f t="shared" si="8"/>
        <v>0</v>
      </c>
    </row>
    <row r="313" spans="1:8" x14ac:dyDescent="0.2">
      <c r="A313" s="36">
        <f t="shared" si="9"/>
        <v>306</v>
      </c>
      <c r="B313" s="37" t="s">
        <v>453</v>
      </c>
      <c r="C313" s="38" t="s">
        <v>109</v>
      </c>
      <c r="D313" s="38" t="s">
        <v>255</v>
      </c>
      <c r="E313" s="38" t="s">
        <v>392</v>
      </c>
      <c r="F313" s="39">
        <v>24000</v>
      </c>
      <c r="G313" s="39">
        <v>0</v>
      </c>
      <c r="H313" s="40">
        <f t="shared" si="8"/>
        <v>0</v>
      </c>
    </row>
    <row r="314" spans="1:8" ht="51" x14ac:dyDescent="0.2">
      <c r="A314" s="36">
        <f t="shared" si="9"/>
        <v>307</v>
      </c>
      <c r="B314" s="37" t="s">
        <v>534</v>
      </c>
      <c r="C314" s="38" t="s">
        <v>109</v>
      </c>
      <c r="D314" s="38" t="s">
        <v>256</v>
      </c>
      <c r="E314" s="38" t="s">
        <v>95</v>
      </c>
      <c r="F314" s="39">
        <v>300000</v>
      </c>
      <c r="G314" s="39">
        <v>0</v>
      </c>
      <c r="H314" s="40">
        <f t="shared" si="8"/>
        <v>0</v>
      </c>
    </row>
    <row r="315" spans="1:8" ht="38.25" x14ac:dyDescent="0.2">
      <c r="A315" s="36">
        <f t="shared" si="9"/>
        <v>308</v>
      </c>
      <c r="B315" s="37" t="s">
        <v>515</v>
      </c>
      <c r="C315" s="38" t="s">
        <v>109</v>
      </c>
      <c r="D315" s="38" t="s">
        <v>256</v>
      </c>
      <c r="E315" s="38" t="s">
        <v>165</v>
      </c>
      <c r="F315" s="39">
        <v>300000</v>
      </c>
      <c r="G315" s="39">
        <v>0</v>
      </c>
      <c r="H315" s="40">
        <f t="shared" si="8"/>
        <v>0</v>
      </c>
    </row>
    <row r="316" spans="1:8" ht="38.25" x14ac:dyDescent="0.2">
      <c r="A316" s="36">
        <f t="shared" si="9"/>
        <v>309</v>
      </c>
      <c r="B316" s="37" t="s">
        <v>516</v>
      </c>
      <c r="C316" s="38" t="s">
        <v>109</v>
      </c>
      <c r="D316" s="38" t="s">
        <v>256</v>
      </c>
      <c r="E316" s="38" t="s">
        <v>388</v>
      </c>
      <c r="F316" s="39">
        <v>300000</v>
      </c>
      <c r="G316" s="39">
        <v>0</v>
      </c>
      <c r="H316" s="40">
        <f t="shared" si="8"/>
        <v>0</v>
      </c>
    </row>
    <row r="317" spans="1:8" ht="25.5" x14ac:dyDescent="0.2">
      <c r="A317" s="36">
        <f t="shared" si="9"/>
        <v>310</v>
      </c>
      <c r="B317" s="37" t="s">
        <v>535</v>
      </c>
      <c r="C317" s="38" t="s">
        <v>109</v>
      </c>
      <c r="D317" s="38" t="s">
        <v>374</v>
      </c>
      <c r="E317" s="38" t="s">
        <v>95</v>
      </c>
      <c r="F317" s="39">
        <v>40000</v>
      </c>
      <c r="G317" s="39">
        <v>0</v>
      </c>
      <c r="H317" s="40">
        <f t="shared" si="8"/>
        <v>0</v>
      </c>
    </row>
    <row r="318" spans="1:8" ht="25.5" x14ac:dyDescent="0.2">
      <c r="A318" s="36">
        <f t="shared" si="9"/>
        <v>311</v>
      </c>
      <c r="B318" s="37" t="s">
        <v>452</v>
      </c>
      <c r="C318" s="38" t="s">
        <v>109</v>
      </c>
      <c r="D318" s="38" t="s">
        <v>374</v>
      </c>
      <c r="E318" s="38" t="s">
        <v>160</v>
      </c>
      <c r="F318" s="39">
        <v>40000</v>
      </c>
      <c r="G318" s="39">
        <v>0</v>
      </c>
      <c r="H318" s="40">
        <f t="shared" si="8"/>
        <v>0</v>
      </c>
    </row>
    <row r="319" spans="1:8" x14ac:dyDescent="0.2">
      <c r="A319" s="36">
        <f t="shared" si="9"/>
        <v>312</v>
      </c>
      <c r="B319" s="37" t="s">
        <v>453</v>
      </c>
      <c r="C319" s="38" t="s">
        <v>109</v>
      </c>
      <c r="D319" s="38" t="s">
        <v>374</v>
      </c>
      <c r="E319" s="38" t="s">
        <v>392</v>
      </c>
      <c r="F319" s="39">
        <v>40000</v>
      </c>
      <c r="G319" s="39">
        <v>0</v>
      </c>
      <c r="H319" s="40">
        <f t="shared" si="8"/>
        <v>0</v>
      </c>
    </row>
    <row r="320" spans="1:8" ht="38.25" x14ac:dyDescent="0.2">
      <c r="A320" s="36">
        <f t="shared" si="9"/>
        <v>313</v>
      </c>
      <c r="B320" s="37" t="s">
        <v>738</v>
      </c>
      <c r="C320" s="38" t="s">
        <v>109</v>
      </c>
      <c r="D320" s="38" t="s">
        <v>241</v>
      </c>
      <c r="E320" s="38" t="s">
        <v>95</v>
      </c>
      <c r="F320" s="39">
        <v>50000</v>
      </c>
      <c r="G320" s="39">
        <v>0</v>
      </c>
      <c r="H320" s="40">
        <f t="shared" si="8"/>
        <v>0</v>
      </c>
    </row>
    <row r="321" spans="1:8" ht="38.25" x14ac:dyDescent="0.2">
      <c r="A321" s="36">
        <f t="shared" si="9"/>
        <v>314</v>
      </c>
      <c r="B321" s="37" t="s">
        <v>746</v>
      </c>
      <c r="C321" s="38" t="s">
        <v>109</v>
      </c>
      <c r="D321" s="38" t="s">
        <v>326</v>
      </c>
      <c r="E321" s="38" t="s">
        <v>95</v>
      </c>
      <c r="F321" s="39">
        <v>50000</v>
      </c>
      <c r="G321" s="39">
        <v>0</v>
      </c>
      <c r="H321" s="40">
        <f t="shared" si="8"/>
        <v>0</v>
      </c>
    </row>
    <row r="322" spans="1:8" x14ac:dyDescent="0.2">
      <c r="A322" s="36">
        <f t="shared" si="9"/>
        <v>315</v>
      </c>
      <c r="B322" s="37" t="s">
        <v>536</v>
      </c>
      <c r="C322" s="38" t="s">
        <v>109</v>
      </c>
      <c r="D322" s="38" t="s">
        <v>257</v>
      </c>
      <c r="E322" s="38" t="s">
        <v>95</v>
      </c>
      <c r="F322" s="39">
        <v>50000</v>
      </c>
      <c r="G322" s="39">
        <v>0</v>
      </c>
      <c r="H322" s="40">
        <f t="shared" si="8"/>
        <v>0</v>
      </c>
    </row>
    <row r="323" spans="1:8" ht="25.5" x14ac:dyDescent="0.2">
      <c r="A323" s="36">
        <f t="shared" si="9"/>
        <v>316</v>
      </c>
      <c r="B323" s="37" t="s">
        <v>452</v>
      </c>
      <c r="C323" s="38" t="s">
        <v>109</v>
      </c>
      <c r="D323" s="38" t="s">
        <v>257</v>
      </c>
      <c r="E323" s="38" t="s">
        <v>160</v>
      </c>
      <c r="F323" s="39">
        <v>50000</v>
      </c>
      <c r="G323" s="39">
        <v>0</v>
      </c>
      <c r="H323" s="40">
        <f t="shared" si="8"/>
        <v>0</v>
      </c>
    </row>
    <row r="324" spans="1:8" x14ac:dyDescent="0.2">
      <c r="A324" s="36">
        <f t="shared" si="9"/>
        <v>317</v>
      </c>
      <c r="B324" s="37" t="s">
        <v>453</v>
      </c>
      <c r="C324" s="38" t="s">
        <v>109</v>
      </c>
      <c r="D324" s="38" t="s">
        <v>257</v>
      </c>
      <c r="E324" s="38" t="s">
        <v>392</v>
      </c>
      <c r="F324" s="39">
        <v>50000</v>
      </c>
      <c r="G324" s="39">
        <v>0</v>
      </c>
      <c r="H324" s="40">
        <f t="shared" si="8"/>
        <v>0</v>
      </c>
    </row>
    <row r="325" spans="1:8" ht="51" x14ac:dyDescent="0.2">
      <c r="A325" s="36">
        <f t="shared" si="9"/>
        <v>318</v>
      </c>
      <c r="B325" s="37" t="s">
        <v>481</v>
      </c>
      <c r="C325" s="38" t="s">
        <v>109</v>
      </c>
      <c r="D325" s="38" t="s">
        <v>222</v>
      </c>
      <c r="E325" s="38" t="s">
        <v>95</v>
      </c>
      <c r="F325" s="39">
        <v>9425070.1199999992</v>
      </c>
      <c r="G325" s="39">
        <v>1744788.17</v>
      </c>
      <c r="H325" s="40">
        <f t="shared" si="8"/>
        <v>0.18512203599393487</v>
      </c>
    </row>
    <row r="326" spans="1:8" x14ac:dyDescent="0.2">
      <c r="A326" s="36">
        <f t="shared" si="9"/>
        <v>319</v>
      </c>
      <c r="B326" s="37" t="s">
        <v>747</v>
      </c>
      <c r="C326" s="38" t="s">
        <v>109</v>
      </c>
      <c r="D326" s="38" t="s">
        <v>748</v>
      </c>
      <c r="E326" s="38" t="s">
        <v>95</v>
      </c>
      <c r="F326" s="39">
        <v>852000</v>
      </c>
      <c r="G326" s="39">
        <v>0</v>
      </c>
      <c r="H326" s="40">
        <f t="shared" si="8"/>
        <v>0</v>
      </c>
    </row>
    <row r="327" spans="1:8" ht="25.5" x14ac:dyDescent="0.2">
      <c r="A327" s="36">
        <f t="shared" si="9"/>
        <v>320</v>
      </c>
      <c r="B327" s="37" t="s">
        <v>452</v>
      </c>
      <c r="C327" s="38" t="s">
        <v>109</v>
      </c>
      <c r="D327" s="38" t="s">
        <v>748</v>
      </c>
      <c r="E327" s="38" t="s">
        <v>160</v>
      </c>
      <c r="F327" s="39">
        <v>852000</v>
      </c>
      <c r="G327" s="39">
        <v>0</v>
      </c>
      <c r="H327" s="40">
        <f t="shared" si="8"/>
        <v>0</v>
      </c>
    </row>
    <row r="328" spans="1:8" x14ac:dyDescent="0.2">
      <c r="A328" s="36">
        <f t="shared" si="9"/>
        <v>321</v>
      </c>
      <c r="B328" s="37" t="s">
        <v>453</v>
      </c>
      <c r="C328" s="38" t="s">
        <v>109</v>
      </c>
      <c r="D328" s="38" t="s">
        <v>748</v>
      </c>
      <c r="E328" s="38" t="s">
        <v>392</v>
      </c>
      <c r="F328" s="39">
        <v>852000</v>
      </c>
      <c r="G328" s="39">
        <v>0</v>
      </c>
      <c r="H328" s="40">
        <f t="shared" si="8"/>
        <v>0</v>
      </c>
    </row>
    <row r="329" spans="1:8" x14ac:dyDescent="0.2">
      <c r="A329" s="36">
        <f t="shared" si="9"/>
        <v>322</v>
      </c>
      <c r="B329" s="37" t="s">
        <v>747</v>
      </c>
      <c r="C329" s="38" t="s">
        <v>109</v>
      </c>
      <c r="D329" s="38" t="s">
        <v>749</v>
      </c>
      <c r="E329" s="38" t="s">
        <v>95</v>
      </c>
      <c r="F329" s="39">
        <v>365147</v>
      </c>
      <c r="G329" s="39">
        <v>0</v>
      </c>
      <c r="H329" s="40">
        <f t="shared" ref="H329:H392" si="10">G329/F329</f>
        <v>0</v>
      </c>
    </row>
    <row r="330" spans="1:8" ht="25.5" x14ac:dyDescent="0.2">
      <c r="A330" s="36">
        <f t="shared" ref="A330:A393" si="11">A329+1</f>
        <v>323</v>
      </c>
      <c r="B330" s="37" t="s">
        <v>452</v>
      </c>
      <c r="C330" s="38" t="s">
        <v>109</v>
      </c>
      <c r="D330" s="38" t="s">
        <v>749</v>
      </c>
      <c r="E330" s="38" t="s">
        <v>160</v>
      </c>
      <c r="F330" s="39">
        <v>365147</v>
      </c>
      <c r="G330" s="39">
        <v>0</v>
      </c>
      <c r="H330" s="40">
        <f t="shared" si="10"/>
        <v>0</v>
      </c>
    </row>
    <row r="331" spans="1:8" x14ac:dyDescent="0.2">
      <c r="A331" s="36">
        <f t="shared" si="11"/>
        <v>324</v>
      </c>
      <c r="B331" s="37" t="s">
        <v>453</v>
      </c>
      <c r="C331" s="38" t="s">
        <v>109</v>
      </c>
      <c r="D331" s="38" t="s">
        <v>749</v>
      </c>
      <c r="E331" s="38" t="s">
        <v>392</v>
      </c>
      <c r="F331" s="39">
        <v>365147</v>
      </c>
      <c r="G331" s="39">
        <v>0</v>
      </c>
      <c r="H331" s="40">
        <f t="shared" si="10"/>
        <v>0</v>
      </c>
    </row>
    <row r="332" spans="1:8" ht="89.25" x14ac:dyDescent="0.2">
      <c r="A332" s="36">
        <f t="shared" si="11"/>
        <v>325</v>
      </c>
      <c r="B332" s="37" t="s">
        <v>750</v>
      </c>
      <c r="C332" s="38" t="s">
        <v>109</v>
      </c>
      <c r="D332" s="38" t="s">
        <v>415</v>
      </c>
      <c r="E332" s="38" t="s">
        <v>95</v>
      </c>
      <c r="F332" s="39">
        <v>2352667.2999999998</v>
      </c>
      <c r="G332" s="39">
        <v>597845.27</v>
      </c>
      <c r="H332" s="40">
        <f t="shared" si="10"/>
        <v>0.25411381796312638</v>
      </c>
    </row>
    <row r="333" spans="1:8" x14ac:dyDescent="0.2">
      <c r="A333" s="36">
        <f t="shared" si="11"/>
        <v>326</v>
      </c>
      <c r="B333" s="37" t="s">
        <v>490</v>
      </c>
      <c r="C333" s="38" t="s">
        <v>109</v>
      </c>
      <c r="D333" s="38" t="s">
        <v>415</v>
      </c>
      <c r="E333" s="38" t="s">
        <v>166</v>
      </c>
      <c r="F333" s="39">
        <v>2352667.2999999998</v>
      </c>
      <c r="G333" s="39">
        <v>597845.27</v>
      </c>
      <c r="H333" s="40">
        <f t="shared" si="10"/>
        <v>0.25411381796312638</v>
      </c>
    </row>
    <row r="334" spans="1:8" ht="89.25" x14ac:dyDescent="0.2">
      <c r="A334" s="36">
        <f t="shared" si="11"/>
        <v>327</v>
      </c>
      <c r="B334" s="37" t="s">
        <v>751</v>
      </c>
      <c r="C334" s="38" t="s">
        <v>109</v>
      </c>
      <c r="D334" s="38" t="s">
        <v>710</v>
      </c>
      <c r="E334" s="38" t="s">
        <v>95</v>
      </c>
      <c r="F334" s="39">
        <v>3930255.82</v>
      </c>
      <c r="G334" s="39">
        <v>1146942.8999999999</v>
      </c>
      <c r="H334" s="40">
        <f t="shared" si="10"/>
        <v>0.29182398106594493</v>
      </c>
    </row>
    <row r="335" spans="1:8" x14ac:dyDescent="0.2">
      <c r="A335" s="36">
        <f t="shared" si="11"/>
        <v>328</v>
      </c>
      <c r="B335" s="37" t="s">
        <v>850</v>
      </c>
      <c r="C335" s="38" t="s">
        <v>109</v>
      </c>
      <c r="D335" s="38" t="s">
        <v>710</v>
      </c>
      <c r="E335" s="38" t="s">
        <v>851</v>
      </c>
      <c r="F335" s="39">
        <v>3930255.82</v>
      </c>
      <c r="G335" s="39">
        <v>1146942.8999999999</v>
      </c>
      <c r="H335" s="40">
        <f t="shared" si="10"/>
        <v>0.29182398106594493</v>
      </c>
    </row>
    <row r="336" spans="1:8" ht="38.25" x14ac:dyDescent="0.2">
      <c r="A336" s="36">
        <f t="shared" si="11"/>
        <v>329</v>
      </c>
      <c r="B336" s="37" t="s">
        <v>852</v>
      </c>
      <c r="C336" s="38" t="s">
        <v>109</v>
      </c>
      <c r="D336" s="38" t="s">
        <v>710</v>
      </c>
      <c r="E336" s="38" t="s">
        <v>853</v>
      </c>
      <c r="F336" s="39">
        <v>3930255.82</v>
      </c>
      <c r="G336" s="39">
        <v>1146942.8999999999</v>
      </c>
      <c r="H336" s="40">
        <f t="shared" si="10"/>
        <v>0.29182398106594493</v>
      </c>
    </row>
    <row r="337" spans="1:8" x14ac:dyDescent="0.2">
      <c r="A337" s="36">
        <f t="shared" si="11"/>
        <v>330</v>
      </c>
      <c r="B337" s="37" t="s">
        <v>490</v>
      </c>
      <c r="C337" s="38" t="s">
        <v>109</v>
      </c>
      <c r="D337" s="38" t="s">
        <v>710</v>
      </c>
      <c r="E337" s="38" t="s">
        <v>166</v>
      </c>
      <c r="F337" s="39">
        <v>0</v>
      </c>
      <c r="G337" s="39">
        <v>0</v>
      </c>
      <c r="H337" s="40" t="e">
        <f t="shared" si="10"/>
        <v>#DIV/0!</v>
      </c>
    </row>
    <row r="338" spans="1:8" ht="38.25" x14ac:dyDescent="0.2">
      <c r="A338" s="36">
        <f t="shared" si="11"/>
        <v>331</v>
      </c>
      <c r="B338" s="37" t="s">
        <v>752</v>
      </c>
      <c r="C338" s="38" t="s">
        <v>109</v>
      </c>
      <c r="D338" s="38" t="s">
        <v>435</v>
      </c>
      <c r="E338" s="38" t="s">
        <v>95</v>
      </c>
      <c r="F338" s="39">
        <v>1925000</v>
      </c>
      <c r="G338" s="39">
        <v>0</v>
      </c>
      <c r="H338" s="40">
        <f t="shared" si="10"/>
        <v>0</v>
      </c>
    </row>
    <row r="339" spans="1:8" x14ac:dyDescent="0.2">
      <c r="A339" s="36">
        <f t="shared" si="11"/>
        <v>332</v>
      </c>
      <c r="B339" s="37" t="s">
        <v>490</v>
      </c>
      <c r="C339" s="38" t="s">
        <v>109</v>
      </c>
      <c r="D339" s="38" t="s">
        <v>435</v>
      </c>
      <c r="E339" s="38" t="s">
        <v>166</v>
      </c>
      <c r="F339" s="39">
        <v>1925000</v>
      </c>
      <c r="G339" s="39">
        <v>0</v>
      </c>
      <c r="H339" s="40">
        <f t="shared" si="10"/>
        <v>0</v>
      </c>
    </row>
    <row r="340" spans="1:8" x14ac:dyDescent="0.2">
      <c r="A340" s="36">
        <f t="shared" si="11"/>
        <v>333</v>
      </c>
      <c r="B340" s="37" t="s">
        <v>143</v>
      </c>
      <c r="C340" s="38" t="s">
        <v>110</v>
      </c>
      <c r="D340" s="38" t="s">
        <v>204</v>
      </c>
      <c r="E340" s="38" t="s">
        <v>95</v>
      </c>
      <c r="F340" s="39">
        <v>36607932</v>
      </c>
      <c r="G340" s="39">
        <v>5999348.9900000002</v>
      </c>
      <c r="H340" s="40">
        <f t="shared" si="10"/>
        <v>0.16388112253923548</v>
      </c>
    </row>
    <row r="341" spans="1:8" x14ac:dyDescent="0.2">
      <c r="A341" s="36">
        <f t="shared" si="11"/>
        <v>334</v>
      </c>
      <c r="B341" s="37" t="s">
        <v>854</v>
      </c>
      <c r="C341" s="38" t="s">
        <v>855</v>
      </c>
      <c r="D341" s="38" t="s">
        <v>204</v>
      </c>
      <c r="E341" s="38" t="s">
        <v>95</v>
      </c>
      <c r="F341" s="39">
        <v>691274</v>
      </c>
      <c r="G341" s="39">
        <v>45674</v>
      </c>
      <c r="H341" s="40">
        <f t="shared" si="10"/>
        <v>6.6072208704507904E-2</v>
      </c>
    </row>
    <row r="342" spans="1:8" x14ac:dyDescent="0.2">
      <c r="A342" s="36">
        <f t="shared" si="11"/>
        <v>335</v>
      </c>
      <c r="B342" s="37" t="s">
        <v>203</v>
      </c>
      <c r="C342" s="38" t="s">
        <v>855</v>
      </c>
      <c r="D342" s="38" t="s">
        <v>205</v>
      </c>
      <c r="E342" s="38" t="s">
        <v>95</v>
      </c>
      <c r="F342" s="39">
        <v>691274</v>
      </c>
      <c r="G342" s="39">
        <v>45674</v>
      </c>
      <c r="H342" s="40">
        <f t="shared" si="10"/>
        <v>6.6072208704507904E-2</v>
      </c>
    </row>
    <row r="343" spans="1:8" ht="63.75" x14ac:dyDescent="0.2">
      <c r="A343" s="36">
        <f t="shared" si="11"/>
        <v>336</v>
      </c>
      <c r="B343" s="37" t="s">
        <v>856</v>
      </c>
      <c r="C343" s="38" t="s">
        <v>855</v>
      </c>
      <c r="D343" s="38" t="s">
        <v>857</v>
      </c>
      <c r="E343" s="38" t="s">
        <v>95</v>
      </c>
      <c r="F343" s="39">
        <v>645600</v>
      </c>
      <c r="G343" s="39">
        <v>0</v>
      </c>
      <c r="H343" s="40">
        <f t="shared" si="10"/>
        <v>0</v>
      </c>
    </row>
    <row r="344" spans="1:8" x14ac:dyDescent="0.2">
      <c r="A344" s="36">
        <f t="shared" si="11"/>
        <v>337</v>
      </c>
      <c r="B344" s="37" t="s">
        <v>490</v>
      </c>
      <c r="C344" s="38" t="s">
        <v>855</v>
      </c>
      <c r="D344" s="38" t="s">
        <v>857</v>
      </c>
      <c r="E344" s="38" t="s">
        <v>166</v>
      </c>
      <c r="F344" s="39">
        <v>645600</v>
      </c>
      <c r="G344" s="39">
        <v>0</v>
      </c>
      <c r="H344" s="40">
        <f t="shared" si="10"/>
        <v>0</v>
      </c>
    </row>
    <row r="345" spans="1:8" x14ac:dyDescent="0.2">
      <c r="A345" s="36">
        <f t="shared" si="11"/>
        <v>338</v>
      </c>
      <c r="B345" s="37" t="s">
        <v>715</v>
      </c>
      <c r="C345" s="38" t="s">
        <v>855</v>
      </c>
      <c r="D345" s="38" t="s">
        <v>716</v>
      </c>
      <c r="E345" s="38" t="s">
        <v>95</v>
      </c>
      <c r="F345" s="39">
        <v>45674</v>
      </c>
      <c r="G345" s="39">
        <v>45674</v>
      </c>
      <c r="H345" s="40">
        <f t="shared" si="10"/>
        <v>1</v>
      </c>
    </row>
    <row r="346" spans="1:8" x14ac:dyDescent="0.2">
      <c r="A346" s="36">
        <f t="shared" si="11"/>
        <v>339</v>
      </c>
      <c r="B346" s="37" t="s">
        <v>490</v>
      </c>
      <c r="C346" s="38" t="s">
        <v>855</v>
      </c>
      <c r="D346" s="38" t="s">
        <v>716</v>
      </c>
      <c r="E346" s="38" t="s">
        <v>166</v>
      </c>
      <c r="F346" s="39">
        <v>45674</v>
      </c>
      <c r="G346" s="39">
        <v>45674</v>
      </c>
      <c r="H346" s="40">
        <f t="shared" si="10"/>
        <v>1</v>
      </c>
    </row>
    <row r="347" spans="1:8" x14ac:dyDescent="0.2">
      <c r="A347" s="36">
        <f t="shared" si="11"/>
        <v>340</v>
      </c>
      <c r="B347" s="37" t="s">
        <v>144</v>
      </c>
      <c r="C347" s="38" t="s">
        <v>111</v>
      </c>
      <c r="D347" s="38" t="s">
        <v>204</v>
      </c>
      <c r="E347" s="38" t="s">
        <v>95</v>
      </c>
      <c r="F347" s="39">
        <v>30361417</v>
      </c>
      <c r="G347" s="39">
        <v>5547466.9900000002</v>
      </c>
      <c r="H347" s="40">
        <f t="shared" si="10"/>
        <v>0.18271436375976788</v>
      </c>
    </row>
    <row r="348" spans="1:8" ht="38.25" x14ac:dyDescent="0.2">
      <c r="A348" s="36">
        <f t="shared" si="11"/>
        <v>341</v>
      </c>
      <c r="B348" s="37" t="s">
        <v>738</v>
      </c>
      <c r="C348" s="38" t="s">
        <v>111</v>
      </c>
      <c r="D348" s="38" t="s">
        <v>241</v>
      </c>
      <c r="E348" s="38" t="s">
        <v>95</v>
      </c>
      <c r="F348" s="39">
        <v>30361417</v>
      </c>
      <c r="G348" s="39">
        <v>5547466.9900000002</v>
      </c>
      <c r="H348" s="40">
        <f t="shared" si="10"/>
        <v>0.18271436375976788</v>
      </c>
    </row>
    <row r="349" spans="1:8" ht="25.5" x14ac:dyDescent="0.2">
      <c r="A349" s="36">
        <f t="shared" si="11"/>
        <v>342</v>
      </c>
      <c r="B349" s="37" t="s">
        <v>537</v>
      </c>
      <c r="C349" s="38" t="s">
        <v>111</v>
      </c>
      <c r="D349" s="38" t="s">
        <v>327</v>
      </c>
      <c r="E349" s="38" t="s">
        <v>95</v>
      </c>
      <c r="F349" s="39">
        <v>30361417</v>
      </c>
      <c r="G349" s="39">
        <v>5547466.9900000002</v>
      </c>
      <c r="H349" s="40">
        <f t="shared" si="10"/>
        <v>0.18271436375976788</v>
      </c>
    </row>
    <row r="350" spans="1:8" ht="38.25" x14ac:dyDescent="0.2">
      <c r="A350" s="36">
        <f t="shared" si="11"/>
        <v>343</v>
      </c>
      <c r="B350" s="37" t="s">
        <v>753</v>
      </c>
      <c r="C350" s="38" t="s">
        <v>111</v>
      </c>
      <c r="D350" s="38" t="s">
        <v>258</v>
      </c>
      <c r="E350" s="38" t="s">
        <v>95</v>
      </c>
      <c r="F350" s="39">
        <v>1484350</v>
      </c>
      <c r="G350" s="39">
        <v>1228350</v>
      </c>
      <c r="H350" s="40">
        <f t="shared" si="10"/>
        <v>0.82753393741368275</v>
      </c>
    </row>
    <row r="351" spans="1:8" x14ac:dyDescent="0.2">
      <c r="A351" s="36">
        <f t="shared" si="11"/>
        <v>344</v>
      </c>
      <c r="B351" s="37" t="s">
        <v>490</v>
      </c>
      <c r="C351" s="38" t="s">
        <v>111</v>
      </c>
      <c r="D351" s="38" t="s">
        <v>258</v>
      </c>
      <c r="E351" s="38" t="s">
        <v>166</v>
      </c>
      <c r="F351" s="39">
        <v>1484350</v>
      </c>
      <c r="G351" s="39">
        <v>1228350</v>
      </c>
      <c r="H351" s="40">
        <f t="shared" si="10"/>
        <v>0.82753393741368275</v>
      </c>
    </row>
    <row r="352" spans="1:8" ht="38.25" x14ac:dyDescent="0.2">
      <c r="A352" s="36">
        <f t="shared" si="11"/>
        <v>345</v>
      </c>
      <c r="B352" s="37" t="s">
        <v>754</v>
      </c>
      <c r="C352" s="38" t="s">
        <v>111</v>
      </c>
      <c r="D352" s="38" t="s">
        <v>259</v>
      </c>
      <c r="E352" s="38" t="s">
        <v>95</v>
      </c>
      <c r="F352" s="39">
        <v>7976067</v>
      </c>
      <c r="G352" s="39">
        <v>1468570</v>
      </c>
      <c r="H352" s="40">
        <f t="shared" si="10"/>
        <v>0.18412207420022927</v>
      </c>
    </row>
    <row r="353" spans="1:8" x14ac:dyDescent="0.2">
      <c r="A353" s="36">
        <f t="shared" si="11"/>
        <v>346</v>
      </c>
      <c r="B353" s="37" t="s">
        <v>490</v>
      </c>
      <c r="C353" s="38" t="s">
        <v>111</v>
      </c>
      <c r="D353" s="38" t="s">
        <v>259</v>
      </c>
      <c r="E353" s="38" t="s">
        <v>166</v>
      </c>
      <c r="F353" s="39">
        <v>7976067</v>
      </c>
      <c r="G353" s="39">
        <v>1468570</v>
      </c>
      <c r="H353" s="40">
        <f t="shared" si="10"/>
        <v>0.18412207420022927</v>
      </c>
    </row>
    <row r="354" spans="1:8" x14ac:dyDescent="0.2">
      <c r="A354" s="36">
        <f t="shared" si="11"/>
        <v>347</v>
      </c>
      <c r="B354" s="37" t="s">
        <v>538</v>
      </c>
      <c r="C354" s="38" t="s">
        <v>111</v>
      </c>
      <c r="D354" s="38" t="s">
        <v>361</v>
      </c>
      <c r="E354" s="38" t="s">
        <v>95</v>
      </c>
      <c r="F354" s="39">
        <v>10000000</v>
      </c>
      <c r="G354" s="39">
        <v>0</v>
      </c>
      <c r="H354" s="40">
        <f t="shared" si="10"/>
        <v>0</v>
      </c>
    </row>
    <row r="355" spans="1:8" x14ac:dyDescent="0.2">
      <c r="A355" s="36">
        <f t="shared" si="11"/>
        <v>348</v>
      </c>
      <c r="B355" s="37" t="s">
        <v>486</v>
      </c>
      <c r="C355" s="38" t="s">
        <v>111</v>
      </c>
      <c r="D355" s="38" t="s">
        <v>361</v>
      </c>
      <c r="E355" s="38" t="s">
        <v>163</v>
      </c>
      <c r="F355" s="39">
        <v>10000000</v>
      </c>
      <c r="G355" s="39">
        <v>0</v>
      </c>
      <c r="H355" s="40">
        <f t="shared" si="10"/>
        <v>0</v>
      </c>
    </row>
    <row r="356" spans="1:8" ht="25.5" x14ac:dyDescent="0.2">
      <c r="A356" s="36">
        <f t="shared" si="11"/>
        <v>349</v>
      </c>
      <c r="B356" s="37" t="s">
        <v>487</v>
      </c>
      <c r="C356" s="38" t="s">
        <v>111</v>
      </c>
      <c r="D356" s="38" t="s">
        <v>361</v>
      </c>
      <c r="E356" s="38" t="s">
        <v>387</v>
      </c>
      <c r="F356" s="39">
        <v>10000000</v>
      </c>
      <c r="G356" s="39">
        <v>0</v>
      </c>
      <c r="H356" s="40">
        <f t="shared" si="10"/>
        <v>0</v>
      </c>
    </row>
    <row r="357" spans="1:8" ht="25.5" x14ac:dyDescent="0.2">
      <c r="A357" s="36">
        <f t="shared" si="11"/>
        <v>350</v>
      </c>
      <c r="B357" s="37" t="s">
        <v>755</v>
      </c>
      <c r="C357" s="38" t="s">
        <v>111</v>
      </c>
      <c r="D357" s="38" t="s">
        <v>756</v>
      </c>
      <c r="E357" s="38" t="s">
        <v>95</v>
      </c>
      <c r="F357" s="39">
        <v>25000</v>
      </c>
      <c r="G357" s="39">
        <v>25000</v>
      </c>
      <c r="H357" s="40">
        <f t="shared" si="10"/>
        <v>1</v>
      </c>
    </row>
    <row r="358" spans="1:8" ht="25.5" x14ac:dyDescent="0.2">
      <c r="A358" s="36">
        <f t="shared" si="11"/>
        <v>351</v>
      </c>
      <c r="B358" s="37" t="s">
        <v>452</v>
      </c>
      <c r="C358" s="38" t="s">
        <v>111</v>
      </c>
      <c r="D358" s="38" t="s">
        <v>756</v>
      </c>
      <c r="E358" s="38" t="s">
        <v>160</v>
      </c>
      <c r="F358" s="39">
        <v>25000</v>
      </c>
      <c r="G358" s="39">
        <v>25000</v>
      </c>
      <c r="H358" s="40">
        <f t="shared" si="10"/>
        <v>1</v>
      </c>
    </row>
    <row r="359" spans="1:8" x14ac:dyDescent="0.2">
      <c r="A359" s="36">
        <f t="shared" si="11"/>
        <v>352</v>
      </c>
      <c r="B359" s="37" t="s">
        <v>453</v>
      </c>
      <c r="C359" s="38" t="s">
        <v>111</v>
      </c>
      <c r="D359" s="38" t="s">
        <v>756</v>
      </c>
      <c r="E359" s="38" t="s">
        <v>392</v>
      </c>
      <c r="F359" s="39">
        <v>25000</v>
      </c>
      <c r="G359" s="39">
        <v>25000</v>
      </c>
      <c r="H359" s="40">
        <f t="shared" si="10"/>
        <v>1</v>
      </c>
    </row>
    <row r="360" spans="1:8" ht="51" x14ac:dyDescent="0.2">
      <c r="A360" s="36">
        <f t="shared" si="11"/>
        <v>353</v>
      </c>
      <c r="B360" s="37" t="s">
        <v>544</v>
      </c>
      <c r="C360" s="38" t="s">
        <v>111</v>
      </c>
      <c r="D360" s="38" t="s">
        <v>684</v>
      </c>
      <c r="E360" s="38" t="s">
        <v>95</v>
      </c>
      <c r="F360" s="39">
        <v>5000000</v>
      </c>
      <c r="G360" s="39">
        <v>2500000</v>
      </c>
      <c r="H360" s="40">
        <f t="shared" si="10"/>
        <v>0.5</v>
      </c>
    </row>
    <row r="361" spans="1:8" x14ac:dyDescent="0.2">
      <c r="A361" s="36">
        <f t="shared" si="11"/>
        <v>354</v>
      </c>
      <c r="B361" s="37" t="s">
        <v>490</v>
      </c>
      <c r="C361" s="38" t="s">
        <v>111</v>
      </c>
      <c r="D361" s="38" t="s">
        <v>684</v>
      </c>
      <c r="E361" s="38" t="s">
        <v>166</v>
      </c>
      <c r="F361" s="39">
        <v>5000000</v>
      </c>
      <c r="G361" s="39">
        <v>2500000</v>
      </c>
      <c r="H361" s="40">
        <f t="shared" si="10"/>
        <v>0.5</v>
      </c>
    </row>
    <row r="362" spans="1:8" ht="25.5" x14ac:dyDescent="0.2">
      <c r="A362" s="36">
        <f t="shared" si="11"/>
        <v>355</v>
      </c>
      <c r="B362" s="37" t="s">
        <v>685</v>
      </c>
      <c r="C362" s="38" t="s">
        <v>111</v>
      </c>
      <c r="D362" s="38" t="s">
        <v>686</v>
      </c>
      <c r="E362" s="38" t="s">
        <v>95</v>
      </c>
      <c r="F362" s="39">
        <v>5876000</v>
      </c>
      <c r="G362" s="39">
        <v>325546.99</v>
      </c>
      <c r="H362" s="40">
        <f t="shared" si="10"/>
        <v>5.5402823349217152E-2</v>
      </c>
    </row>
    <row r="363" spans="1:8" ht="25.5" x14ac:dyDescent="0.2">
      <c r="A363" s="36">
        <f t="shared" si="11"/>
        <v>356</v>
      </c>
      <c r="B363" s="37" t="s">
        <v>452</v>
      </c>
      <c r="C363" s="38" t="s">
        <v>111</v>
      </c>
      <c r="D363" s="38" t="s">
        <v>686</v>
      </c>
      <c r="E363" s="38" t="s">
        <v>160</v>
      </c>
      <c r="F363" s="39">
        <v>5876000</v>
      </c>
      <c r="G363" s="39">
        <v>325546.99</v>
      </c>
      <c r="H363" s="40">
        <f t="shared" si="10"/>
        <v>5.5402823349217152E-2</v>
      </c>
    </row>
    <row r="364" spans="1:8" x14ac:dyDescent="0.2">
      <c r="A364" s="36">
        <f t="shared" si="11"/>
        <v>357</v>
      </c>
      <c r="B364" s="37" t="s">
        <v>453</v>
      </c>
      <c r="C364" s="38" t="s">
        <v>111</v>
      </c>
      <c r="D364" s="38" t="s">
        <v>686</v>
      </c>
      <c r="E364" s="38" t="s">
        <v>392</v>
      </c>
      <c r="F364" s="39">
        <v>5876000</v>
      </c>
      <c r="G364" s="39">
        <v>325546.99</v>
      </c>
      <c r="H364" s="40">
        <f t="shared" si="10"/>
        <v>5.5402823349217152E-2</v>
      </c>
    </row>
    <row r="365" spans="1:8" x14ac:dyDescent="0.2">
      <c r="A365" s="36">
        <f t="shared" si="11"/>
        <v>358</v>
      </c>
      <c r="B365" s="37" t="s">
        <v>181</v>
      </c>
      <c r="C365" s="38" t="s">
        <v>182</v>
      </c>
      <c r="D365" s="38" t="s">
        <v>204</v>
      </c>
      <c r="E365" s="38" t="s">
        <v>95</v>
      </c>
      <c r="F365" s="39">
        <v>5008241</v>
      </c>
      <c r="G365" s="39">
        <v>406208</v>
      </c>
      <c r="H365" s="40">
        <f t="shared" si="10"/>
        <v>8.1107917929668316E-2</v>
      </c>
    </row>
    <row r="366" spans="1:8" ht="38.25" x14ac:dyDescent="0.2">
      <c r="A366" s="36">
        <f t="shared" si="11"/>
        <v>359</v>
      </c>
      <c r="B366" s="37" t="s">
        <v>738</v>
      </c>
      <c r="C366" s="38" t="s">
        <v>182</v>
      </c>
      <c r="D366" s="38" t="s">
        <v>241</v>
      </c>
      <c r="E366" s="38" t="s">
        <v>95</v>
      </c>
      <c r="F366" s="39">
        <v>4908421</v>
      </c>
      <c r="G366" s="39">
        <v>306388</v>
      </c>
      <c r="H366" s="40">
        <f t="shared" si="10"/>
        <v>6.2420888509767194E-2</v>
      </c>
    </row>
    <row r="367" spans="1:8" ht="25.5" x14ac:dyDescent="0.2">
      <c r="A367" s="36">
        <f t="shared" si="11"/>
        <v>360</v>
      </c>
      <c r="B367" s="37" t="s">
        <v>543</v>
      </c>
      <c r="C367" s="38" t="s">
        <v>182</v>
      </c>
      <c r="D367" s="38" t="s">
        <v>328</v>
      </c>
      <c r="E367" s="38" t="s">
        <v>95</v>
      </c>
      <c r="F367" s="39">
        <v>4908421</v>
      </c>
      <c r="G367" s="39">
        <v>306388</v>
      </c>
      <c r="H367" s="40">
        <f t="shared" si="10"/>
        <v>6.2420888509767194E-2</v>
      </c>
    </row>
    <row r="368" spans="1:8" x14ac:dyDescent="0.2">
      <c r="A368" s="36">
        <f t="shared" si="11"/>
        <v>361</v>
      </c>
      <c r="B368" s="37" t="s">
        <v>687</v>
      </c>
      <c r="C368" s="38" t="s">
        <v>182</v>
      </c>
      <c r="D368" s="38" t="s">
        <v>688</v>
      </c>
      <c r="E368" s="38" t="s">
        <v>95</v>
      </c>
      <c r="F368" s="39">
        <v>3407421</v>
      </c>
      <c r="G368" s="39">
        <v>0</v>
      </c>
      <c r="H368" s="40">
        <f t="shared" si="10"/>
        <v>0</v>
      </c>
    </row>
    <row r="369" spans="1:8" x14ac:dyDescent="0.2">
      <c r="A369" s="36">
        <f t="shared" si="11"/>
        <v>362</v>
      </c>
      <c r="B369" s="37" t="s">
        <v>486</v>
      </c>
      <c r="C369" s="38" t="s">
        <v>182</v>
      </c>
      <c r="D369" s="38" t="s">
        <v>688</v>
      </c>
      <c r="E369" s="38" t="s">
        <v>163</v>
      </c>
      <c r="F369" s="39">
        <v>3407421</v>
      </c>
      <c r="G369" s="39">
        <v>0</v>
      </c>
      <c r="H369" s="40">
        <f t="shared" si="10"/>
        <v>0</v>
      </c>
    </row>
    <row r="370" spans="1:8" ht="25.5" x14ac:dyDescent="0.2">
      <c r="A370" s="36">
        <f t="shared" si="11"/>
        <v>363</v>
      </c>
      <c r="B370" s="37" t="s">
        <v>487</v>
      </c>
      <c r="C370" s="38" t="s">
        <v>182</v>
      </c>
      <c r="D370" s="38" t="s">
        <v>688</v>
      </c>
      <c r="E370" s="38" t="s">
        <v>387</v>
      </c>
      <c r="F370" s="39">
        <v>3407421</v>
      </c>
      <c r="G370" s="39">
        <v>0</v>
      </c>
      <c r="H370" s="40">
        <f t="shared" si="10"/>
        <v>0</v>
      </c>
    </row>
    <row r="371" spans="1:8" ht="51" x14ac:dyDescent="0.2">
      <c r="A371" s="36">
        <f t="shared" si="11"/>
        <v>364</v>
      </c>
      <c r="B371" s="37" t="s">
        <v>689</v>
      </c>
      <c r="C371" s="38" t="s">
        <v>182</v>
      </c>
      <c r="D371" s="38" t="s">
        <v>690</v>
      </c>
      <c r="E371" s="38" t="s">
        <v>95</v>
      </c>
      <c r="F371" s="39">
        <v>1000</v>
      </c>
      <c r="G371" s="39">
        <v>0</v>
      </c>
      <c r="H371" s="40">
        <f t="shared" si="10"/>
        <v>0</v>
      </c>
    </row>
    <row r="372" spans="1:8" x14ac:dyDescent="0.2">
      <c r="A372" s="36">
        <f t="shared" si="11"/>
        <v>365</v>
      </c>
      <c r="B372" s="37" t="s">
        <v>486</v>
      </c>
      <c r="C372" s="38" t="s">
        <v>182</v>
      </c>
      <c r="D372" s="38" t="s">
        <v>690</v>
      </c>
      <c r="E372" s="38" t="s">
        <v>163</v>
      </c>
      <c r="F372" s="39">
        <v>1000</v>
      </c>
      <c r="G372" s="39">
        <v>0</v>
      </c>
      <c r="H372" s="40">
        <f t="shared" si="10"/>
        <v>0</v>
      </c>
    </row>
    <row r="373" spans="1:8" ht="25.5" x14ac:dyDescent="0.2">
      <c r="A373" s="36">
        <f t="shared" si="11"/>
        <v>366</v>
      </c>
      <c r="B373" s="37" t="s">
        <v>487</v>
      </c>
      <c r="C373" s="38" t="s">
        <v>182</v>
      </c>
      <c r="D373" s="38" t="s">
        <v>690</v>
      </c>
      <c r="E373" s="38" t="s">
        <v>387</v>
      </c>
      <c r="F373" s="39">
        <v>1000</v>
      </c>
      <c r="G373" s="39">
        <v>0</v>
      </c>
      <c r="H373" s="40">
        <f t="shared" si="10"/>
        <v>0</v>
      </c>
    </row>
    <row r="374" spans="1:8" ht="38.25" x14ac:dyDescent="0.2">
      <c r="A374" s="36">
        <f t="shared" si="11"/>
        <v>367</v>
      </c>
      <c r="B374" s="37" t="s">
        <v>757</v>
      </c>
      <c r="C374" s="38" t="s">
        <v>182</v>
      </c>
      <c r="D374" s="38" t="s">
        <v>758</v>
      </c>
      <c r="E374" s="38" t="s">
        <v>95</v>
      </c>
      <c r="F374" s="39">
        <v>1500000</v>
      </c>
      <c r="G374" s="39">
        <v>306388</v>
      </c>
      <c r="H374" s="40">
        <f t="shared" si="10"/>
        <v>0.20425866666666667</v>
      </c>
    </row>
    <row r="375" spans="1:8" x14ac:dyDescent="0.2">
      <c r="A375" s="36">
        <f t="shared" si="11"/>
        <v>368</v>
      </c>
      <c r="B375" s="37" t="s">
        <v>490</v>
      </c>
      <c r="C375" s="38" t="s">
        <v>182</v>
      </c>
      <c r="D375" s="38" t="s">
        <v>758</v>
      </c>
      <c r="E375" s="38" t="s">
        <v>166</v>
      </c>
      <c r="F375" s="39">
        <v>1500000</v>
      </c>
      <c r="G375" s="39">
        <v>306388</v>
      </c>
      <c r="H375" s="40">
        <f t="shared" si="10"/>
        <v>0.20425866666666667</v>
      </c>
    </row>
    <row r="376" spans="1:8" x14ac:dyDescent="0.2">
      <c r="A376" s="36">
        <f t="shared" si="11"/>
        <v>369</v>
      </c>
      <c r="B376" s="37" t="s">
        <v>203</v>
      </c>
      <c r="C376" s="38" t="s">
        <v>182</v>
      </c>
      <c r="D376" s="38" t="s">
        <v>205</v>
      </c>
      <c r="E376" s="38" t="s">
        <v>95</v>
      </c>
      <c r="F376" s="39">
        <v>99820</v>
      </c>
      <c r="G376" s="39">
        <v>99820</v>
      </c>
      <c r="H376" s="40">
        <f t="shared" si="10"/>
        <v>1</v>
      </c>
    </row>
    <row r="377" spans="1:8" x14ac:dyDescent="0.2">
      <c r="A377" s="36">
        <f t="shared" si="11"/>
        <v>370</v>
      </c>
      <c r="B377" s="37" t="s">
        <v>715</v>
      </c>
      <c r="C377" s="38" t="s">
        <v>182</v>
      </c>
      <c r="D377" s="38" t="s">
        <v>716</v>
      </c>
      <c r="E377" s="38" t="s">
        <v>95</v>
      </c>
      <c r="F377" s="39">
        <v>99820</v>
      </c>
      <c r="G377" s="39">
        <v>99820</v>
      </c>
      <c r="H377" s="40">
        <f t="shared" si="10"/>
        <v>1</v>
      </c>
    </row>
    <row r="378" spans="1:8" x14ac:dyDescent="0.2">
      <c r="A378" s="36">
        <f t="shared" si="11"/>
        <v>371</v>
      </c>
      <c r="B378" s="37" t="s">
        <v>490</v>
      </c>
      <c r="C378" s="38" t="s">
        <v>182</v>
      </c>
      <c r="D378" s="38" t="s">
        <v>716</v>
      </c>
      <c r="E378" s="38" t="s">
        <v>166</v>
      </c>
      <c r="F378" s="39">
        <v>99820</v>
      </c>
      <c r="G378" s="39">
        <v>99820</v>
      </c>
      <c r="H378" s="40">
        <f t="shared" si="10"/>
        <v>1</v>
      </c>
    </row>
    <row r="379" spans="1:8" x14ac:dyDescent="0.2">
      <c r="A379" s="36">
        <f t="shared" si="11"/>
        <v>372</v>
      </c>
      <c r="B379" s="37" t="s">
        <v>759</v>
      </c>
      <c r="C379" s="38" t="s">
        <v>760</v>
      </c>
      <c r="D379" s="38" t="s">
        <v>204</v>
      </c>
      <c r="E379" s="38" t="s">
        <v>95</v>
      </c>
      <c r="F379" s="39">
        <v>547000</v>
      </c>
      <c r="G379" s="39">
        <v>0</v>
      </c>
      <c r="H379" s="40">
        <f t="shared" si="10"/>
        <v>0</v>
      </c>
    </row>
    <row r="380" spans="1:8" ht="38.25" x14ac:dyDescent="0.2">
      <c r="A380" s="36">
        <f t="shared" si="11"/>
        <v>373</v>
      </c>
      <c r="B380" s="37" t="s">
        <v>738</v>
      </c>
      <c r="C380" s="38" t="s">
        <v>760</v>
      </c>
      <c r="D380" s="38" t="s">
        <v>241</v>
      </c>
      <c r="E380" s="38" t="s">
        <v>95</v>
      </c>
      <c r="F380" s="39">
        <v>547000</v>
      </c>
      <c r="G380" s="39">
        <v>0</v>
      </c>
      <c r="H380" s="40">
        <f t="shared" si="10"/>
        <v>0</v>
      </c>
    </row>
    <row r="381" spans="1:8" ht="38.25" x14ac:dyDescent="0.2">
      <c r="A381" s="36">
        <f t="shared" si="11"/>
        <v>374</v>
      </c>
      <c r="B381" s="37" t="s">
        <v>761</v>
      </c>
      <c r="C381" s="38" t="s">
        <v>760</v>
      </c>
      <c r="D381" s="38" t="s">
        <v>329</v>
      </c>
      <c r="E381" s="38" t="s">
        <v>95</v>
      </c>
      <c r="F381" s="39">
        <v>547000</v>
      </c>
      <c r="G381" s="39">
        <v>0</v>
      </c>
      <c r="H381" s="40">
        <f t="shared" si="10"/>
        <v>0</v>
      </c>
    </row>
    <row r="382" spans="1:8" ht="76.5" x14ac:dyDescent="0.2">
      <c r="A382" s="36">
        <f t="shared" si="11"/>
        <v>375</v>
      </c>
      <c r="B382" s="37" t="s">
        <v>762</v>
      </c>
      <c r="C382" s="38" t="s">
        <v>760</v>
      </c>
      <c r="D382" s="38" t="s">
        <v>763</v>
      </c>
      <c r="E382" s="38" t="s">
        <v>95</v>
      </c>
      <c r="F382" s="39">
        <v>547000</v>
      </c>
      <c r="G382" s="39">
        <v>0</v>
      </c>
      <c r="H382" s="40">
        <f t="shared" si="10"/>
        <v>0</v>
      </c>
    </row>
    <row r="383" spans="1:8" ht="38.25" x14ac:dyDescent="0.2">
      <c r="A383" s="36">
        <f t="shared" si="11"/>
        <v>376</v>
      </c>
      <c r="B383" s="37" t="s">
        <v>515</v>
      </c>
      <c r="C383" s="38" t="s">
        <v>760</v>
      </c>
      <c r="D383" s="38" t="s">
        <v>763</v>
      </c>
      <c r="E383" s="38" t="s">
        <v>165</v>
      </c>
      <c r="F383" s="39">
        <v>547000</v>
      </c>
      <c r="G383" s="39">
        <v>0</v>
      </c>
      <c r="H383" s="40">
        <f t="shared" si="10"/>
        <v>0</v>
      </c>
    </row>
    <row r="384" spans="1:8" ht="38.25" x14ac:dyDescent="0.2">
      <c r="A384" s="36">
        <f t="shared" si="11"/>
        <v>377</v>
      </c>
      <c r="B384" s="37" t="s">
        <v>516</v>
      </c>
      <c r="C384" s="38" t="s">
        <v>760</v>
      </c>
      <c r="D384" s="38" t="s">
        <v>763</v>
      </c>
      <c r="E384" s="38" t="s">
        <v>388</v>
      </c>
      <c r="F384" s="39">
        <v>547000</v>
      </c>
      <c r="G384" s="39">
        <v>0</v>
      </c>
      <c r="H384" s="40">
        <f t="shared" si="10"/>
        <v>0</v>
      </c>
    </row>
    <row r="385" spans="1:8" x14ac:dyDescent="0.2">
      <c r="A385" s="36">
        <f t="shared" si="11"/>
        <v>378</v>
      </c>
      <c r="B385" s="37" t="s">
        <v>545</v>
      </c>
      <c r="C385" s="38" t="s">
        <v>546</v>
      </c>
      <c r="D385" s="38" t="s">
        <v>204</v>
      </c>
      <c r="E385" s="38" t="s">
        <v>95</v>
      </c>
      <c r="F385" s="39">
        <v>2508848</v>
      </c>
      <c r="G385" s="39">
        <v>520046.14</v>
      </c>
      <c r="H385" s="40">
        <f t="shared" si="10"/>
        <v>0.20728483351721588</v>
      </c>
    </row>
    <row r="386" spans="1:8" x14ac:dyDescent="0.2">
      <c r="A386" s="36">
        <f t="shared" si="11"/>
        <v>379</v>
      </c>
      <c r="B386" s="37" t="s">
        <v>547</v>
      </c>
      <c r="C386" s="38" t="s">
        <v>548</v>
      </c>
      <c r="D386" s="38" t="s">
        <v>204</v>
      </c>
      <c r="E386" s="38" t="s">
        <v>95</v>
      </c>
      <c r="F386" s="39">
        <v>2508848</v>
      </c>
      <c r="G386" s="39">
        <v>520046.14</v>
      </c>
      <c r="H386" s="40">
        <f t="shared" si="10"/>
        <v>0.20728483351721588</v>
      </c>
    </row>
    <row r="387" spans="1:8" ht="38.25" x14ac:dyDescent="0.2">
      <c r="A387" s="36">
        <f t="shared" si="11"/>
        <v>380</v>
      </c>
      <c r="B387" s="37" t="s">
        <v>738</v>
      </c>
      <c r="C387" s="38" t="s">
        <v>548</v>
      </c>
      <c r="D387" s="38" t="s">
        <v>241</v>
      </c>
      <c r="E387" s="38" t="s">
        <v>95</v>
      </c>
      <c r="F387" s="39">
        <v>2508848</v>
      </c>
      <c r="G387" s="39">
        <v>520046.14</v>
      </c>
      <c r="H387" s="40">
        <f t="shared" si="10"/>
        <v>0.20728483351721588</v>
      </c>
    </row>
    <row r="388" spans="1:8" x14ac:dyDescent="0.2">
      <c r="A388" s="36">
        <f t="shared" si="11"/>
        <v>381</v>
      </c>
      <c r="B388" s="37" t="s">
        <v>539</v>
      </c>
      <c r="C388" s="38" t="s">
        <v>548</v>
      </c>
      <c r="D388" s="38" t="s">
        <v>540</v>
      </c>
      <c r="E388" s="38" t="s">
        <v>95</v>
      </c>
      <c r="F388" s="39">
        <v>2508848</v>
      </c>
      <c r="G388" s="39">
        <v>520046.14</v>
      </c>
      <c r="H388" s="40">
        <f t="shared" si="10"/>
        <v>0.20728483351721588</v>
      </c>
    </row>
    <row r="389" spans="1:8" ht="25.5" x14ac:dyDescent="0.2">
      <c r="A389" s="36">
        <f t="shared" si="11"/>
        <v>382</v>
      </c>
      <c r="B389" s="37" t="s">
        <v>549</v>
      </c>
      <c r="C389" s="38" t="s">
        <v>548</v>
      </c>
      <c r="D389" s="38" t="s">
        <v>550</v>
      </c>
      <c r="E389" s="38" t="s">
        <v>95</v>
      </c>
      <c r="F389" s="39">
        <v>300000</v>
      </c>
      <c r="G389" s="39">
        <v>22782</v>
      </c>
      <c r="H389" s="40">
        <f t="shared" si="10"/>
        <v>7.5939999999999994E-2</v>
      </c>
    </row>
    <row r="390" spans="1:8" ht="25.5" x14ac:dyDescent="0.2">
      <c r="A390" s="36">
        <f t="shared" si="11"/>
        <v>383</v>
      </c>
      <c r="B390" s="37" t="s">
        <v>452</v>
      </c>
      <c r="C390" s="38" t="s">
        <v>548</v>
      </c>
      <c r="D390" s="38" t="s">
        <v>550</v>
      </c>
      <c r="E390" s="38" t="s">
        <v>160</v>
      </c>
      <c r="F390" s="39">
        <v>300000</v>
      </c>
      <c r="G390" s="39">
        <v>22782</v>
      </c>
      <c r="H390" s="40">
        <f t="shared" si="10"/>
        <v>7.5939999999999994E-2</v>
      </c>
    </row>
    <row r="391" spans="1:8" x14ac:dyDescent="0.2">
      <c r="A391" s="36">
        <f t="shared" si="11"/>
        <v>384</v>
      </c>
      <c r="B391" s="37" t="s">
        <v>453</v>
      </c>
      <c r="C391" s="38" t="s">
        <v>548</v>
      </c>
      <c r="D391" s="38" t="s">
        <v>550</v>
      </c>
      <c r="E391" s="38" t="s">
        <v>392</v>
      </c>
      <c r="F391" s="39">
        <v>300000</v>
      </c>
      <c r="G391" s="39">
        <v>22782</v>
      </c>
      <c r="H391" s="40">
        <f t="shared" si="10"/>
        <v>7.5939999999999994E-2</v>
      </c>
    </row>
    <row r="392" spans="1:8" ht="25.5" x14ac:dyDescent="0.2">
      <c r="A392" s="36">
        <f t="shared" si="11"/>
        <v>385</v>
      </c>
      <c r="B392" s="37" t="s">
        <v>551</v>
      </c>
      <c r="C392" s="38" t="s">
        <v>548</v>
      </c>
      <c r="D392" s="38" t="s">
        <v>552</v>
      </c>
      <c r="E392" s="38" t="s">
        <v>95</v>
      </c>
      <c r="F392" s="39">
        <v>127256</v>
      </c>
      <c r="G392" s="39">
        <v>127255.54</v>
      </c>
      <c r="H392" s="40">
        <f t="shared" si="10"/>
        <v>0.99999638523920287</v>
      </c>
    </row>
    <row r="393" spans="1:8" ht="25.5" x14ac:dyDescent="0.2">
      <c r="A393" s="36">
        <f t="shared" si="11"/>
        <v>386</v>
      </c>
      <c r="B393" s="37" t="s">
        <v>452</v>
      </c>
      <c r="C393" s="38" t="s">
        <v>548</v>
      </c>
      <c r="D393" s="38" t="s">
        <v>552</v>
      </c>
      <c r="E393" s="38" t="s">
        <v>160</v>
      </c>
      <c r="F393" s="39">
        <v>127256</v>
      </c>
      <c r="G393" s="39">
        <v>127255.54</v>
      </c>
      <c r="H393" s="40">
        <f t="shared" ref="H393:H456" si="12">G393/F393</f>
        <v>0.99999638523920287</v>
      </c>
    </row>
    <row r="394" spans="1:8" x14ac:dyDescent="0.2">
      <c r="A394" s="36">
        <f t="shared" ref="A394:A457" si="13">A393+1</f>
        <v>387</v>
      </c>
      <c r="B394" s="37" t="s">
        <v>453</v>
      </c>
      <c r="C394" s="38" t="s">
        <v>548</v>
      </c>
      <c r="D394" s="38" t="s">
        <v>552</v>
      </c>
      <c r="E394" s="38" t="s">
        <v>392</v>
      </c>
      <c r="F394" s="39">
        <v>127256</v>
      </c>
      <c r="G394" s="39">
        <v>127255.54</v>
      </c>
      <c r="H394" s="40">
        <f t="shared" si="12"/>
        <v>0.99999638523920287</v>
      </c>
    </row>
    <row r="395" spans="1:8" ht="25.5" x14ac:dyDescent="0.2">
      <c r="A395" s="36">
        <f t="shared" si="13"/>
        <v>388</v>
      </c>
      <c r="B395" s="37" t="s">
        <v>541</v>
      </c>
      <c r="C395" s="38" t="s">
        <v>548</v>
      </c>
      <c r="D395" s="38" t="s">
        <v>542</v>
      </c>
      <c r="E395" s="38" t="s">
        <v>95</v>
      </c>
      <c r="F395" s="39">
        <v>1727494</v>
      </c>
      <c r="G395" s="39">
        <v>370008.6</v>
      </c>
      <c r="H395" s="40">
        <f t="shared" si="12"/>
        <v>0.21418806664451512</v>
      </c>
    </row>
    <row r="396" spans="1:8" ht="25.5" x14ac:dyDescent="0.2">
      <c r="A396" s="36">
        <f t="shared" si="13"/>
        <v>389</v>
      </c>
      <c r="B396" s="37" t="s">
        <v>452</v>
      </c>
      <c r="C396" s="38" t="s">
        <v>548</v>
      </c>
      <c r="D396" s="38" t="s">
        <v>542</v>
      </c>
      <c r="E396" s="38" t="s">
        <v>160</v>
      </c>
      <c r="F396" s="39">
        <v>1727494</v>
      </c>
      <c r="G396" s="39">
        <v>370008.6</v>
      </c>
      <c r="H396" s="40">
        <f t="shared" si="12"/>
        <v>0.21418806664451512</v>
      </c>
    </row>
    <row r="397" spans="1:8" x14ac:dyDescent="0.2">
      <c r="A397" s="36">
        <f t="shared" si="13"/>
        <v>390</v>
      </c>
      <c r="B397" s="37" t="s">
        <v>453</v>
      </c>
      <c r="C397" s="38" t="s">
        <v>548</v>
      </c>
      <c r="D397" s="38" t="s">
        <v>542</v>
      </c>
      <c r="E397" s="38" t="s">
        <v>392</v>
      </c>
      <c r="F397" s="39">
        <v>1727494</v>
      </c>
      <c r="G397" s="39">
        <v>370008.6</v>
      </c>
      <c r="H397" s="40">
        <f t="shared" si="12"/>
        <v>0.21418806664451512</v>
      </c>
    </row>
    <row r="398" spans="1:8" ht="38.25" x14ac:dyDescent="0.2">
      <c r="A398" s="36">
        <f t="shared" si="13"/>
        <v>391</v>
      </c>
      <c r="B398" s="37" t="s">
        <v>553</v>
      </c>
      <c r="C398" s="38" t="s">
        <v>548</v>
      </c>
      <c r="D398" s="38" t="s">
        <v>554</v>
      </c>
      <c r="E398" s="38" t="s">
        <v>95</v>
      </c>
      <c r="F398" s="39">
        <v>354098</v>
      </c>
      <c r="G398" s="39">
        <v>0</v>
      </c>
      <c r="H398" s="40">
        <f t="shared" si="12"/>
        <v>0</v>
      </c>
    </row>
    <row r="399" spans="1:8" x14ac:dyDescent="0.2">
      <c r="A399" s="36">
        <f t="shared" si="13"/>
        <v>392</v>
      </c>
      <c r="B399" s="37" t="s">
        <v>490</v>
      </c>
      <c r="C399" s="38" t="s">
        <v>548</v>
      </c>
      <c r="D399" s="38" t="s">
        <v>554</v>
      </c>
      <c r="E399" s="38" t="s">
        <v>166</v>
      </c>
      <c r="F399" s="39">
        <v>354098</v>
      </c>
      <c r="G399" s="39">
        <v>0</v>
      </c>
      <c r="H399" s="40">
        <f t="shared" si="12"/>
        <v>0</v>
      </c>
    </row>
    <row r="400" spans="1:8" x14ac:dyDescent="0.2">
      <c r="A400" s="36">
        <f t="shared" si="13"/>
        <v>393</v>
      </c>
      <c r="B400" s="37" t="s">
        <v>145</v>
      </c>
      <c r="C400" s="38" t="s">
        <v>112</v>
      </c>
      <c r="D400" s="38" t="s">
        <v>204</v>
      </c>
      <c r="E400" s="38" t="s">
        <v>95</v>
      </c>
      <c r="F400" s="39">
        <v>932507748.07000005</v>
      </c>
      <c r="G400" s="39">
        <v>384418511.49000001</v>
      </c>
      <c r="H400" s="40">
        <f t="shared" si="12"/>
        <v>0.41224162725256314</v>
      </c>
    </row>
    <row r="401" spans="1:8" x14ac:dyDescent="0.2">
      <c r="A401" s="36">
        <f t="shared" si="13"/>
        <v>394</v>
      </c>
      <c r="B401" s="37" t="s">
        <v>146</v>
      </c>
      <c r="C401" s="38" t="s">
        <v>113</v>
      </c>
      <c r="D401" s="38" t="s">
        <v>204</v>
      </c>
      <c r="E401" s="38" t="s">
        <v>95</v>
      </c>
      <c r="F401" s="39">
        <v>370886244.00999999</v>
      </c>
      <c r="G401" s="39">
        <v>157236180.06999999</v>
      </c>
      <c r="H401" s="40">
        <f t="shared" si="12"/>
        <v>0.42394718760656036</v>
      </c>
    </row>
    <row r="402" spans="1:8" ht="38.25" x14ac:dyDescent="0.2">
      <c r="A402" s="36">
        <f t="shared" si="13"/>
        <v>395</v>
      </c>
      <c r="B402" s="37" t="s">
        <v>555</v>
      </c>
      <c r="C402" s="38" t="s">
        <v>113</v>
      </c>
      <c r="D402" s="38" t="s">
        <v>260</v>
      </c>
      <c r="E402" s="38" t="s">
        <v>95</v>
      </c>
      <c r="F402" s="39">
        <v>369225644.00999999</v>
      </c>
      <c r="G402" s="39">
        <v>157236180.06999999</v>
      </c>
      <c r="H402" s="40">
        <f t="shared" si="12"/>
        <v>0.42585389888504455</v>
      </c>
    </row>
    <row r="403" spans="1:8" ht="25.5" x14ac:dyDescent="0.2">
      <c r="A403" s="36">
        <f t="shared" si="13"/>
        <v>396</v>
      </c>
      <c r="B403" s="37" t="s">
        <v>556</v>
      </c>
      <c r="C403" s="38" t="s">
        <v>113</v>
      </c>
      <c r="D403" s="38" t="s">
        <v>330</v>
      </c>
      <c r="E403" s="38" t="s">
        <v>95</v>
      </c>
      <c r="F403" s="39">
        <v>369225644.00999999</v>
      </c>
      <c r="G403" s="39">
        <v>157236180.06999999</v>
      </c>
      <c r="H403" s="40">
        <f t="shared" si="12"/>
        <v>0.42585389888504455</v>
      </c>
    </row>
    <row r="404" spans="1:8" ht="63.75" x14ac:dyDescent="0.2">
      <c r="A404" s="36">
        <f t="shared" si="13"/>
        <v>397</v>
      </c>
      <c r="B404" s="37" t="s">
        <v>557</v>
      </c>
      <c r="C404" s="38" t="s">
        <v>113</v>
      </c>
      <c r="D404" s="38" t="s">
        <v>261</v>
      </c>
      <c r="E404" s="38" t="s">
        <v>95</v>
      </c>
      <c r="F404" s="39">
        <v>93996269.5</v>
      </c>
      <c r="G404" s="39">
        <v>44968353.600000001</v>
      </c>
      <c r="H404" s="40">
        <f t="shared" si="12"/>
        <v>0.47840572651662522</v>
      </c>
    </row>
    <row r="405" spans="1:8" x14ac:dyDescent="0.2">
      <c r="A405" s="36">
        <f t="shared" si="13"/>
        <v>398</v>
      </c>
      <c r="B405" s="37" t="s">
        <v>464</v>
      </c>
      <c r="C405" s="38" t="s">
        <v>113</v>
      </c>
      <c r="D405" s="38" t="s">
        <v>261</v>
      </c>
      <c r="E405" s="38" t="s">
        <v>161</v>
      </c>
      <c r="F405" s="39">
        <v>93996269.5</v>
      </c>
      <c r="G405" s="39">
        <v>44968353.600000001</v>
      </c>
      <c r="H405" s="40">
        <f t="shared" si="12"/>
        <v>0.47840572651662522</v>
      </c>
    </row>
    <row r="406" spans="1:8" x14ac:dyDescent="0.2">
      <c r="A406" s="36">
        <f t="shared" si="13"/>
        <v>399</v>
      </c>
      <c r="B406" s="37" t="s">
        <v>465</v>
      </c>
      <c r="C406" s="38" t="s">
        <v>113</v>
      </c>
      <c r="D406" s="38" t="s">
        <v>261</v>
      </c>
      <c r="E406" s="38" t="s">
        <v>432</v>
      </c>
      <c r="F406" s="39">
        <v>72221856.510000005</v>
      </c>
      <c r="G406" s="39">
        <v>33600088.799999997</v>
      </c>
      <c r="H406" s="40">
        <f t="shared" si="12"/>
        <v>0.46523435458001072</v>
      </c>
    </row>
    <row r="407" spans="1:8" ht="25.5" x14ac:dyDescent="0.2">
      <c r="A407" s="36">
        <f t="shared" si="13"/>
        <v>400</v>
      </c>
      <c r="B407" s="37" t="s">
        <v>466</v>
      </c>
      <c r="C407" s="38" t="s">
        <v>113</v>
      </c>
      <c r="D407" s="38" t="s">
        <v>261</v>
      </c>
      <c r="E407" s="38" t="s">
        <v>433</v>
      </c>
      <c r="F407" s="39">
        <v>690</v>
      </c>
      <c r="G407" s="39">
        <v>345</v>
      </c>
      <c r="H407" s="40">
        <f t="shared" si="12"/>
        <v>0.5</v>
      </c>
    </row>
    <row r="408" spans="1:8" ht="38.25" x14ac:dyDescent="0.2">
      <c r="A408" s="36">
        <f t="shared" si="13"/>
        <v>401</v>
      </c>
      <c r="B408" s="37" t="s">
        <v>467</v>
      </c>
      <c r="C408" s="38" t="s">
        <v>113</v>
      </c>
      <c r="D408" s="38" t="s">
        <v>261</v>
      </c>
      <c r="E408" s="38" t="s">
        <v>434</v>
      </c>
      <c r="F408" s="39">
        <v>21773722.989999998</v>
      </c>
      <c r="G408" s="39">
        <v>11367919.800000001</v>
      </c>
      <c r="H408" s="40">
        <f t="shared" si="12"/>
        <v>0.52209352554089794</v>
      </c>
    </row>
    <row r="409" spans="1:8" ht="89.25" x14ac:dyDescent="0.2">
      <c r="A409" s="36">
        <f t="shared" si="13"/>
        <v>402</v>
      </c>
      <c r="B409" s="37" t="s">
        <v>558</v>
      </c>
      <c r="C409" s="38" t="s">
        <v>113</v>
      </c>
      <c r="D409" s="38" t="s">
        <v>262</v>
      </c>
      <c r="E409" s="38" t="s">
        <v>95</v>
      </c>
      <c r="F409" s="39">
        <v>8405048.2400000002</v>
      </c>
      <c r="G409" s="39">
        <v>3812716.54</v>
      </c>
      <c r="H409" s="40">
        <f t="shared" si="12"/>
        <v>0.4536222078839609</v>
      </c>
    </row>
    <row r="410" spans="1:8" ht="25.5" x14ac:dyDescent="0.2">
      <c r="A410" s="36">
        <f t="shared" si="13"/>
        <v>403</v>
      </c>
      <c r="B410" s="37" t="s">
        <v>452</v>
      </c>
      <c r="C410" s="38" t="s">
        <v>113</v>
      </c>
      <c r="D410" s="38" t="s">
        <v>262</v>
      </c>
      <c r="E410" s="38" t="s">
        <v>160</v>
      </c>
      <c r="F410" s="39">
        <v>8405048.2400000002</v>
      </c>
      <c r="G410" s="39">
        <v>3812716.54</v>
      </c>
      <c r="H410" s="40">
        <f t="shared" si="12"/>
        <v>0.4536222078839609</v>
      </c>
    </row>
    <row r="411" spans="1:8" x14ac:dyDescent="0.2">
      <c r="A411" s="36">
        <f t="shared" si="13"/>
        <v>404</v>
      </c>
      <c r="B411" s="37" t="s">
        <v>453</v>
      </c>
      <c r="C411" s="38" t="s">
        <v>113</v>
      </c>
      <c r="D411" s="38" t="s">
        <v>262</v>
      </c>
      <c r="E411" s="38" t="s">
        <v>392</v>
      </c>
      <c r="F411" s="39">
        <v>8405048.2400000002</v>
      </c>
      <c r="G411" s="39">
        <v>3812716.54</v>
      </c>
      <c r="H411" s="40">
        <f t="shared" si="12"/>
        <v>0.4536222078839609</v>
      </c>
    </row>
    <row r="412" spans="1:8" ht="38.25" x14ac:dyDescent="0.2">
      <c r="A412" s="36">
        <f t="shared" si="13"/>
        <v>405</v>
      </c>
      <c r="B412" s="37" t="s">
        <v>559</v>
      </c>
      <c r="C412" s="38" t="s">
        <v>113</v>
      </c>
      <c r="D412" s="38" t="s">
        <v>263</v>
      </c>
      <c r="E412" s="38" t="s">
        <v>95</v>
      </c>
      <c r="F412" s="39">
        <v>48332522.219999999</v>
      </c>
      <c r="G412" s="39">
        <v>16490225.85</v>
      </c>
      <c r="H412" s="40">
        <f t="shared" si="12"/>
        <v>0.34118281216402863</v>
      </c>
    </row>
    <row r="413" spans="1:8" x14ac:dyDescent="0.2">
      <c r="A413" s="36">
        <f t="shared" si="13"/>
        <v>406</v>
      </c>
      <c r="B413" s="37" t="s">
        <v>464</v>
      </c>
      <c r="C413" s="38" t="s">
        <v>113</v>
      </c>
      <c r="D413" s="38" t="s">
        <v>263</v>
      </c>
      <c r="E413" s="38" t="s">
        <v>161</v>
      </c>
      <c r="F413" s="39">
        <v>43548</v>
      </c>
      <c r="G413" s="39">
        <v>8018</v>
      </c>
      <c r="H413" s="40">
        <f t="shared" si="12"/>
        <v>0.18411867364746945</v>
      </c>
    </row>
    <row r="414" spans="1:8" ht="25.5" x14ac:dyDescent="0.2">
      <c r="A414" s="36">
        <f t="shared" si="13"/>
        <v>407</v>
      </c>
      <c r="B414" s="37" t="s">
        <v>466</v>
      </c>
      <c r="C414" s="38" t="s">
        <v>113</v>
      </c>
      <c r="D414" s="38" t="s">
        <v>263</v>
      </c>
      <c r="E414" s="38" t="s">
        <v>433</v>
      </c>
      <c r="F414" s="39">
        <v>43548</v>
      </c>
      <c r="G414" s="39">
        <v>8018</v>
      </c>
      <c r="H414" s="40">
        <f t="shared" si="12"/>
        <v>0.18411867364746945</v>
      </c>
    </row>
    <row r="415" spans="1:8" ht="25.5" x14ac:dyDescent="0.2">
      <c r="A415" s="36">
        <f t="shared" si="13"/>
        <v>408</v>
      </c>
      <c r="B415" s="37" t="s">
        <v>452</v>
      </c>
      <c r="C415" s="38" t="s">
        <v>113</v>
      </c>
      <c r="D415" s="38" t="s">
        <v>263</v>
      </c>
      <c r="E415" s="38" t="s">
        <v>160</v>
      </c>
      <c r="F415" s="39">
        <v>41424391.280000001</v>
      </c>
      <c r="G415" s="39">
        <v>13590699.220000001</v>
      </c>
      <c r="H415" s="40">
        <f t="shared" si="12"/>
        <v>0.32808446425045451</v>
      </c>
    </row>
    <row r="416" spans="1:8" x14ac:dyDescent="0.2">
      <c r="A416" s="36">
        <f t="shared" si="13"/>
        <v>409</v>
      </c>
      <c r="B416" s="37" t="s">
        <v>453</v>
      </c>
      <c r="C416" s="38" t="s">
        <v>113</v>
      </c>
      <c r="D416" s="38" t="s">
        <v>263</v>
      </c>
      <c r="E416" s="38" t="s">
        <v>392</v>
      </c>
      <c r="F416" s="39">
        <v>41424391.280000001</v>
      </c>
      <c r="G416" s="39">
        <v>13590699.220000001</v>
      </c>
      <c r="H416" s="40">
        <f t="shared" si="12"/>
        <v>0.32808446425045451</v>
      </c>
    </row>
    <row r="417" spans="1:8" x14ac:dyDescent="0.2">
      <c r="A417" s="36">
        <f t="shared" si="13"/>
        <v>410</v>
      </c>
      <c r="B417" s="37" t="s">
        <v>457</v>
      </c>
      <c r="C417" s="38" t="s">
        <v>113</v>
      </c>
      <c r="D417" s="38" t="s">
        <v>263</v>
      </c>
      <c r="E417" s="38" t="s">
        <v>162</v>
      </c>
      <c r="F417" s="39">
        <v>6864582.9400000004</v>
      </c>
      <c r="G417" s="39">
        <v>2891508.63</v>
      </c>
      <c r="H417" s="40">
        <f t="shared" si="12"/>
        <v>0.42122131166208909</v>
      </c>
    </row>
    <row r="418" spans="1:8" ht="25.5" x14ac:dyDescent="0.2">
      <c r="A418" s="36">
        <f t="shared" si="13"/>
        <v>411</v>
      </c>
      <c r="B418" s="37" t="s">
        <v>468</v>
      </c>
      <c r="C418" s="38" t="s">
        <v>113</v>
      </c>
      <c r="D418" s="38" t="s">
        <v>263</v>
      </c>
      <c r="E418" s="38" t="s">
        <v>386</v>
      </c>
      <c r="F418" s="39">
        <v>6847574</v>
      </c>
      <c r="G418" s="39">
        <v>2893008.63</v>
      </c>
      <c r="H418" s="40">
        <f t="shared" si="12"/>
        <v>0.42248665439760125</v>
      </c>
    </row>
    <row r="419" spans="1:8" x14ac:dyDescent="0.2">
      <c r="A419" s="36">
        <f t="shared" si="13"/>
        <v>412</v>
      </c>
      <c r="B419" s="37" t="s">
        <v>583</v>
      </c>
      <c r="C419" s="38" t="s">
        <v>113</v>
      </c>
      <c r="D419" s="38" t="s">
        <v>263</v>
      </c>
      <c r="E419" s="38" t="s">
        <v>389</v>
      </c>
      <c r="F419" s="39">
        <v>1500</v>
      </c>
      <c r="G419" s="39">
        <v>-1500</v>
      </c>
      <c r="H419" s="40">
        <f t="shared" si="12"/>
        <v>-1</v>
      </c>
    </row>
    <row r="420" spans="1:8" x14ac:dyDescent="0.2">
      <c r="A420" s="36">
        <f t="shared" si="13"/>
        <v>413</v>
      </c>
      <c r="B420" s="37" t="s">
        <v>458</v>
      </c>
      <c r="C420" s="38" t="s">
        <v>113</v>
      </c>
      <c r="D420" s="38" t="s">
        <v>263</v>
      </c>
      <c r="E420" s="38" t="s">
        <v>390</v>
      </c>
      <c r="F420" s="39">
        <v>15508.94</v>
      </c>
      <c r="G420" s="39">
        <v>0</v>
      </c>
      <c r="H420" s="40">
        <f t="shared" si="12"/>
        <v>0</v>
      </c>
    </row>
    <row r="421" spans="1:8" ht="38.25" x14ac:dyDescent="0.2">
      <c r="A421" s="36">
        <f t="shared" si="13"/>
        <v>414</v>
      </c>
      <c r="B421" s="37" t="s">
        <v>560</v>
      </c>
      <c r="C421" s="38" t="s">
        <v>113</v>
      </c>
      <c r="D421" s="38" t="s">
        <v>264</v>
      </c>
      <c r="E421" s="38" t="s">
        <v>95</v>
      </c>
      <c r="F421" s="39">
        <v>26604812.050000001</v>
      </c>
      <c r="G421" s="39">
        <v>7409698.21</v>
      </c>
      <c r="H421" s="40">
        <f t="shared" si="12"/>
        <v>0.27850969952633059</v>
      </c>
    </row>
    <row r="422" spans="1:8" ht="25.5" x14ac:dyDescent="0.2">
      <c r="A422" s="36">
        <f t="shared" si="13"/>
        <v>415</v>
      </c>
      <c r="B422" s="37" t="s">
        <v>452</v>
      </c>
      <c r="C422" s="38" t="s">
        <v>113</v>
      </c>
      <c r="D422" s="38" t="s">
        <v>264</v>
      </c>
      <c r="E422" s="38" t="s">
        <v>160</v>
      </c>
      <c r="F422" s="39">
        <v>26604812.050000001</v>
      </c>
      <c r="G422" s="39">
        <v>7409698.21</v>
      </c>
      <c r="H422" s="40">
        <f t="shared" si="12"/>
        <v>0.27850969952633059</v>
      </c>
    </row>
    <row r="423" spans="1:8" x14ac:dyDescent="0.2">
      <c r="A423" s="36">
        <f t="shared" si="13"/>
        <v>416</v>
      </c>
      <c r="B423" s="37" t="s">
        <v>453</v>
      </c>
      <c r="C423" s="38" t="s">
        <v>113</v>
      </c>
      <c r="D423" s="38" t="s">
        <v>264</v>
      </c>
      <c r="E423" s="38" t="s">
        <v>392</v>
      </c>
      <c r="F423" s="39">
        <v>26604812.050000001</v>
      </c>
      <c r="G423" s="39">
        <v>7409698.21</v>
      </c>
      <c r="H423" s="40">
        <f t="shared" si="12"/>
        <v>0.27850969952633059</v>
      </c>
    </row>
    <row r="424" spans="1:8" ht="63.75" x14ac:dyDescent="0.2">
      <c r="A424" s="36">
        <f t="shared" si="13"/>
        <v>417</v>
      </c>
      <c r="B424" s="37" t="s">
        <v>764</v>
      </c>
      <c r="C424" s="38" t="s">
        <v>113</v>
      </c>
      <c r="D424" s="38" t="s">
        <v>265</v>
      </c>
      <c r="E424" s="38" t="s">
        <v>95</v>
      </c>
      <c r="F424" s="39">
        <v>11440837.050000001</v>
      </c>
      <c r="G424" s="39">
        <v>3180985.3</v>
      </c>
      <c r="H424" s="40">
        <f t="shared" si="12"/>
        <v>0.27803781192740612</v>
      </c>
    </row>
    <row r="425" spans="1:8" ht="25.5" x14ac:dyDescent="0.2">
      <c r="A425" s="36">
        <f t="shared" si="13"/>
        <v>418</v>
      </c>
      <c r="B425" s="37" t="s">
        <v>452</v>
      </c>
      <c r="C425" s="38" t="s">
        <v>113</v>
      </c>
      <c r="D425" s="38" t="s">
        <v>265</v>
      </c>
      <c r="E425" s="38" t="s">
        <v>160</v>
      </c>
      <c r="F425" s="39">
        <v>11440837.050000001</v>
      </c>
      <c r="G425" s="39">
        <v>3180985.3</v>
      </c>
      <c r="H425" s="40">
        <f t="shared" si="12"/>
        <v>0.27803781192740612</v>
      </c>
    </row>
    <row r="426" spans="1:8" ht="25.5" x14ac:dyDescent="0.2">
      <c r="A426" s="36">
        <f t="shared" si="13"/>
        <v>419</v>
      </c>
      <c r="B426" s="37" t="s">
        <v>505</v>
      </c>
      <c r="C426" s="38" t="s">
        <v>113</v>
      </c>
      <c r="D426" s="38" t="s">
        <v>265</v>
      </c>
      <c r="E426" s="38" t="s">
        <v>391</v>
      </c>
      <c r="F426" s="39">
        <v>599900</v>
      </c>
      <c r="G426" s="39">
        <v>179970</v>
      </c>
      <c r="H426" s="40">
        <f t="shared" si="12"/>
        <v>0.3</v>
      </c>
    </row>
    <row r="427" spans="1:8" x14ac:dyDescent="0.2">
      <c r="A427" s="36">
        <f t="shared" si="13"/>
        <v>420</v>
      </c>
      <c r="B427" s="37" t="s">
        <v>453</v>
      </c>
      <c r="C427" s="38" t="s">
        <v>113</v>
      </c>
      <c r="D427" s="38" t="s">
        <v>265</v>
      </c>
      <c r="E427" s="38" t="s">
        <v>392</v>
      </c>
      <c r="F427" s="39">
        <v>10840937.050000001</v>
      </c>
      <c r="G427" s="39">
        <v>3001015.3</v>
      </c>
      <c r="H427" s="40">
        <f t="shared" si="12"/>
        <v>0.27682250032067107</v>
      </c>
    </row>
    <row r="428" spans="1:8" ht="25.5" x14ac:dyDescent="0.2">
      <c r="A428" s="36">
        <f t="shared" si="13"/>
        <v>421</v>
      </c>
      <c r="B428" s="37" t="s">
        <v>765</v>
      </c>
      <c r="C428" s="38" t="s">
        <v>113</v>
      </c>
      <c r="D428" s="38" t="s">
        <v>561</v>
      </c>
      <c r="E428" s="38" t="s">
        <v>95</v>
      </c>
      <c r="F428" s="39">
        <v>18494000</v>
      </c>
      <c r="G428" s="39">
        <v>2819695.3</v>
      </c>
      <c r="H428" s="40">
        <f t="shared" si="12"/>
        <v>0.15246541040337405</v>
      </c>
    </row>
    <row r="429" spans="1:8" ht="25.5" x14ac:dyDescent="0.2">
      <c r="A429" s="36">
        <f t="shared" si="13"/>
        <v>422</v>
      </c>
      <c r="B429" s="37" t="s">
        <v>452</v>
      </c>
      <c r="C429" s="38" t="s">
        <v>113</v>
      </c>
      <c r="D429" s="38" t="s">
        <v>561</v>
      </c>
      <c r="E429" s="38" t="s">
        <v>160</v>
      </c>
      <c r="F429" s="39">
        <v>18494000</v>
      </c>
      <c r="G429" s="39">
        <v>2819695.3</v>
      </c>
      <c r="H429" s="40">
        <f t="shared" si="12"/>
        <v>0.15246541040337405</v>
      </c>
    </row>
    <row r="430" spans="1:8" x14ac:dyDescent="0.2">
      <c r="A430" s="36">
        <f t="shared" si="13"/>
        <v>423</v>
      </c>
      <c r="B430" s="37" t="s">
        <v>453</v>
      </c>
      <c r="C430" s="38" t="s">
        <v>113</v>
      </c>
      <c r="D430" s="38" t="s">
        <v>561</v>
      </c>
      <c r="E430" s="38" t="s">
        <v>392</v>
      </c>
      <c r="F430" s="39">
        <v>18494000</v>
      </c>
      <c r="G430" s="39">
        <v>2819695.3</v>
      </c>
      <c r="H430" s="40">
        <f t="shared" si="12"/>
        <v>0.15246541040337405</v>
      </c>
    </row>
    <row r="431" spans="1:8" ht="76.5" x14ac:dyDescent="0.2">
      <c r="A431" s="36">
        <f t="shared" si="13"/>
        <v>424</v>
      </c>
      <c r="B431" s="37" t="s">
        <v>562</v>
      </c>
      <c r="C431" s="38" t="s">
        <v>113</v>
      </c>
      <c r="D431" s="38" t="s">
        <v>266</v>
      </c>
      <c r="E431" s="38" t="s">
        <v>95</v>
      </c>
      <c r="F431" s="39">
        <v>957781.41</v>
      </c>
      <c r="G431" s="39">
        <v>293401</v>
      </c>
      <c r="H431" s="40">
        <f t="shared" si="12"/>
        <v>0.3063339890883871</v>
      </c>
    </row>
    <row r="432" spans="1:8" ht="25.5" x14ac:dyDescent="0.2">
      <c r="A432" s="36">
        <f t="shared" si="13"/>
        <v>425</v>
      </c>
      <c r="B432" s="37" t="s">
        <v>452</v>
      </c>
      <c r="C432" s="38" t="s">
        <v>113</v>
      </c>
      <c r="D432" s="38" t="s">
        <v>266</v>
      </c>
      <c r="E432" s="38" t="s">
        <v>160</v>
      </c>
      <c r="F432" s="39">
        <v>957781.41</v>
      </c>
      <c r="G432" s="39">
        <v>293401</v>
      </c>
      <c r="H432" s="40">
        <f t="shared" si="12"/>
        <v>0.3063339890883871</v>
      </c>
    </row>
    <row r="433" spans="1:8" x14ac:dyDescent="0.2">
      <c r="A433" s="36">
        <f t="shared" si="13"/>
        <v>426</v>
      </c>
      <c r="B433" s="37" t="s">
        <v>453</v>
      </c>
      <c r="C433" s="38" t="s">
        <v>113</v>
      </c>
      <c r="D433" s="38" t="s">
        <v>266</v>
      </c>
      <c r="E433" s="38" t="s">
        <v>392</v>
      </c>
      <c r="F433" s="39">
        <v>957781.41</v>
      </c>
      <c r="G433" s="39">
        <v>293401</v>
      </c>
      <c r="H433" s="40">
        <f t="shared" si="12"/>
        <v>0.3063339890883871</v>
      </c>
    </row>
    <row r="434" spans="1:8" ht="76.5" x14ac:dyDescent="0.2">
      <c r="A434" s="36">
        <f t="shared" si="13"/>
        <v>427</v>
      </c>
      <c r="B434" s="37" t="s">
        <v>563</v>
      </c>
      <c r="C434" s="38" t="s">
        <v>113</v>
      </c>
      <c r="D434" s="38" t="s">
        <v>267</v>
      </c>
      <c r="E434" s="38" t="s">
        <v>95</v>
      </c>
      <c r="F434" s="39">
        <v>152004000</v>
      </c>
      <c r="G434" s="39">
        <v>76026435.909999996</v>
      </c>
      <c r="H434" s="40">
        <f t="shared" si="12"/>
        <v>0.50016075833530693</v>
      </c>
    </row>
    <row r="435" spans="1:8" x14ac:dyDescent="0.2">
      <c r="A435" s="36">
        <f t="shared" si="13"/>
        <v>428</v>
      </c>
      <c r="B435" s="37" t="s">
        <v>464</v>
      </c>
      <c r="C435" s="38" t="s">
        <v>113</v>
      </c>
      <c r="D435" s="38" t="s">
        <v>267</v>
      </c>
      <c r="E435" s="38" t="s">
        <v>161</v>
      </c>
      <c r="F435" s="39">
        <v>152004000</v>
      </c>
      <c r="G435" s="39">
        <v>76026435.909999996</v>
      </c>
      <c r="H435" s="40">
        <f t="shared" si="12"/>
        <v>0.50016075833530693</v>
      </c>
    </row>
    <row r="436" spans="1:8" x14ac:dyDescent="0.2">
      <c r="A436" s="36">
        <f t="shared" si="13"/>
        <v>429</v>
      </c>
      <c r="B436" s="37" t="s">
        <v>465</v>
      </c>
      <c r="C436" s="38" t="s">
        <v>113</v>
      </c>
      <c r="D436" s="38" t="s">
        <v>267</v>
      </c>
      <c r="E436" s="38" t="s">
        <v>432</v>
      </c>
      <c r="F436" s="39">
        <v>116745311.28</v>
      </c>
      <c r="G436" s="39">
        <v>58679764.890000001</v>
      </c>
      <c r="H436" s="40">
        <f t="shared" si="12"/>
        <v>0.50263059172683544</v>
      </c>
    </row>
    <row r="437" spans="1:8" ht="25.5" x14ac:dyDescent="0.2">
      <c r="A437" s="36">
        <f t="shared" si="13"/>
        <v>430</v>
      </c>
      <c r="B437" s="37" t="s">
        <v>466</v>
      </c>
      <c r="C437" s="38" t="s">
        <v>113</v>
      </c>
      <c r="D437" s="38" t="s">
        <v>267</v>
      </c>
      <c r="E437" s="38" t="s">
        <v>433</v>
      </c>
      <c r="F437" s="39">
        <v>1232.5</v>
      </c>
      <c r="G437" s="39">
        <v>556.83000000000004</v>
      </c>
      <c r="H437" s="40">
        <f t="shared" si="12"/>
        <v>0.45178904665314407</v>
      </c>
    </row>
    <row r="438" spans="1:8" ht="38.25" x14ac:dyDescent="0.2">
      <c r="A438" s="36">
        <f t="shared" si="13"/>
        <v>431</v>
      </c>
      <c r="B438" s="37" t="s">
        <v>467</v>
      </c>
      <c r="C438" s="38" t="s">
        <v>113</v>
      </c>
      <c r="D438" s="38" t="s">
        <v>267</v>
      </c>
      <c r="E438" s="38" t="s">
        <v>434</v>
      </c>
      <c r="F438" s="39">
        <v>35257456.219999999</v>
      </c>
      <c r="G438" s="39">
        <v>17346114.190000001</v>
      </c>
      <c r="H438" s="40">
        <f t="shared" si="12"/>
        <v>0.49198427934685535</v>
      </c>
    </row>
    <row r="439" spans="1:8" ht="76.5" x14ac:dyDescent="0.2">
      <c r="A439" s="36">
        <f t="shared" si="13"/>
        <v>432</v>
      </c>
      <c r="B439" s="37" t="s">
        <v>564</v>
      </c>
      <c r="C439" s="38" t="s">
        <v>113</v>
      </c>
      <c r="D439" s="38" t="s">
        <v>268</v>
      </c>
      <c r="E439" s="38" t="s">
        <v>95</v>
      </c>
      <c r="F439" s="39">
        <v>2076000</v>
      </c>
      <c r="G439" s="39">
        <v>367794.16</v>
      </c>
      <c r="H439" s="40">
        <f t="shared" si="12"/>
        <v>0.17716481695568401</v>
      </c>
    </row>
    <row r="440" spans="1:8" ht="25.5" x14ac:dyDescent="0.2">
      <c r="A440" s="36">
        <f t="shared" si="13"/>
        <v>433</v>
      </c>
      <c r="B440" s="37" t="s">
        <v>452</v>
      </c>
      <c r="C440" s="38" t="s">
        <v>113</v>
      </c>
      <c r="D440" s="38" t="s">
        <v>268</v>
      </c>
      <c r="E440" s="38" t="s">
        <v>160</v>
      </c>
      <c r="F440" s="39">
        <v>2076000</v>
      </c>
      <c r="G440" s="39">
        <v>367794.16</v>
      </c>
      <c r="H440" s="40">
        <f t="shared" si="12"/>
        <v>0.17716481695568401</v>
      </c>
    </row>
    <row r="441" spans="1:8" x14ac:dyDescent="0.2">
      <c r="A441" s="36">
        <f t="shared" si="13"/>
        <v>434</v>
      </c>
      <c r="B441" s="37" t="s">
        <v>453</v>
      </c>
      <c r="C441" s="38" t="s">
        <v>113</v>
      </c>
      <c r="D441" s="38" t="s">
        <v>268</v>
      </c>
      <c r="E441" s="38" t="s">
        <v>392</v>
      </c>
      <c r="F441" s="39">
        <v>2076000</v>
      </c>
      <c r="G441" s="39">
        <v>367794.16</v>
      </c>
      <c r="H441" s="40">
        <f t="shared" si="12"/>
        <v>0.17716481695568401</v>
      </c>
    </row>
    <row r="442" spans="1:8" ht="25.5" x14ac:dyDescent="0.2">
      <c r="A442" s="36">
        <f t="shared" si="13"/>
        <v>435</v>
      </c>
      <c r="B442" s="37" t="s">
        <v>766</v>
      </c>
      <c r="C442" s="38" t="s">
        <v>113</v>
      </c>
      <c r="D442" s="38" t="s">
        <v>407</v>
      </c>
      <c r="E442" s="38" t="s">
        <v>95</v>
      </c>
      <c r="F442" s="39">
        <v>6914373.54</v>
      </c>
      <c r="G442" s="39">
        <v>1866874.2</v>
      </c>
      <c r="H442" s="40">
        <f t="shared" si="12"/>
        <v>0.26999903739652459</v>
      </c>
    </row>
    <row r="443" spans="1:8" x14ac:dyDescent="0.2">
      <c r="A443" s="36">
        <f t="shared" si="13"/>
        <v>436</v>
      </c>
      <c r="B443" s="37" t="s">
        <v>486</v>
      </c>
      <c r="C443" s="38" t="s">
        <v>113</v>
      </c>
      <c r="D443" s="38" t="s">
        <v>407</v>
      </c>
      <c r="E443" s="38" t="s">
        <v>163</v>
      </c>
      <c r="F443" s="39">
        <v>6914373.54</v>
      </c>
      <c r="G443" s="39">
        <v>1866874.2</v>
      </c>
      <c r="H443" s="40">
        <f t="shared" si="12"/>
        <v>0.26999903739652459</v>
      </c>
    </row>
    <row r="444" spans="1:8" ht="25.5" x14ac:dyDescent="0.2">
      <c r="A444" s="36">
        <f t="shared" si="13"/>
        <v>437</v>
      </c>
      <c r="B444" s="37" t="s">
        <v>487</v>
      </c>
      <c r="C444" s="38" t="s">
        <v>113</v>
      </c>
      <c r="D444" s="38" t="s">
        <v>407</v>
      </c>
      <c r="E444" s="38" t="s">
        <v>387</v>
      </c>
      <c r="F444" s="39">
        <v>6914373.54</v>
      </c>
      <c r="G444" s="39">
        <v>1866874.2</v>
      </c>
      <c r="H444" s="40">
        <f t="shared" si="12"/>
        <v>0.26999903739652459</v>
      </c>
    </row>
    <row r="445" spans="1:8" x14ac:dyDescent="0.2">
      <c r="A445" s="36">
        <f t="shared" si="13"/>
        <v>438</v>
      </c>
      <c r="B445" s="37" t="s">
        <v>203</v>
      </c>
      <c r="C445" s="38" t="s">
        <v>113</v>
      </c>
      <c r="D445" s="38" t="s">
        <v>205</v>
      </c>
      <c r="E445" s="38" t="s">
        <v>95</v>
      </c>
      <c r="F445" s="39">
        <v>1660600</v>
      </c>
      <c r="G445" s="39">
        <v>0</v>
      </c>
      <c r="H445" s="40">
        <f t="shared" si="12"/>
        <v>0</v>
      </c>
    </row>
    <row r="446" spans="1:8" ht="51" x14ac:dyDescent="0.2">
      <c r="A446" s="36">
        <f t="shared" si="13"/>
        <v>439</v>
      </c>
      <c r="B446" s="37" t="s">
        <v>858</v>
      </c>
      <c r="C446" s="38" t="s">
        <v>113</v>
      </c>
      <c r="D446" s="38" t="s">
        <v>859</v>
      </c>
      <c r="E446" s="38" t="s">
        <v>95</v>
      </c>
      <c r="F446" s="39">
        <v>1660600</v>
      </c>
      <c r="G446" s="39">
        <v>0</v>
      </c>
      <c r="H446" s="40">
        <f t="shared" si="12"/>
        <v>0</v>
      </c>
    </row>
    <row r="447" spans="1:8" ht="25.5" x14ac:dyDescent="0.2">
      <c r="A447" s="36">
        <f t="shared" si="13"/>
        <v>440</v>
      </c>
      <c r="B447" s="37" t="s">
        <v>452</v>
      </c>
      <c r="C447" s="38" t="s">
        <v>113</v>
      </c>
      <c r="D447" s="38" t="s">
        <v>859</v>
      </c>
      <c r="E447" s="38" t="s">
        <v>160</v>
      </c>
      <c r="F447" s="39">
        <v>1660600</v>
      </c>
      <c r="G447" s="39">
        <v>0</v>
      </c>
      <c r="H447" s="40">
        <f t="shared" si="12"/>
        <v>0</v>
      </c>
    </row>
    <row r="448" spans="1:8" x14ac:dyDescent="0.2">
      <c r="A448" s="36">
        <f t="shared" si="13"/>
        <v>441</v>
      </c>
      <c r="B448" s="37" t="s">
        <v>453</v>
      </c>
      <c r="C448" s="38" t="s">
        <v>113</v>
      </c>
      <c r="D448" s="38" t="s">
        <v>859</v>
      </c>
      <c r="E448" s="38" t="s">
        <v>392</v>
      </c>
      <c r="F448" s="39">
        <v>1660600</v>
      </c>
      <c r="G448" s="39">
        <v>0</v>
      </c>
      <c r="H448" s="40">
        <f t="shared" si="12"/>
        <v>0</v>
      </c>
    </row>
    <row r="449" spans="1:8" x14ac:dyDescent="0.2">
      <c r="A449" s="36">
        <f t="shared" si="13"/>
        <v>442</v>
      </c>
      <c r="B449" s="37" t="s">
        <v>147</v>
      </c>
      <c r="C449" s="38" t="s">
        <v>114</v>
      </c>
      <c r="D449" s="38" t="s">
        <v>204</v>
      </c>
      <c r="E449" s="38" t="s">
        <v>95</v>
      </c>
      <c r="F449" s="39">
        <v>462866992.38</v>
      </c>
      <c r="G449" s="39">
        <v>187026668.31</v>
      </c>
      <c r="H449" s="40">
        <f t="shared" si="12"/>
        <v>0.40406136403966497</v>
      </c>
    </row>
    <row r="450" spans="1:8" ht="38.25" x14ac:dyDescent="0.2">
      <c r="A450" s="36">
        <f t="shared" si="13"/>
        <v>443</v>
      </c>
      <c r="B450" s="37" t="s">
        <v>555</v>
      </c>
      <c r="C450" s="38" t="s">
        <v>114</v>
      </c>
      <c r="D450" s="38" t="s">
        <v>260</v>
      </c>
      <c r="E450" s="38" t="s">
        <v>95</v>
      </c>
      <c r="F450" s="39">
        <v>462595992.38</v>
      </c>
      <c r="G450" s="39">
        <v>187026668.31</v>
      </c>
      <c r="H450" s="40">
        <f t="shared" si="12"/>
        <v>0.40429807302862825</v>
      </c>
    </row>
    <row r="451" spans="1:8" ht="25.5" x14ac:dyDescent="0.2">
      <c r="A451" s="36">
        <f t="shared" si="13"/>
        <v>444</v>
      </c>
      <c r="B451" s="37" t="s">
        <v>566</v>
      </c>
      <c r="C451" s="38" t="s">
        <v>114</v>
      </c>
      <c r="D451" s="38" t="s">
        <v>331</v>
      </c>
      <c r="E451" s="38" t="s">
        <v>95</v>
      </c>
      <c r="F451" s="39">
        <v>462595992.38</v>
      </c>
      <c r="G451" s="39">
        <v>187026668.31</v>
      </c>
      <c r="H451" s="40">
        <f t="shared" si="12"/>
        <v>0.40429807302862825</v>
      </c>
    </row>
    <row r="452" spans="1:8" ht="63.75" x14ac:dyDescent="0.2">
      <c r="A452" s="36">
        <f t="shared" si="13"/>
        <v>445</v>
      </c>
      <c r="B452" s="37" t="s">
        <v>567</v>
      </c>
      <c r="C452" s="38" t="s">
        <v>114</v>
      </c>
      <c r="D452" s="38" t="s">
        <v>269</v>
      </c>
      <c r="E452" s="38" t="s">
        <v>95</v>
      </c>
      <c r="F452" s="39">
        <v>74801914.730000004</v>
      </c>
      <c r="G452" s="39">
        <v>35899431.899999999</v>
      </c>
      <c r="H452" s="40">
        <f t="shared" si="12"/>
        <v>0.47992664398471874</v>
      </c>
    </row>
    <row r="453" spans="1:8" x14ac:dyDescent="0.2">
      <c r="A453" s="36">
        <f t="shared" si="13"/>
        <v>446</v>
      </c>
      <c r="B453" s="37" t="s">
        <v>464</v>
      </c>
      <c r="C453" s="38" t="s">
        <v>114</v>
      </c>
      <c r="D453" s="38" t="s">
        <v>269</v>
      </c>
      <c r="E453" s="38" t="s">
        <v>161</v>
      </c>
      <c r="F453" s="39">
        <v>74801914.730000004</v>
      </c>
      <c r="G453" s="39">
        <v>35899431.899999999</v>
      </c>
      <c r="H453" s="40">
        <f t="shared" si="12"/>
        <v>0.47992664398471874</v>
      </c>
    </row>
    <row r="454" spans="1:8" x14ac:dyDescent="0.2">
      <c r="A454" s="36">
        <f t="shared" si="13"/>
        <v>447</v>
      </c>
      <c r="B454" s="37" t="s">
        <v>465</v>
      </c>
      <c r="C454" s="38" t="s">
        <v>114</v>
      </c>
      <c r="D454" s="38" t="s">
        <v>269</v>
      </c>
      <c r="E454" s="38" t="s">
        <v>432</v>
      </c>
      <c r="F454" s="39">
        <v>57362566.090000004</v>
      </c>
      <c r="G454" s="39">
        <v>27503691.109999999</v>
      </c>
      <c r="H454" s="40">
        <f t="shared" si="12"/>
        <v>0.47947107294411484</v>
      </c>
    </row>
    <row r="455" spans="1:8" ht="25.5" x14ac:dyDescent="0.2">
      <c r="A455" s="36">
        <f t="shared" si="13"/>
        <v>448</v>
      </c>
      <c r="B455" s="37" t="s">
        <v>466</v>
      </c>
      <c r="C455" s="38" t="s">
        <v>114</v>
      </c>
      <c r="D455" s="38" t="s">
        <v>269</v>
      </c>
      <c r="E455" s="38" t="s">
        <v>433</v>
      </c>
      <c r="F455" s="39">
        <v>153000</v>
      </c>
      <c r="G455" s="39">
        <v>0</v>
      </c>
      <c r="H455" s="40">
        <f t="shared" si="12"/>
        <v>0</v>
      </c>
    </row>
    <row r="456" spans="1:8" ht="38.25" x14ac:dyDescent="0.2">
      <c r="A456" s="36">
        <f t="shared" si="13"/>
        <v>449</v>
      </c>
      <c r="B456" s="37" t="s">
        <v>467</v>
      </c>
      <c r="C456" s="38" t="s">
        <v>114</v>
      </c>
      <c r="D456" s="38" t="s">
        <v>269</v>
      </c>
      <c r="E456" s="38" t="s">
        <v>434</v>
      </c>
      <c r="F456" s="39">
        <v>17286348.640000001</v>
      </c>
      <c r="G456" s="39">
        <v>8395740.7899999991</v>
      </c>
      <c r="H456" s="40">
        <f t="shared" si="12"/>
        <v>0.48568618884456322</v>
      </c>
    </row>
    <row r="457" spans="1:8" ht="89.25" x14ac:dyDescent="0.2">
      <c r="A457" s="36">
        <f t="shared" si="13"/>
        <v>450</v>
      </c>
      <c r="B457" s="37" t="s">
        <v>568</v>
      </c>
      <c r="C457" s="38" t="s">
        <v>114</v>
      </c>
      <c r="D457" s="38" t="s">
        <v>270</v>
      </c>
      <c r="E457" s="38" t="s">
        <v>95</v>
      </c>
      <c r="F457" s="39">
        <v>6453288.4199999999</v>
      </c>
      <c r="G457" s="39">
        <v>3585443.49</v>
      </c>
      <c r="H457" s="40">
        <f t="shared" ref="H457:H520" si="14">G457/F457</f>
        <v>0.55559944893955326</v>
      </c>
    </row>
    <row r="458" spans="1:8" ht="25.5" x14ac:dyDescent="0.2">
      <c r="A458" s="36">
        <f t="shared" ref="A458:A521" si="15">A457+1</f>
        <v>451</v>
      </c>
      <c r="B458" s="37" t="s">
        <v>452</v>
      </c>
      <c r="C458" s="38" t="s">
        <v>114</v>
      </c>
      <c r="D458" s="38" t="s">
        <v>270</v>
      </c>
      <c r="E458" s="38" t="s">
        <v>160</v>
      </c>
      <c r="F458" s="39">
        <v>6453288.4199999999</v>
      </c>
      <c r="G458" s="39">
        <v>3585443.49</v>
      </c>
      <c r="H458" s="40">
        <f t="shared" si="14"/>
        <v>0.55559944893955326</v>
      </c>
    </row>
    <row r="459" spans="1:8" x14ac:dyDescent="0.2">
      <c r="A459" s="36">
        <f t="shared" si="15"/>
        <v>452</v>
      </c>
      <c r="B459" s="37" t="s">
        <v>453</v>
      </c>
      <c r="C459" s="38" t="s">
        <v>114</v>
      </c>
      <c r="D459" s="38" t="s">
        <v>270</v>
      </c>
      <c r="E459" s="38" t="s">
        <v>392</v>
      </c>
      <c r="F459" s="39">
        <v>6453288.4199999999</v>
      </c>
      <c r="G459" s="39">
        <v>3585443.49</v>
      </c>
      <c r="H459" s="40">
        <f t="shared" si="14"/>
        <v>0.55559944893955326</v>
      </c>
    </row>
    <row r="460" spans="1:8" ht="38.25" x14ac:dyDescent="0.2">
      <c r="A460" s="36">
        <f t="shared" si="15"/>
        <v>453</v>
      </c>
      <c r="B460" s="37" t="s">
        <v>569</v>
      </c>
      <c r="C460" s="38" t="s">
        <v>114</v>
      </c>
      <c r="D460" s="38" t="s">
        <v>271</v>
      </c>
      <c r="E460" s="38" t="s">
        <v>95</v>
      </c>
      <c r="F460" s="39">
        <v>44517534.810000002</v>
      </c>
      <c r="G460" s="39">
        <v>16318319.74</v>
      </c>
      <c r="H460" s="40">
        <f t="shared" si="14"/>
        <v>0.36655937507874775</v>
      </c>
    </row>
    <row r="461" spans="1:8" x14ac:dyDescent="0.2">
      <c r="A461" s="36">
        <f t="shared" si="15"/>
        <v>454</v>
      </c>
      <c r="B461" s="37" t="s">
        <v>464</v>
      </c>
      <c r="C461" s="38" t="s">
        <v>114</v>
      </c>
      <c r="D461" s="38" t="s">
        <v>271</v>
      </c>
      <c r="E461" s="38" t="s">
        <v>161</v>
      </c>
      <c r="F461" s="39">
        <v>143574.6</v>
      </c>
      <c r="G461" s="39">
        <v>5244.6</v>
      </c>
      <c r="H461" s="40">
        <f t="shared" si="14"/>
        <v>3.6528745335177672E-2</v>
      </c>
    </row>
    <row r="462" spans="1:8" ht="25.5" x14ac:dyDescent="0.2">
      <c r="A462" s="36">
        <f t="shared" si="15"/>
        <v>455</v>
      </c>
      <c r="B462" s="37" t="s">
        <v>466</v>
      </c>
      <c r="C462" s="38" t="s">
        <v>114</v>
      </c>
      <c r="D462" s="38" t="s">
        <v>271</v>
      </c>
      <c r="E462" s="38" t="s">
        <v>433</v>
      </c>
      <c r="F462" s="39">
        <v>143574.6</v>
      </c>
      <c r="G462" s="39">
        <v>5244.6</v>
      </c>
      <c r="H462" s="40">
        <f t="shared" si="14"/>
        <v>3.6528745335177672E-2</v>
      </c>
    </row>
    <row r="463" spans="1:8" ht="25.5" x14ac:dyDescent="0.2">
      <c r="A463" s="36">
        <f t="shared" si="15"/>
        <v>456</v>
      </c>
      <c r="B463" s="37" t="s">
        <v>452</v>
      </c>
      <c r="C463" s="38" t="s">
        <v>114</v>
      </c>
      <c r="D463" s="38" t="s">
        <v>271</v>
      </c>
      <c r="E463" s="38" t="s">
        <v>160</v>
      </c>
      <c r="F463" s="39">
        <v>40550776.210000001</v>
      </c>
      <c r="G463" s="39">
        <v>15084027.130000001</v>
      </c>
      <c r="H463" s="40">
        <f t="shared" si="14"/>
        <v>0.37197875206838121</v>
      </c>
    </row>
    <row r="464" spans="1:8" x14ac:dyDescent="0.2">
      <c r="A464" s="36">
        <f t="shared" si="15"/>
        <v>457</v>
      </c>
      <c r="B464" s="37" t="s">
        <v>453</v>
      </c>
      <c r="C464" s="38" t="s">
        <v>114</v>
      </c>
      <c r="D464" s="38" t="s">
        <v>271</v>
      </c>
      <c r="E464" s="38" t="s">
        <v>392</v>
      </c>
      <c r="F464" s="39">
        <v>40550776.210000001</v>
      </c>
      <c r="G464" s="39">
        <v>15084027.130000001</v>
      </c>
      <c r="H464" s="40">
        <f t="shared" si="14"/>
        <v>0.37197875206838121</v>
      </c>
    </row>
    <row r="465" spans="1:8" x14ac:dyDescent="0.2">
      <c r="A465" s="36">
        <f t="shared" si="15"/>
        <v>458</v>
      </c>
      <c r="B465" s="37" t="s">
        <v>457</v>
      </c>
      <c r="C465" s="38" t="s">
        <v>114</v>
      </c>
      <c r="D465" s="38" t="s">
        <v>271</v>
      </c>
      <c r="E465" s="38" t="s">
        <v>162</v>
      </c>
      <c r="F465" s="39">
        <v>3823184</v>
      </c>
      <c r="G465" s="39">
        <v>1229048.01</v>
      </c>
      <c r="H465" s="40">
        <f t="shared" si="14"/>
        <v>0.32147236701137061</v>
      </c>
    </row>
    <row r="466" spans="1:8" ht="25.5" x14ac:dyDescent="0.2">
      <c r="A466" s="36">
        <f t="shared" si="15"/>
        <v>459</v>
      </c>
      <c r="B466" s="37" t="s">
        <v>468</v>
      </c>
      <c r="C466" s="38" t="s">
        <v>114</v>
      </c>
      <c r="D466" s="38" t="s">
        <v>271</v>
      </c>
      <c r="E466" s="38" t="s">
        <v>386</v>
      </c>
      <c r="F466" s="39">
        <v>3805488</v>
      </c>
      <c r="G466" s="39">
        <v>1229048</v>
      </c>
      <c r="H466" s="40">
        <f t="shared" si="14"/>
        <v>0.32296725150624572</v>
      </c>
    </row>
    <row r="467" spans="1:8" x14ac:dyDescent="0.2">
      <c r="A467" s="36">
        <f t="shared" si="15"/>
        <v>460</v>
      </c>
      <c r="B467" s="37" t="s">
        <v>458</v>
      </c>
      <c r="C467" s="38" t="s">
        <v>114</v>
      </c>
      <c r="D467" s="38" t="s">
        <v>271</v>
      </c>
      <c r="E467" s="38" t="s">
        <v>390</v>
      </c>
      <c r="F467" s="39">
        <v>17696</v>
      </c>
      <c r="G467" s="39">
        <v>0.01</v>
      </c>
      <c r="H467" s="40">
        <f t="shared" si="14"/>
        <v>5.6509945750452082E-7</v>
      </c>
    </row>
    <row r="468" spans="1:8" ht="25.5" x14ac:dyDescent="0.2">
      <c r="A468" s="36">
        <f t="shared" si="15"/>
        <v>461</v>
      </c>
      <c r="B468" s="37" t="s">
        <v>570</v>
      </c>
      <c r="C468" s="38" t="s">
        <v>114</v>
      </c>
      <c r="D468" s="38" t="s">
        <v>272</v>
      </c>
      <c r="E468" s="38" t="s">
        <v>95</v>
      </c>
      <c r="F468" s="39">
        <v>2366000</v>
      </c>
      <c r="G468" s="39">
        <v>585415.78</v>
      </c>
      <c r="H468" s="40">
        <f t="shared" si="14"/>
        <v>0.24742847844463231</v>
      </c>
    </row>
    <row r="469" spans="1:8" ht="25.5" x14ac:dyDescent="0.2">
      <c r="A469" s="36">
        <f t="shared" si="15"/>
        <v>462</v>
      </c>
      <c r="B469" s="37" t="s">
        <v>452</v>
      </c>
      <c r="C469" s="38" t="s">
        <v>114</v>
      </c>
      <c r="D469" s="38" t="s">
        <v>272</v>
      </c>
      <c r="E469" s="38" t="s">
        <v>160</v>
      </c>
      <c r="F469" s="39">
        <v>2366000</v>
      </c>
      <c r="G469" s="39">
        <v>585415.78</v>
      </c>
      <c r="H469" s="40">
        <f t="shared" si="14"/>
        <v>0.24742847844463231</v>
      </c>
    </row>
    <row r="470" spans="1:8" x14ac:dyDescent="0.2">
      <c r="A470" s="36">
        <f t="shared" si="15"/>
        <v>463</v>
      </c>
      <c r="B470" s="37" t="s">
        <v>453</v>
      </c>
      <c r="C470" s="38" t="s">
        <v>114</v>
      </c>
      <c r="D470" s="38" t="s">
        <v>272</v>
      </c>
      <c r="E470" s="38" t="s">
        <v>392</v>
      </c>
      <c r="F470" s="39">
        <v>2366000</v>
      </c>
      <c r="G470" s="39">
        <v>585415.78</v>
      </c>
      <c r="H470" s="40">
        <f t="shared" si="14"/>
        <v>0.24742847844463231</v>
      </c>
    </row>
    <row r="471" spans="1:8" ht="51" x14ac:dyDescent="0.2">
      <c r="A471" s="36">
        <f t="shared" si="15"/>
        <v>464</v>
      </c>
      <c r="B471" s="37" t="s">
        <v>767</v>
      </c>
      <c r="C471" s="38" t="s">
        <v>114</v>
      </c>
      <c r="D471" s="38" t="s">
        <v>273</v>
      </c>
      <c r="E471" s="38" t="s">
        <v>95</v>
      </c>
      <c r="F471" s="39">
        <v>6398180</v>
      </c>
      <c r="G471" s="39">
        <v>1457547.62</v>
      </c>
      <c r="H471" s="40">
        <f t="shared" si="14"/>
        <v>0.22780659812634219</v>
      </c>
    </row>
    <row r="472" spans="1:8" ht="25.5" x14ac:dyDescent="0.2">
      <c r="A472" s="36">
        <f t="shared" si="15"/>
        <v>465</v>
      </c>
      <c r="B472" s="37" t="s">
        <v>452</v>
      </c>
      <c r="C472" s="38" t="s">
        <v>114</v>
      </c>
      <c r="D472" s="38" t="s">
        <v>273</v>
      </c>
      <c r="E472" s="38" t="s">
        <v>160</v>
      </c>
      <c r="F472" s="39">
        <v>6398180</v>
      </c>
      <c r="G472" s="39">
        <v>1457547.62</v>
      </c>
      <c r="H472" s="40">
        <f t="shared" si="14"/>
        <v>0.22780659812634219</v>
      </c>
    </row>
    <row r="473" spans="1:8" x14ac:dyDescent="0.2">
      <c r="A473" s="36">
        <f t="shared" si="15"/>
        <v>466</v>
      </c>
      <c r="B473" s="37" t="s">
        <v>453</v>
      </c>
      <c r="C473" s="38" t="s">
        <v>114</v>
      </c>
      <c r="D473" s="38" t="s">
        <v>273</v>
      </c>
      <c r="E473" s="38" t="s">
        <v>392</v>
      </c>
      <c r="F473" s="39">
        <v>6398180</v>
      </c>
      <c r="G473" s="39">
        <v>1457547.62</v>
      </c>
      <c r="H473" s="40">
        <f t="shared" si="14"/>
        <v>0.22780659812634219</v>
      </c>
    </row>
    <row r="474" spans="1:8" ht="63.75" x14ac:dyDescent="0.2">
      <c r="A474" s="36">
        <f t="shared" si="15"/>
        <v>467</v>
      </c>
      <c r="B474" s="37" t="s">
        <v>768</v>
      </c>
      <c r="C474" s="38" t="s">
        <v>114</v>
      </c>
      <c r="D474" s="38" t="s">
        <v>274</v>
      </c>
      <c r="E474" s="38" t="s">
        <v>95</v>
      </c>
      <c r="F474" s="39">
        <v>21937736.329999998</v>
      </c>
      <c r="G474" s="39">
        <v>4617355.84</v>
      </c>
      <c r="H474" s="40">
        <f t="shared" si="14"/>
        <v>0.21047549166163218</v>
      </c>
    </row>
    <row r="475" spans="1:8" ht="25.5" x14ac:dyDescent="0.2">
      <c r="A475" s="36">
        <f t="shared" si="15"/>
        <v>468</v>
      </c>
      <c r="B475" s="37" t="s">
        <v>452</v>
      </c>
      <c r="C475" s="38" t="s">
        <v>114</v>
      </c>
      <c r="D475" s="38" t="s">
        <v>274</v>
      </c>
      <c r="E475" s="38" t="s">
        <v>160</v>
      </c>
      <c r="F475" s="39">
        <v>21937736.329999998</v>
      </c>
      <c r="G475" s="39">
        <v>4617355.84</v>
      </c>
      <c r="H475" s="40">
        <f t="shared" si="14"/>
        <v>0.21047549166163218</v>
      </c>
    </row>
    <row r="476" spans="1:8" ht="25.5" x14ac:dyDescent="0.2">
      <c r="A476" s="36">
        <f t="shared" si="15"/>
        <v>469</v>
      </c>
      <c r="B476" s="37" t="s">
        <v>505</v>
      </c>
      <c r="C476" s="38" t="s">
        <v>114</v>
      </c>
      <c r="D476" s="38" t="s">
        <v>274</v>
      </c>
      <c r="E476" s="38" t="s">
        <v>391</v>
      </c>
      <c r="F476" s="39">
        <v>12421925.039999999</v>
      </c>
      <c r="G476" s="39">
        <v>1501825.04</v>
      </c>
      <c r="H476" s="40">
        <f t="shared" si="14"/>
        <v>0.12090115140479064</v>
      </c>
    </row>
    <row r="477" spans="1:8" x14ac:dyDescent="0.2">
      <c r="A477" s="36">
        <f t="shared" si="15"/>
        <v>470</v>
      </c>
      <c r="B477" s="37" t="s">
        <v>453</v>
      </c>
      <c r="C477" s="38" t="s">
        <v>114</v>
      </c>
      <c r="D477" s="38" t="s">
        <v>274</v>
      </c>
      <c r="E477" s="38" t="s">
        <v>392</v>
      </c>
      <c r="F477" s="39">
        <v>9515811.2899999991</v>
      </c>
      <c r="G477" s="39">
        <v>3115530.8</v>
      </c>
      <c r="H477" s="40">
        <f t="shared" si="14"/>
        <v>0.32740569406562919</v>
      </c>
    </row>
    <row r="478" spans="1:8" ht="38.25" x14ac:dyDescent="0.2">
      <c r="A478" s="36">
        <f t="shared" si="15"/>
        <v>471</v>
      </c>
      <c r="B478" s="37" t="s">
        <v>769</v>
      </c>
      <c r="C478" s="38" t="s">
        <v>114</v>
      </c>
      <c r="D478" s="38" t="s">
        <v>770</v>
      </c>
      <c r="E478" s="38" t="s">
        <v>95</v>
      </c>
      <c r="F478" s="39">
        <v>41398209</v>
      </c>
      <c r="G478" s="39">
        <v>0</v>
      </c>
      <c r="H478" s="40">
        <f t="shared" si="14"/>
        <v>0</v>
      </c>
    </row>
    <row r="479" spans="1:8" ht="25.5" x14ac:dyDescent="0.2">
      <c r="A479" s="36">
        <f t="shared" si="15"/>
        <v>472</v>
      </c>
      <c r="B479" s="37" t="s">
        <v>452</v>
      </c>
      <c r="C479" s="38" t="s">
        <v>114</v>
      </c>
      <c r="D479" s="38" t="s">
        <v>770</v>
      </c>
      <c r="E479" s="38" t="s">
        <v>160</v>
      </c>
      <c r="F479" s="39">
        <v>41398209</v>
      </c>
      <c r="G479" s="39">
        <v>0</v>
      </c>
      <c r="H479" s="40">
        <f t="shared" si="14"/>
        <v>0</v>
      </c>
    </row>
    <row r="480" spans="1:8" ht="25.5" x14ac:dyDescent="0.2">
      <c r="A480" s="36">
        <f t="shared" si="15"/>
        <v>473</v>
      </c>
      <c r="B480" s="37" t="s">
        <v>505</v>
      </c>
      <c r="C480" s="38" t="s">
        <v>114</v>
      </c>
      <c r="D480" s="38" t="s">
        <v>770</v>
      </c>
      <c r="E480" s="38" t="s">
        <v>391</v>
      </c>
      <c r="F480" s="39">
        <v>41398209</v>
      </c>
      <c r="G480" s="39">
        <v>0</v>
      </c>
      <c r="H480" s="40">
        <f t="shared" si="14"/>
        <v>0</v>
      </c>
    </row>
    <row r="481" spans="1:8" ht="63.75" x14ac:dyDescent="0.2">
      <c r="A481" s="36">
        <f t="shared" si="15"/>
        <v>474</v>
      </c>
      <c r="B481" s="37" t="s">
        <v>771</v>
      </c>
      <c r="C481" s="38" t="s">
        <v>114</v>
      </c>
      <c r="D481" s="38" t="s">
        <v>772</v>
      </c>
      <c r="E481" s="38" t="s">
        <v>95</v>
      </c>
      <c r="F481" s="39">
        <v>5903270</v>
      </c>
      <c r="G481" s="39">
        <v>2636413.23</v>
      </c>
      <c r="H481" s="40">
        <f t="shared" si="14"/>
        <v>0.44660217642086503</v>
      </c>
    </row>
    <row r="482" spans="1:8" ht="25.5" x14ac:dyDescent="0.2">
      <c r="A482" s="36">
        <f t="shared" si="15"/>
        <v>475</v>
      </c>
      <c r="B482" s="37" t="s">
        <v>452</v>
      </c>
      <c r="C482" s="38" t="s">
        <v>114</v>
      </c>
      <c r="D482" s="38" t="s">
        <v>772</v>
      </c>
      <c r="E482" s="38" t="s">
        <v>160</v>
      </c>
      <c r="F482" s="39">
        <v>5903270</v>
      </c>
      <c r="G482" s="39">
        <v>2636413.23</v>
      </c>
      <c r="H482" s="40">
        <f t="shared" si="14"/>
        <v>0.44660217642086503</v>
      </c>
    </row>
    <row r="483" spans="1:8" x14ac:dyDescent="0.2">
      <c r="A483" s="36">
        <f t="shared" si="15"/>
        <v>476</v>
      </c>
      <c r="B483" s="37" t="s">
        <v>453</v>
      </c>
      <c r="C483" s="38" t="s">
        <v>114</v>
      </c>
      <c r="D483" s="38" t="s">
        <v>772</v>
      </c>
      <c r="E483" s="38" t="s">
        <v>392</v>
      </c>
      <c r="F483" s="39">
        <v>5903270</v>
      </c>
      <c r="G483" s="39">
        <v>2636413.23</v>
      </c>
      <c r="H483" s="40">
        <f t="shared" si="14"/>
        <v>0.44660217642086503</v>
      </c>
    </row>
    <row r="484" spans="1:8" ht="102" x14ac:dyDescent="0.2">
      <c r="A484" s="36">
        <f t="shared" si="15"/>
        <v>477</v>
      </c>
      <c r="B484" s="37" t="s">
        <v>571</v>
      </c>
      <c r="C484" s="38" t="s">
        <v>114</v>
      </c>
      <c r="D484" s="38" t="s">
        <v>275</v>
      </c>
      <c r="E484" s="38" t="s">
        <v>95</v>
      </c>
      <c r="F484" s="39">
        <v>919400</v>
      </c>
      <c r="G484" s="39">
        <v>352837</v>
      </c>
      <c r="H484" s="40">
        <f t="shared" si="14"/>
        <v>0.38376876223624101</v>
      </c>
    </row>
    <row r="485" spans="1:8" ht="25.5" x14ac:dyDescent="0.2">
      <c r="A485" s="36">
        <f t="shared" si="15"/>
        <v>478</v>
      </c>
      <c r="B485" s="37" t="s">
        <v>452</v>
      </c>
      <c r="C485" s="38" t="s">
        <v>114</v>
      </c>
      <c r="D485" s="38" t="s">
        <v>275</v>
      </c>
      <c r="E485" s="38" t="s">
        <v>160</v>
      </c>
      <c r="F485" s="39">
        <v>919400</v>
      </c>
      <c r="G485" s="39">
        <v>352837</v>
      </c>
      <c r="H485" s="40">
        <f t="shared" si="14"/>
        <v>0.38376876223624101</v>
      </c>
    </row>
    <row r="486" spans="1:8" x14ac:dyDescent="0.2">
      <c r="A486" s="36">
        <f t="shared" si="15"/>
        <v>479</v>
      </c>
      <c r="B486" s="37" t="s">
        <v>453</v>
      </c>
      <c r="C486" s="38" t="s">
        <v>114</v>
      </c>
      <c r="D486" s="38" t="s">
        <v>275</v>
      </c>
      <c r="E486" s="38" t="s">
        <v>392</v>
      </c>
      <c r="F486" s="39">
        <v>919400</v>
      </c>
      <c r="G486" s="39">
        <v>352837</v>
      </c>
      <c r="H486" s="40">
        <f t="shared" si="14"/>
        <v>0.38376876223624101</v>
      </c>
    </row>
    <row r="487" spans="1:8" ht="38.25" x14ac:dyDescent="0.2">
      <c r="A487" s="36">
        <f t="shared" si="15"/>
        <v>480</v>
      </c>
      <c r="B487" s="37" t="s">
        <v>572</v>
      </c>
      <c r="C487" s="38" t="s">
        <v>114</v>
      </c>
      <c r="D487" s="38" t="s">
        <v>573</v>
      </c>
      <c r="E487" s="38" t="s">
        <v>95</v>
      </c>
      <c r="F487" s="39">
        <v>1500000</v>
      </c>
      <c r="G487" s="39">
        <v>0</v>
      </c>
      <c r="H487" s="40">
        <f t="shared" si="14"/>
        <v>0</v>
      </c>
    </row>
    <row r="488" spans="1:8" ht="25.5" x14ac:dyDescent="0.2">
      <c r="A488" s="36">
        <f t="shared" si="15"/>
        <v>481</v>
      </c>
      <c r="B488" s="37" t="s">
        <v>452</v>
      </c>
      <c r="C488" s="38" t="s">
        <v>114</v>
      </c>
      <c r="D488" s="38" t="s">
        <v>573</v>
      </c>
      <c r="E488" s="38" t="s">
        <v>160</v>
      </c>
      <c r="F488" s="39">
        <v>1500000</v>
      </c>
      <c r="G488" s="39">
        <v>0</v>
      </c>
      <c r="H488" s="40">
        <f t="shared" si="14"/>
        <v>0</v>
      </c>
    </row>
    <row r="489" spans="1:8" x14ac:dyDescent="0.2">
      <c r="A489" s="36">
        <f t="shared" si="15"/>
        <v>482</v>
      </c>
      <c r="B489" s="37" t="s">
        <v>453</v>
      </c>
      <c r="C489" s="38" t="s">
        <v>114</v>
      </c>
      <c r="D489" s="38" t="s">
        <v>573</v>
      </c>
      <c r="E489" s="38" t="s">
        <v>392</v>
      </c>
      <c r="F489" s="39">
        <v>1500000</v>
      </c>
      <c r="G489" s="39">
        <v>0</v>
      </c>
      <c r="H489" s="40">
        <f t="shared" si="14"/>
        <v>0</v>
      </c>
    </row>
    <row r="490" spans="1:8" ht="114.75" x14ac:dyDescent="0.2">
      <c r="A490" s="36">
        <f t="shared" si="15"/>
        <v>483</v>
      </c>
      <c r="B490" s="37" t="s">
        <v>574</v>
      </c>
      <c r="C490" s="38" t="s">
        <v>114</v>
      </c>
      <c r="D490" s="38" t="s">
        <v>276</v>
      </c>
      <c r="E490" s="38" t="s">
        <v>95</v>
      </c>
      <c r="F490" s="39">
        <v>189023000</v>
      </c>
      <c r="G490" s="39">
        <v>108244080.83</v>
      </c>
      <c r="H490" s="40">
        <f t="shared" si="14"/>
        <v>0.57265031678684608</v>
      </c>
    </row>
    <row r="491" spans="1:8" x14ac:dyDescent="0.2">
      <c r="A491" s="36">
        <f t="shared" si="15"/>
        <v>484</v>
      </c>
      <c r="B491" s="37" t="s">
        <v>464</v>
      </c>
      <c r="C491" s="38" t="s">
        <v>114</v>
      </c>
      <c r="D491" s="38" t="s">
        <v>276</v>
      </c>
      <c r="E491" s="38" t="s">
        <v>161</v>
      </c>
      <c r="F491" s="39">
        <v>189023000</v>
      </c>
      <c r="G491" s="39">
        <v>108244080.83</v>
      </c>
      <c r="H491" s="40">
        <f t="shared" si="14"/>
        <v>0.57265031678684608</v>
      </c>
    </row>
    <row r="492" spans="1:8" x14ac:dyDescent="0.2">
      <c r="A492" s="36">
        <f t="shared" si="15"/>
        <v>485</v>
      </c>
      <c r="B492" s="37" t="s">
        <v>465</v>
      </c>
      <c r="C492" s="38" t="s">
        <v>114</v>
      </c>
      <c r="D492" s="38" t="s">
        <v>276</v>
      </c>
      <c r="E492" s="38" t="s">
        <v>432</v>
      </c>
      <c r="F492" s="39">
        <v>145179269.91999999</v>
      </c>
      <c r="G492" s="39">
        <v>83049968.730000004</v>
      </c>
      <c r="H492" s="40">
        <f t="shared" si="14"/>
        <v>0.5720511528661365</v>
      </c>
    </row>
    <row r="493" spans="1:8" ht="38.25" x14ac:dyDescent="0.2">
      <c r="A493" s="36">
        <f t="shared" si="15"/>
        <v>486</v>
      </c>
      <c r="B493" s="37" t="s">
        <v>467</v>
      </c>
      <c r="C493" s="38" t="s">
        <v>114</v>
      </c>
      <c r="D493" s="38" t="s">
        <v>276</v>
      </c>
      <c r="E493" s="38" t="s">
        <v>434</v>
      </c>
      <c r="F493" s="39">
        <v>43843730.079999998</v>
      </c>
      <c r="G493" s="39">
        <v>25194112.100000001</v>
      </c>
      <c r="H493" s="40">
        <f t="shared" si="14"/>
        <v>0.57463432180677276</v>
      </c>
    </row>
    <row r="494" spans="1:8" ht="114.75" x14ac:dyDescent="0.2">
      <c r="A494" s="36">
        <f t="shared" si="15"/>
        <v>487</v>
      </c>
      <c r="B494" s="37" t="s">
        <v>575</v>
      </c>
      <c r="C494" s="38" t="s">
        <v>114</v>
      </c>
      <c r="D494" s="38" t="s">
        <v>277</v>
      </c>
      <c r="E494" s="38" t="s">
        <v>95</v>
      </c>
      <c r="F494" s="39">
        <v>7988000</v>
      </c>
      <c r="G494" s="39">
        <v>3714629.74</v>
      </c>
      <c r="H494" s="40">
        <f t="shared" si="14"/>
        <v>0.465026256885328</v>
      </c>
    </row>
    <row r="495" spans="1:8" ht="25.5" x14ac:dyDescent="0.2">
      <c r="A495" s="36">
        <f t="shared" si="15"/>
        <v>488</v>
      </c>
      <c r="B495" s="37" t="s">
        <v>452</v>
      </c>
      <c r="C495" s="38" t="s">
        <v>114</v>
      </c>
      <c r="D495" s="38" t="s">
        <v>277</v>
      </c>
      <c r="E495" s="38" t="s">
        <v>160</v>
      </c>
      <c r="F495" s="39">
        <v>7988000</v>
      </c>
      <c r="G495" s="39">
        <v>3714629.74</v>
      </c>
      <c r="H495" s="40">
        <f t="shared" si="14"/>
        <v>0.465026256885328</v>
      </c>
    </row>
    <row r="496" spans="1:8" x14ac:dyDescent="0.2">
      <c r="A496" s="36">
        <f t="shared" si="15"/>
        <v>489</v>
      </c>
      <c r="B496" s="37" t="s">
        <v>453</v>
      </c>
      <c r="C496" s="38" t="s">
        <v>114</v>
      </c>
      <c r="D496" s="38" t="s">
        <v>277</v>
      </c>
      <c r="E496" s="38" t="s">
        <v>392</v>
      </c>
      <c r="F496" s="39">
        <v>7988000</v>
      </c>
      <c r="G496" s="39">
        <v>3714629.74</v>
      </c>
      <c r="H496" s="40">
        <f t="shared" si="14"/>
        <v>0.465026256885328</v>
      </c>
    </row>
    <row r="497" spans="1:8" ht="25.5" x14ac:dyDescent="0.2">
      <c r="A497" s="36">
        <f t="shared" si="15"/>
        <v>490</v>
      </c>
      <c r="B497" s="37" t="s">
        <v>773</v>
      </c>
      <c r="C497" s="38" t="s">
        <v>114</v>
      </c>
      <c r="D497" s="38" t="s">
        <v>278</v>
      </c>
      <c r="E497" s="38" t="s">
        <v>95</v>
      </c>
      <c r="F497" s="39">
        <v>20496486</v>
      </c>
      <c r="G497" s="39">
        <v>5968562.4000000004</v>
      </c>
      <c r="H497" s="40">
        <f t="shared" si="14"/>
        <v>0.2911993011875304</v>
      </c>
    </row>
    <row r="498" spans="1:8" ht="25.5" x14ac:dyDescent="0.2">
      <c r="A498" s="36">
        <f t="shared" si="15"/>
        <v>491</v>
      </c>
      <c r="B498" s="37" t="s">
        <v>452</v>
      </c>
      <c r="C498" s="38" t="s">
        <v>114</v>
      </c>
      <c r="D498" s="38" t="s">
        <v>278</v>
      </c>
      <c r="E498" s="38" t="s">
        <v>160</v>
      </c>
      <c r="F498" s="39">
        <v>20496486</v>
      </c>
      <c r="G498" s="39">
        <v>5968562.4000000004</v>
      </c>
      <c r="H498" s="40">
        <f t="shared" si="14"/>
        <v>0.2911993011875304</v>
      </c>
    </row>
    <row r="499" spans="1:8" x14ac:dyDescent="0.2">
      <c r="A499" s="36">
        <f t="shared" si="15"/>
        <v>492</v>
      </c>
      <c r="B499" s="37" t="s">
        <v>453</v>
      </c>
      <c r="C499" s="38" t="s">
        <v>114</v>
      </c>
      <c r="D499" s="38" t="s">
        <v>278</v>
      </c>
      <c r="E499" s="38" t="s">
        <v>392</v>
      </c>
      <c r="F499" s="39">
        <v>20496486</v>
      </c>
      <c r="G499" s="39">
        <v>5968562.4000000004</v>
      </c>
      <c r="H499" s="40">
        <f t="shared" si="14"/>
        <v>0.2911993011875304</v>
      </c>
    </row>
    <row r="500" spans="1:8" ht="25.5" x14ac:dyDescent="0.2">
      <c r="A500" s="36">
        <f t="shared" si="15"/>
        <v>493</v>
      </c>
      <c r="B500" s="37" t="s">
        <v>576</v>
      </c>
      <c r="C500" s="38" t="s">
        <v>114</v>
      </c>
      <c r="D500" s="38" t="s">
        <v>279</v>
      </c>
      <c r="E500" s="38" t="s">
        <v>95</v>
      </c>
      <c r="F500" s="39">
        <v>16389520</v>
      </c>
      <c r="G500" s="39">
        <v>0</v>
      </c>
      <c r="H500" s="40">
        <f t="shared" si="14"/>
        <v>0</v>
      </c>
    </row>
    <row r="501" spans="1:8" ht="25.5" x14ac:dyDescent="0.2">
      <c r="A501" s="36">
        <f t="shared" si="15"/>
        <v>494</v>
      </c>
      <c r="B501" s="37" t="s">
        <v>452</v>
      </c>
      <c r="C501" s="38" t="s">
        <v>114</v>
      </c>
      <c r="D501" s="38" t="s">
        <v>279</v>
      </c>
      <c r="E501" s="38" t="s">
        <v>160</v>
      </c>
      <c r="F501" s="39">
        <v>16389520</v>
      </c>
      <c r="G501" s="39">
        <v>0</v>
      </c>
      <c r="H501" s="40">
        <f t="shared" si="14"/>
        <v>0</v>
      </c>
    </row>
    <row r="502" spans="1:8" ht="25.5" x14ac:dyDescent="0.2">
      <c r="A502" s="36">
        <f t="shared" si="15"/>
        <v>495</v>
      </c>
      <c r="B502" s="37" t="s">
        <v>505</v>
      </c>
      <c r="C502" s="38" t="s">
        <v>114</v>
      </c>
      <c r="D502" s="38" t="s">
        <v>279</v>
      </c>
      <c r="E502" s="38" t="s">
        <v>391</v>
      </c>
      <c r="F502" s="39">
        <v>13936050</v>
      </c>
      <c r="G502" s="39">
        <v>0</v>
      </c>
      <c r="H502" s="40">
        <f t="shared" si="14"/>
        <v>0</v>
      </c>
    </row>
    <row r="503" spans="1:8" x14ac:dyDescent="0.2">
      <c r="A503" s="36">
        <f t="shared" si="15"/>
        <v>496</v>
      </c>
      <c r="B503" s="37" t="s">
        <v>453</v>
      </c>
      <c r="C503" s="38" t="s">
        <v>114</v>
      </c>
      <c r="D503" s="38" t="s">
        <v>279</v>
      </c>
      <c r="E503" s="38" t="s">
        <v>392</v>
      </c>
      <c r="F503" s="39">
        <v>2453470</v>
      </c>
      <c r="G503" s="39">
        <v>0</v>
      </c>
      <c r="H503" s="40">
        <f t="shared" si="14"/>
        <v>0</v>
      </c>
    </row>
    <row r="504" spans="1:8" ht="38.25" x14ac:dyDescent="0.2">
      <c r="A504" s="36">
        <f t="shared" si="15"/>
        <v>497</v>
      </c>
      <c r="B504" s="37" t="s">
        <v>578</v>
      </c>
      <c r="C504" s="38" t="s">
        <v>114</v>
      </c>
      <c r="D504" s="38" t="s">
        <v>436</v>
      </c>
      <c r="E504" s="38" t="s">
        <v>95</v>
      </c>
      <c r="F504" s="39">
        <v>2000000</v>
      </c>
      <c r="G504" s="39">
        <v>0</v>
      </c>
      <c r="H504" s="40">
        <f t="shared" si="14"/>
        <v>0</v>
      </c>
    </row>
    <row r="505" spans="1:8" ht="25.5" x14ac:dyDescent="0.2">
      <c r="A505" s="36">
        <f t="shared" si="15"/>
        <v>498</v>
      </c>
      <c r="B505" s="37" t="s">
        <v>452</v>
      </c>
      <c r="C505" s="38" t="s">
        <v>114</v>
      </c>
      <c r="D505" s="38" t="s">
        <v>436</v>
      </c>
      <c r="E505" s="38" t="s">
        <v>160</v>
      </c>
      <c r="F505" s="39">
        <v>2000000</v>
      </c>
      <c r="G505" s="39">
        <v>0</v>
      </c>
      <c r="H505" s="40">
        <f t="shared" si="14"/>
        <v>0</v>
      </c>
    </row>
    <row r="506" spans="1:8" x14ac:dyDescent="0.2">
      <c r="A506" s="36">
        <f t="shared" si="15"/>
        <v>499</v>
      </c>
      <c r="B506" s="37" t="s">
        <v>453</v>
      </c>
      <c r="C506" s="38" t="s">
        <v>114</v>
      </c>
      <c r="D506" s="38" t="s">
        <v>436</v>
      </c>
      <c r="E506" s="38" t="s">
        <v>392</v>
      </c>
      <c r="F506" s="39">
        <v>2000000</v>
      </c>
      <c r="G506" s="39">
        <v>0</v>
      </c>
      <c r="H506" s="40">
        <f t="shared" si="14"/>
        <v>0</v>
      </c>
    </row>
    <row r="507" spans="1:8" ht="25.5" x14ac:dyDescent="0.2">
      <c r="A507" s="36">
        <f t="shared" si="15"/>
        <v>500</v>
      </c>
      <c r="B507" s="37" t="s">
        <v>766</v>
      </c>
      <c r="C507" s="38" t="s">
        <v>114</v>
      </c>
      <c r="D507" s="38" t="s">
        <v>408</v>
      </c>
      <c r="E507" s="38" t="s">
        <v>95</v>
      </c>
      <c r="F507" s="39">
        <v>2009453.09</v>
      </c>
      <c r="G507" s="39">
        <v>1795038.92</v>
      </c>
      <c r="H507" s="40">
        <f t="shared" si="14"/>
        <v>0.89329725034785457</v>
      </c>
    </row>
    <row r="508" spans="1:8" x14ac:dyDescent="0.2">
      <c r="A508" s="36">
        <f t="shared" si="15"/>
        <v>501</v>
      </c>
      <c r="B508" s="37" t="s">
        <v>486</v>
      </c>
      <c r="C508" s="38" t="s">
        <v>114</v>
      </c>
      <c r="D508" s="38" t="s">
        <v>408</v>
      </c>
      <c r="E508" s="38" t="s">
        <v>163</v>
      </c>
      <c r="F508" s="39">
        <v>2009453.09</v>
      </c>
      <c r="G508" s="39">
        <v>1795038.92</v>
      </c>
      <c r="H508" s="40">
        <f t="shared" si="14"/>
        <v>0.89329725034785457</v>
      </c>
    </row>
    <row r="509" spans="1:8" ht="25.5" x14ac:dyDescent="0.2">
      <c r="A509" s="36">
        <f t="shared" si="15"/>
        <v>502</v>
      </c>
      <c r="B509" s="37" t="s">
        <v>487</v>
      </c>
      <c r="C509" s="38" t="s">
        <v>114</v>
      </c>
      <c r="D509" s="38" t="s">
        <v>408</v>
      </c>
      <c r="E509" s="38" t="s">
        <v>387</v>
      </c>
      <c r="F509" s="39">
        <v>2009453.09</v>
      </c>
      <c r="G509" s="39">
        <v>1795038.92</v>
      </c>
      <c r="H509" s="40">
        <f t="shared" si="14"/>
        <v>0.89329725034785457</v>
      </c>
    </row>
    <row r="510" spans="1:8" ht="25.5" x14ac:dyDescent="0.2">
      <c r="A510" s="36">
        <f t="shared" si="15"/>
        <v>503</v>
      </c>
      <c r="B510" s="37" t="s">
        <v>774</v>
      </c>
      <c r="C510" s="38" t="s">
        <v>114</v>
      </c>
      <c r="D510" s="38" t="s">
        <v>579</v>
      </c>
      <c r="E510" s="38" t="s">
        <v>95</v>
      </c>
      <c r="F510" s="39">
        <v>18494000</v>
      </c>
      <c r="G510" s="39">
        <v>1851591.82</v>
      </c>
      <c r="H510" s="40">
        <f t="shared" si="14"/>
        <v>0.10011851519411702</v>
      </c>
    </row>
    <row r="511" spans="1:8" ht="25.5" x14ac:dyDescent="0.2">
      <c r="A511" s="36">
        <f t="shared" si="15"/>
        <v>504</v>
      </c>
      <c r="B511" s="37" t="s">
        <v>452</v>
      </c>
      <c r="C511" s="38" t="s">
        <v>114</v>
      </c>
      <c r="D511" s="38" t="s">
        <v>579</v>
      </c>
      <c r="E511" s="38" t="s">
        <v>160</v>
      </c>
      <c r="F511" s="39">
        <v>18494000</v>
      </c>
      <c r="G511" s="39">
        <v>1851591.82</v>
      </c>
      <c r="H511" s="40">
        <f t="shared" si="14"/>
        <v>0.10011851519411702</v>
      </c>
    </row>
    <row r="512" spans="1:8" x14ac:dyDescent="0.2">
      <c r="A512" s="36">
        <f t="shared" si="15"/>
        <v>505</v>
      </c>
      <c r="B512" s="37" t="s">
        <v>453</v>
      </c>
      <c r="C512" s="38" t="s">
        <v>114</v>
      </c>
      <c r="D512" s="38" t="s">
        <v>579</v>
      </c>
      <c r="E512" s="38" t="s">
        <v>392</v>
      </c>
      <c r="F512" s="39">
        <v>18494000</v>
      </c>
      <c r="G512" s="39">
        <v>1851591.82</v>
      </c>
      <c r="H512" s="40">
        <f t="shared" si="14"/>
        <v>0.10011851519411702</v>
      </c>
    </row>
    <row r="513" spans="1:8" x14ac:dyDescent="0.2">
      <c r="A513" s="36">
        <f t="shared" si="15"/>
        <v>506</v>
      </c>
      <c r="B513" s="37" t="s">
        <v>203</v>
      </c>
      <c r="C513" s="38" t="s">
        <v>114</v>
      </c>
      <c r="D513" s="38" t="s">
        <v>205</v>
      </c>
      <c r="E513" s="38" t="s">
        <v>95</v>
      </c>
      <c r="F513" s="39">
        <v>271000</v>
      </c>
      <c r="G513" s="39">
        <v>0</v>
      </c>
      <c r="H513" s="40">
        <f t="shared" si="14"/>
        <v>0</v>
      </c>
    </row>
    <row r="514" spans="1:8" ht="51" x14ac:dyDescent="0.2">
      <c r="A514" s="36">
        <f t="shared" si="15"/>
        <v>507</v>
      </c>
      <c r="B514" s="37" t="s">
        <v>858</v>
      </c>
      <c r="C514" s="38" t="s">
        <v>114</v>
      </c>
      <c r="D514" s="38" t="s">
        <v>859</v>
      </c>
      <c r="E514" s="38" t="s">
        <v>95</v>
      </c>
      <c r="F514" s="39">
        <v>271000</v>
      </c>
      <c r="G514" s="39">
        <v>0</v>
      </c>
      <c r="H514" s="40">
        <f t="shared" si="14"/>
        <v>0</v>
      </c>
    </row>
    <row r="515" spans="1:8" ht="25.5" x14ac:dyDescent="0.2">
      <c r="A515" s="36">
        <f t="shared" si="15"/>
        <v>508</v>
      </c>
      <c r="B515" s="37" t="s">
        <v>452</v>
      </c>
      <c r="C515" s="38" t="s">
        <v>114</v>
      </c>
      <c r="D515" s="38" t="s">
        <v>859</v>
      </c>
      <c r="E515" s="38" t="s">
        <v>160</v>
      </c>
      <c r="F515" s="39">
        <v>271000</v>
      </c>
      <c r="G515" s="39">
        <v>0</v>
      </c>
      <c r="H515" s="40">
        <f t="shared" si="14"/>
        <v>0</v>
      </c>
    </row>
    <row r="516" spans="1:8" x14ac:dyDescent="0.2">
      <c r="A516" s="36">
        <f t="shared" si="15"/>
        <v>509</v>
      </c>
      <c r="B516" s="37" t="s">
        <v>453</v>
      </c>
      <c r="C516" s="38" t="s">
        <v>114</v>
      </c>
      <c r="D516" s="38" t="s">
        <v>859</v>
      </c>
      <c r="E516" s="38" t="s">
        <v>392</v>
      </c>
      <c r="F516" s="39">
        <v>271000</v>
      </c>
      <c r="G516" s="39">
        <v>0</v>
      </c>
      <c r="H516" s="40">
        <f t="shared" si="14"/>
        <v>0</v>
      </c>
    </row>
    <row r="517" spans="1:8" x14ac:dyDescent="0.2">
      <c r="A517" s="36">
        <f t="shared" si="15"/>
        <v>510</v>
      </c>
      <c r="B517" s="37" t="s">
        <v>375</v>
      </c>
      <c r="C517" s="38" t="s">
        <v>376</v>
      </c>
      <c r="D517" s="38" t="s">
        <v>204</v>
      </c>
      <c r="E517" s="38" t="s">
        <v>95</v>
      </c>
      <c r="F517" s="39">
        <v>59377376.009999998</v>
      </c>
      <c r="G517" s="39">
        <v>30414423.739999998</v>
      </c>
      <c r="H517" s="40">
        <f t="shared" si="14"/>
        <v>0.5122224285370538</v>
      </c>
    </row>
    <row r="518" spans="1:8" ht="38.25" x14ac:dyDescent="0.2">
      <c r="A518" s="36">
        <f t="shared" si="15"/>
        <v>511</v>
      </c>
      <c r="B518" s="37" t="s">
        <v>580</v>
      </c>
      <c r="C518" s="38" t="s">
        <v>376</v>
      </c>
      <c r="D518" s="38" t="s">
        <v>281</v>
      </c>
      <c r="E518" s="38" t="s">
        <v>95</v>
      </c>
      <c r="F518" s="39">
        <v>59377376.009999998</v>
      </c>
      <c r="G518" s="39">
        <v>30414423.739999998</v>
      </c>
      <c r="H518" s="40">
        <f t="shared" si="14"/>
        <v>0.5122224285370538</v>
      </c>
    </row>
    <row r="519" spans="1:8" x14ac:dyDescent="0.2">
      <c r="A519" s="36">
        <f t="shared" si="15"/>
        <v>512</v>
      </c>
      <c r="B519" s="37" t="s">
        <v>581</v>
      </c>
      <c r="C519" s="38" t="s">
        <v>376</v>
      </c>
      <c r="D519" s="38" t="s">
        <v>333</v>
      </c>
      <c r="E519" s="38" t="s">
        <v>95</v>
      </c>
      <c r="F519" s="39">
        <v>59377376.009999998</v>
      </c>
      <c r="G519" s="39">
        <v>30414423.739999998</v>
      </c>
      <c r="H519" s="40">
        <f t="shared" si="14"/>
        <v>0.5122224285370538</v>
      </c>
    </row>
    <row r="520" spans="1:8" ht="25.5" x14ac:dyDescent="0.2">
      <c r="A520" s="36">
        <f t="shared" si="15"/>
        <v>513</v>
      </c>
      <c r="B520" s="37" t="s">
        <v>582</v>
      </c>
      <c r="C520" s="38" t="s">
        <v>376</v>
      </c>
      <c r="D520" s="38" t="s">
        <v>282</v>
      </c>
      <c r="E520" s="38" t="s">
        <v>95</v>
      </c>
      <c r="F520" s="39">
        <v>53282646.469999999</v>
      </c>
      <c r="G520" s="39">
        <v>25669049.609999999</v>
      </c>
      <c r="H520" s="40">
        <f t="shared" si="14"/>
        <v>0.48175252752230646</v>
      </c>
    </row>
    <row r="521" spans="1:8" x14ac:dyDescent="0.2">
      <c r="A521" s="36">
        <f t="shared" si="15"/>
        <v>514</v>
      </c>
      <c r="B521" s="37" t="s">
        <v>464</v>
      </c>
      <c r="C521" s="38" t="s">
        <v>376</v>
      </c>
      <c r="D521" s="38" t="s">
        <v>282</v>
      </c>
      <c r="E521" s="38" t="s">
        <v>161</v>
      </c>
      <c r="F521" s="39">
        <v>46635104</v>
      </c>
      <c r="G521" s="39">
        <v>22727845.170000002</v>
      </c>
      <c r="H521" s="40">
        <f t="shared" ref="H521:H584" si="16">G521/F521</f>
        <v>0.48735487262985416</v>
      </c>
    </row>
    <row r="522" spans="1:8" x14ac:dyDescent="0.2">
      <c r="A522" s="36">
        <f t="shared" ref="A522:A585" si="17">A521+1</f>
        <v>515</v>
      </c>
      <c r="B522" s="37" t="s">
        <v>465</v>
      </c>
      <c r="C522" s="38" t="s">
        <v>376</v>
      </c>
      <c r="D522" s="38" t="s">
        <v>282</v>
      </c>
      <c r="E522" s="38" t="s">
        <v>432</v>
      </c>
      <c r="F522" s="39">
        <v>35647038</v>
      </c>
      <c r="G522" s="39">
        <v>17355262.23</v>
      </c>
      <c r="H522" s="40">
        <f t="shared" si="16"/>
        <v>0.48686407633644063</v>
      </c>
    </row>
    <row r="523" spans="1:8" ht="25.5" x14ac:dyDescent="0.2">
      <c r="A523" s="36">
        <f t="shared" si="17"/>
        <v>516</v>
      </c>
      <c r="B523" s="37" t="s">
        <v>466</v>
      </c>
      <c r="C523" s="38" t="s">
        <v>376</v>
      </c>
      <c r="D523" s="38" t="s">
        <v>282</v>
      </c>
      <c r="E523" s="38" t="s">
        <v>433</v>
      </c>
      <c r="F523" s="39">
        <v>259129</v>
      </c>
      <c r="G523" s="39">
        <v>119550</v>
      </c>
      <c r="H523" s="40">
        <f t="shared" si="16"/>
        <v>0.46135322561349751</v>
      </c>
    </row>
    <row r="524" spans="1:8" ht="38.25" x14ac:dyDescent="0.2">
      <c r="A524" s="36">
        <f t="shared" si="17"/>
        <v>517</v>
      </c>
      <c r="B524" s="37" t="s">
        <v>467</v>
      </c>
      <c r="C524" s="38" t="s">
        <v>376</v>
      </c>
      <c r="D524" s="38" t="s">
        <v>282</v>
      </c>
      <c r="E524" s="38" t="s">
        <v>434</v>
      </c>
      <c r="F524" s="39">
        <v>10728937</v>
      </c>
      <c r="G524" s="39">
        <v>5253032.9400000004</v>
      </c>
      <c r="H524" s="40">
        <f t="shared" si="16"/>
        <v>0.48961355071802548</v>
      </c>
    </row>
    <row r="525" spans="1:8" ht="25.5" x14ac:dyDescent="0.2">
      <c r="A525" s="36">
        <f t="shared" si="17"/>
        <v>518</v>
      </c>
      <c r="B525" s="37" t="s">
        <v>452</v>
      </c>
      <c r="C525" s="38" t="s">
        <v>376</v>
      </c>
      <c r="D525" s="38" t="s">
        <v>282</v>
      </c>
      <c r="E525" s="38" t="s">
        <v>160</v>
      </c>
      <c r="F525" s="39">
        <v>5434737.4699999997</v>
      </c>
      <c r="G525" s="39">
        <v>2206171.44</v>
      </c>
      <c r="H525" s="40">
        <f t="shared" si="16"/>
        <v>0.40593891649378971</v>
      </c>
    </row>
    <row r="526" spans="1:8" x14ac:dyDescent="0.2">
      <c r="A526" s="36">
        <f t="shared" si="17"/>
        <v>519</v>
      </c>
      <c r="B526" s="37" t="s">
        <v>453</v>
      </c>
      <c r="C526" s="38" t="s">
        <v>376</v>
      </c>
      <c r="D526" s="38" t="s">
        <v>282</v>
      </c>
      <c r="E526" s="38" t="s">
        <v>392</v>
      </c>
      <c r="F526" s="39">
        <v>5434737.4699999997</v>
      </c>
      <c r="G526" s="39">
        <v>2206171.44</v>
      </c>
      <c r="H526" s="40">
        <f t="shared" si="16"/>
        <v>0.40593891649378971</v>
      </c>
    </row>
    <row r="527" spans="1:8" x14ac:dyDescent="0.2">
      <c r="A527" s="36">
        <f t="shared" si="17"/>
        <v>520</v>
      </c>
      <c r="B527" s="37" t="s">
        <v>457</v>
      </c>
      <c r="C527" s="38" t="s">
        <v>376</v>
      </c>
      <c r="D527" s="38" t="s">
        <v>282</v>
      </c>
      <c r="E527" s="38" t="s">
        <v>162</v>
      </c>
      <c r="F527" s="39">
        <v>1212805</v>
      </c>
      <c r="G527" s="39">
        <v>735033</v>
      </c>
      <c r="H527" s="40">
        <f t="shared" si="16"/>
        <v>0.60606033121565295</v>
      </c>
    </row>
    <row r="528" spans="1:8" ht="25.5" x14ac:dyDescent="0.2">
      <c r="A528" s="36">
        <f t="shared" si="17"/>
        <v>521</v>
      </c>
      <c r="B528" s="37" t="s">
        <v>468</v>
      </c>
      <c r="C528" s="38" t="s">
        <v>376</v>
      </c>
      <c r="D528" s="38" t="s">
        <v>282</v>
      </c>
      <c r="E528" s="38" t="s">
        <v>386</v>
      </c>
      <c r="F528" s="39">
        <v>1204255</v>
      </c>
      <c r="G528" s="39">
        <v>733133</v>
      </c>
      <c r="H528" s="40">
        <f t="shared" si="16"/>
        <v>0.60878551469580777</v>
      </c>
    </row>
    <row r="529" spans="1:8" x14ac:dyDescent="0.2">
      <c r="A529" s="36">
        <f t="shared" si="17"/>
        <v>522</v>
      </c>
      <c r="B529" s="37" t="s">
        <v>583</v>
      </c>
      <c r="C529" s="38" t="s">
        <v>376</v>
      </c>
      <c r="D529" s="38" t="s">
        <v>282</v>
      </c>
      <c r="E529" s="38" t="s">
        <v>389</v>
      </c>
      <c r="F529" s="39">
        <v>8550</v>
      </c>
      <c r="G529" s="39">
        <v>1900</v>
      </c>
      <c r="H529" s="40">
        <f t="shared" si="16"/>
        <v>0.22222222222222221</v>
      </c>
    </row>
    <row r="530" spans="1:8" ht="25.5" x14ac:dyDescent="0.2">
      <c r="A530" s="36">
        <f t="shared" si="17"/>
        <v>523</v>
      </c>
      <c r="B530" s="37" t="s">
        <v>584</v>
      </c>
      <c r="C530" s="38" t="s">
        <v>376</v>
      </c>
      <c r="D530" s="38" t="s">
        <v>283</v>
      </c>
      <c r="E530" s="38" t="s">
        <v>95</v>
      </c>
      <c r="F530" s="39">
        <v>1505741.08</v>
      </c>
      <c r="G530" s="39">
        <v>542347.87</v>
      </c>
      <c r="H530" s="40">
        <f t="shared" si="16"/>
        <v>0.36018667299692719</v>
      </c>
    </row>
    <row r="531" spans="1:8" ht="25.5" x14ac:dyDescent="0.2">
      <c r="A531" s="36">
        <f t="shared" si="17"/>
        <v>524</v>
      </c>
      <c r="B531" s="37" t="s">
        <v>452</v>
      </c>
      <c r="C531" s="38" t="s">
        <v>376</v>
      </c>
      <c r="D531" s="38" t="s">
        <v>283</v>
      </c>
      <c r="E531" s="38" t="s">
        <v>160</v>
      </c>
      <c r="F531" s="39">
        <v>1505741.08</v>
      </c>
      <c r="G531" s="39">
        <v>542347.87</v>
      </c>
      <c r="H531" s="40">
        <f t="shared" si="16"/>
        <v>0.36018667299692719</v>
      </c>
    </row>
    <row r="532" spans="1:8" x14ac:dyDescent="0.2">
      <c r="A532" s="36">
        <f t="shared" si="17"/>
        <v>525</v>
      </c>
      <c r="B532" s="37" t="s">
        <v>453</v>
      </c>
      <c r="C532" s="38" t="s">
        <v>376</v>
      </c>
      <c r="D532" s="38" t="s">
        <v>283</v>
      </c>
      <c r="E532" s="38" t="s">
        <v>392</v>
      </c>
      <c r="F532" s="39">
        <v>1505741.08</v>
      </c>
      <c r="G532" s="39">
        <v>542347.87</v>
      </c>
      <c r="H532" s="40">
        <f t="shared" si="16"/>
        <v>0.36018667299692719</v>
      </c>
    </row>
    <row r="533" spans="1:8" ht="25.5" x14ac:dyDescent="0.2">
      <c r="A533" s="36">
        <f t="shared" si="17"/>
        <v>526</v>
      </c>
      <c r="B533" s="37" t="s">
        <v>585</v>
      </c>
      <c r="C533" s="38" t="s">
        <v>376</v>
      </c>
      <c r="D533" s="38" t="s">
        <v>284</v>
      </c>
      <c r="E533" s="38" t="s">
        <v>95</v>
      </c>
      <c r="F533" s="39">
        <v>3450011.86</v>
      </c>
      <c r="G533" s="39">
        <v>3310061.23</v>
      </c>
      <c r="H533" s="40">
        <f t="shared" si="16"/>
        <v>0.95943473945043189</v>
      </c>
    </row>
    <row r="534" spans="1:8" ht="25.5" x14ac:dyDescent="0.2">
      <c r="A534" s="36">
        <f t="shared" si="17"/>
        <v>527</v>
      </c>
      <c r="B534" s="37" t="s">
        <v>452</v>
      </c>
      <c r="C534" s="38" t="s">
        <v>376</v>
      </c>
      <c r="D534" s="38" t="s">
        <v>284</v>
      </c>
      <c r="E534" s="38" t="s">
        <v>160</v>
      </c>
      <c r="F534" s="39">
        <v>553559.98</v>
      </c>
      <c r="G534" s="39">
        <v>440867.05</v>
      </c>
      <c r="H534" s="40">
        <f t="shared" si="16"/>
        <v>0.79642146457191509</v>
      </c>
    </row>
    <row r="535" spans="1:8" x14ac:dyDescent="0.2">
      <c r="A535" s="36">
        <f t="shared" si="17"/>
        <v>528</v>
      </c>
      <c r="B535" s="37" t="s">
        <v>453</v>
      </c>
      <c r="C535" s="38" t="s">
        <v>376</v>
      </c>
      <c r="D535" s="38" t="s">
        <v>284</v>
      </c>
      <c r="E535" s="38" t="s">
        <v>392</v>
      </c>
      <c r="F535" s="39">
        <v>553559.98</v>
      </c>
      <c r="G535" s="39">
        <v>440867.05</v>
      </c>
      <c r="H535" s="40">
        <f t="shared" si="16"/>
        <v>0.79642146457191509</v>
      </c>
    </row>
    <row r="536" spans="1:8" x14ac:dyDescent="0.2">
      <c r="A536" s="36">
        <f t="shared" si="17"/>
        <v>529</v>
      </c>
      <c r="B536" s="37" t="s">
        <v>486</v>
      </c>
      <c r="C536" s="38" t="s">
        <v>376</v>
      </c>
      <c r="D536" s="38" t="s">
        <v>284</v>
      </c>
      <c r="E536" s="38" t="s">
        <v>163</v>
      </c>
      <c r="F536" s="39">
        <v>2896451.88</v>
      </c>
      <c r="G536" s="39">
        <v>2869194.18</v>
      </c>
      <c r="H536" s="40">
        <f t="shared" si="16"/>
        <v>0.99058927918388218</v>
      </c>
    </row>
    <row r="537" spans="1:8" ht="25.5" x14ac:dyDescent="0.2">
      <c r="A537" s="36">
        <f t="shared" si="17"/>
        <v>530</v>
      </c>
      <c r="B537" s="37" t="s">
        <v>487</v>
      </c>
      <c r="C537" s="38" t="s">
        <v>376</v>
      </c>
      <c r="D537" s="38" t="s">
        <v>284</v>
      </c>
      <c r="E537" s="38" t="s">
        <v>387</v>
      </c>
      <c r="F537" s="39">
        <v>2896451.88</v>
      </c>
      <c r="G537" s="39">
        <v>2869194.18</v>
      </c>
      <c r="H537" s="40">
        <f t="shared" si="16"/>
        <v>0.99058927918388218</v>
      </c>
    </row>
    <row r="538" spans="1:8" ht="25.5" x14ac:dyDescent="0.2">
      <c r="A538" s="36">
        <f t="shared" si="17"/>
        <v>531</v>
      </c>
      <c r="B538" s="37" t="s">
        <v>565</v>
      </c>
      <c r="C538" s="38" t="s">
        <v>376</v>
      </c>
      <c r="D538" s="38" t="s">
        <v>409</v>
      </c>
      <c r="E538" s="38" t="s">
        <v>95</v>
      </c>
      <c r="F538" s="39">
        <v>1088976.6000000001</v>
      </c>
      <c r="G538" s="39">
        <v>842965.03</v>
      </c>
      <c r="H538" s="40">
        <f t="shared" si="16"/>
        <v>0.77408920448795682</v>
      </c>
    </row>
    <row r="539" spans="1:8" x14ac:dyDescent="0.2">
      <c r="A539" s="36">
        <f t="shared" si="17"/>
        <v>532</v>
      </c>
      <c r="B539" s="37" t="s">
        <v>486</v>
      </c>
      <c r="C539" s="38" t="s">
        <v>376</v>
      </c>
      <c r="D539" s="38" t="s">
        <v>409</v>
      </c>
      <c r="E539" s="38" t="s">
        <v>163</v>
      </c>
      <c r="F539" s="39">
        <v>1088976.6000000001</v>
      </c>
      <c r="G539" s="39">
        <v>842965.03</v>
      </c>
      <c r="H539" s="40">
        <f t="shared" si="16"/>
        <v>0.77408920448795682</v>
      </c>
    </row>
    <row r="540" spans="1:8" ht="25.5" x14ac:dyDescent="0.2">
      <c r="A540" s="36">
        <f t="shared" si="17"/>
        <v>533</v>
      </c>
      <c r="B540" s="37" t="s">
        <v>487</v>
      </c>
      <c r="C540" s="38" t="s">
        <v>376</v>
      </c>
      <c r="D540" s="38" t="s">
        <v>409</v>
      </c>
      <c r="E540" s="38" t="s">
        <v>387</v>
      </c>
      <c r="F540" s="39">
        <v>1088976.6000000001</v>
      </c>
      <c r="G540" s="39">
        <v>842965.03</v>
      </c>
      <c r="H540" s="40">
        <f t="shared" si="16"/>
        <v>0.77408920448795682</v>
      </c>
    </row>
    <row r="541" spans="1:8" ht="25.5" x14ac:dyDescent="0.2">
      <c r="A541" s="36">
        <f t="shared" si="17"/>
        <v>534</v>
      </c>
      <c r="B541" s="37" t="s">
        <v>586</v>
      </c>
      <c r="C541" s="38" t="s">
        <v>376</v>
      </c>
      <c r="D541" s="38" t="s">
        <v>416</v>
      </c>
      <c r="E541" s="38" t="s">
        <v>95</v>
      </c>
      <c r="F541" s="39">
        <v>50000</v>
      </c>
      <c r="G541" s="39">
        <v>50000</v>
      </c>
      <c r="H541" s="40">
        <f t="shared" si="16"/>
        <v>1</v>
      </c>
    </row>
    <row r="542" spans="1:8" ht="25.5" x14ac:dyDescent="0.2">
      <c r="A542" s="36">
        <f t="shared" si="17"/>
        <v>535</v>
      </c>
      <c r="B542" s="37" t="s">
        <v>452</v>
      </c>
      <c r="C542" s="38" t="s">
        <v>376</v>
      </c>
      <c r="D542" s="38" t="s">
        <v>416</v>
      </c>
      <c r="E542" s="38" t="s">
        <v>160</v>
      </c>
      <c r="F542" s="39">
        <v>50000</v>
      </c>
      <c r="G542" s="39">
        <v>50000</v>
      </c>
      <c r="H542" s="40">
        <f t="shared" si="16"/>
        <v>1</v>
      </c>
    </row>
    <row r="543" spans="1:8" x14ac:dyDescent="0.2">
      <c r="A543" s="36">
        <f t="shared" si="17"/>
        <v>536</v>
      </c>
      <c r="B543" s="37" t="s">
        <v>453</v>
      </c>
      <c r="C543" s="38" t="s">
        <v>376</v>
      </c>
      <c r="D543" s="38" t="s">
        <v>416</v>
      </c>
      <c r="E543" s="38" t="s">
        <v>392</v>
      </c>
      <c r="F543" s="39">
        <v>50000</v>
      </c>
      <c r="G543" s="39">
        <v>50000</v>
      </c>
      <c r="H543" s="40">
        <f t="shared" si="16"/>
        <v>1</v>
      </c>
    </row>
    <row r="544" spans="1:8" x14ac:dyDescent="0.2">
      <c r="A544" s="36">
        <f t="shared" si="17"/>
        <v>537</v>
      </c>
      <c r="B544" s="37" t="s">
        <v>377</v>
      </c>
      <c r="C544" s="38" t="s">
        <v>115</v>
      </c>
      <c r="D544" s="38" t="s">
        <v>204</v>
      </c>
      <c r="E544" s="38" t="s">
        <v>95</v>
      </c>
      <c r="F544" s="39">
        <v>24102498</v>
      </c>
      <c r="G544" s="39">
        <v>5206849.38</v>
      </c>
      <c r="H544" s="40">
        <f t="shared" si="16"/>
        <v>0.21602944972757596</v>
      </c>
    </row>
    <row r="545" spans="1:8" ht="38.25" x14ac:dyDescent="0.2">
      <c r="A545" s="36">
        <f t="shared" si="17"/>
        <v>538</v>
      </c>
      <c r="B545" s="37" t="s">
        <v>555</v>
      </c>
      <c r="C545" s="38" t="s">
        <v>115</v>
      </c>
      <c r="D545" s="38" t="s">
        <v>260</v>
      </c>
      <c r="E545" s="38" t="s">
        <v>95</v>
      </c>
      <c r="F545" s="39">
        <v>21603500</v>
      </c>
      <c r="G545" s="39">
        <v>4762765.6100000003</v>
      </c>
      <c r="H545" s="40">
        <f t="shared" si="16"/>
        <v>0.22046268475015623</v>
      </c>
    </row>
    <row r="546" spans="1:8" ht="38.25" x14ac:dyDescent="0.2">
      <c r="A546" s="36">
        <f t="shared" si="17"/>
        <v>539</v>
      </c>
      <c r="B546" s="37" t="s">
        <v>775</v>
      </c>
      <c r="C546" s="38" t="s">
        <v>115</v>
      </c>
      <c r="D546" s="38" t="s">
        <v>334</v>
      </c>
      <c r="E546" s="38" t="s">
        <v>95</v>
      </c>
      <c r="F546" s="39">
        <v>19386500</v>
      </c>
      <c r="G546" s="39">
        <v>4655654.6100000003</v>
      </c>
      <c r="H546" s="40">
        <f t="shared" si="16"/>
        <v>0.24014931060273903</v>
      </c>
    </row>
    <row r="547" spans="1:8" ht="25.5" x14ac:dyDescent="0.2">
      <c r="A547" s="36">
        <f t="shared" si="17"/>
        <v>540</v>
      </c>
      <c r="B547" s="37" t="s">
        <v>587</v>
      </c>
      <c r="C547" s="38" t="s">
        <v>115</v>
      </c>
      <c r="D547" s="38" t="s">
        <v>285</v>
      </c>
      <c r="E547" s="38" t="s">
        <v>95</v>
      </c>
      <c r="F547" s="39">
        <v>10000000</v>
      </c>
      <c r="G547" s="39">
        <v>4520370.8099999996</v>
      </c>
      <c r="H547" s="40">
        <f t="shared" si="16"/>
        <v>0.45203708099999995</v>
      </c>
    </row>
    <row r="548" spans="1:8" ht="25.5" x14ac:dyDescent="0.2">
      <c r="A548" s="36">
        <f t="shared" si="17"/>
        <v>541</v>
      </c>
      <c r="B548" s="37" t="s">
        <v>452</v>
      </c>
      <c r="C548" s="38" t="s">
        <v>115</v>
      </c>
      <c r="D548" s="38" t="s">
        <v>285</v>
      </c>
      <c r="E548" s="38" t="s">
        <v>160</v>
      </c>
      <c r="F548" s="39">
        <v>10000000</v>
      </c>
      <c r="G548" s="39">
        <v>4520370.8099999996</v>
      </c>
      <c r="H548" s="40">
        <f t="shared" si="16"/>
        <v>0.45203708099999995</v>
      </c>
    </row>
    <row r="549" spans="1:8" x14ac:dyDescent="0.2">
      <c r="A549" s="36">
        <f t="shared" si="17"/>
        <v>542</v>
      </c>
      <c r="B549" s="37" t="s">
        <v>453</v>
      </c>
      <c r="C549" s="38" t="s">
        <v>115</v>
      </c>
      <c r="D549" s="38" t="s">
        <v>285</v>
      </c>
      <c r="E549" s="38" t="s">
        <v>392</v>
      </c>
      <c r="F549" s="39">
        <v>10000000</v>
      </c>
      <c r="G549" s="39">
        <v>4520370.8099999996</v>
      </c>
      <c r="H549" s="40">
        <f t="shared" si="16"/>
        <v>0.45203708099999995</v>
      </c>
    </row>
    <row r="550" spans="1:8" ht="25.5" x14ac:dyDescent="0.2">
      <c r="A550" s="36">
        <f t="shared" si="17"/>
        <v>543</v>
      </c>
      <c r="B550" s="37" t="s">
        <v>588</v>
      </c>
      <c r="C550" s="38" t="s">
        <v>115</v>
      </c>
      <c r="D550" s="38" t="s">
        <v>286</v>
      </c>
      <c r="E550" s="38" t="s">
        <v>95</v>
      </c>
      <c r="F550" s="39">
        <v>1500000</v>
      </c>
      <c r="G550" s="39">
        <v>0</v>
      </c>
      <c r="H550" s="40">
        <f t="shared" si="16"/>
        <v>0</v>
      </c>
    </row>
    <row r="551" spans="1:8" x14ac:dyDescent="0.2">
      <c r="A551" s="36">
        <f t="shared" si="17"/>
        <v>544</v>
      </c>
      <c r="B551" s="37" t="s">
        <v>464</v>
      </c>
      <c r="C551" s="38" t="s">
        <v>115</v>
      </c>
      <c r="D551" s="38" t="s">
        <v>286</v>
      </c>
      <c r="E551" s="38" t="s">
        <v>161</v>
      </c>
      <c r="F551" s="39">
        <v>1500000</v>
      </c>
      <c r="G551" s="39">
        <v>0</v>
      </c>
      <c r="H551" s="40">
        <f t="shared" si="16"/>
        <v>0</v>
      </c>
    </row>
    <row r="552" spans="1:8" ht="38.25" x14ac:dyDescent="0.2">
      <c r="A552" s="36">
        <f t="shared" si="17"/>
        <v>545</v>
      </c>
      <c r="B552" s="37" t="s">
        <v>589</v>
      </c>
      <c r="C552" s="38" t="s">
        <v>115</v>
      </c>
      <c r="D552" s="38" t="s">
        <v>286</v>
      </c>
      <c r="E552" s="38" t="s">
        <v>439</v>
      </c>
      <c r="F552" s="39">
        <v>1500000</v>
      </c>
      <c r="G552" s="39">
        <v>0</v>
      </c>
      <c r="H552" s="40">
        <f t="shared" si="16"/>
        <v>0</v>
      </c>
    </row>
    <row r="553" spans="1:8" ht="38.25" x14ac:dyDescent="0.2">
      <c r="A553" s="36">
        <f t="shared" si="17"/>
        <v>546</v>
      </c>
      <c r="B553" s="37" t="s">
        <v>590</v>
      </c>
      <c r="C553" s="38" t="s">
        <v>115</v>
      </c>
      <c r="D553" s="38" t="s">
        <v>287</v>
      </c>
      <c r="E553" s="38" t="s">
        <v>95</v>
      </c>
      <c r="F553" s="39">
        <v>200000</v>
      </c>
      <c r="G553" s="39">
        <v>0</v>
      </c>
      <c r="H553" s="40">
        <f t="shared" si="16"/>
        <v>0</v>
      </c>
    </row>
    <row r="554" spans="1:8" ht="25.5" x14ac:dyDescent="0.2">
      <c r="A554" s="36">
        <f t="shared" si="17"/>
        <v>547</v>
      </c>
      <c r="B554" s="37" t="s">
        <v>452</v>
      </c>
      <c r="C554" s="38" t="s">
        <v>115</v>
      </c>
      <c r="D554" s="38" t="s">
        <v>287</v>
      </c>
      <c r="E554" s="38" t="s">
        <v>160</v>
      </c>
      <c r="F554" s="39">
        <v>200000</v>
      </c>
      <c r="G554" s="39">
        <v>0</v>
      </c>
      <c r="H554" s="40">
        <f t="shared" si="16"/>
        <v>0</v>
      </c>
    </row>
    <row r="555" spans="1:8" x14ac:dyDescent="0.2">
      <c r="A555" s="36">
        <f t="shared" si="17"/>
        <v>548</v>
      </c>
      <c r="B555" s="37" t="s">
        <v>453</v>
      </c>
      <c r="C555" s="38" t="s">
        <v>115</v>
      </c>
      <c r="D555" s="38" t="s">
        <v>287</v>
      </c>
      <c r="E555" s="38" t="s">
        <v>392</v>
      </c>
      <c r="F555" s="39">
        <v>200000</v>
      </c>
      <c r="G555" s="39">
        <v>0</v>
      </c>
      <c r="H555" s="40">
        <f t="shared" si="16"/>
        <v>0</v>
      </c>
    </row>
    <row r="556" spans="1:8" ht="89.25" x14ac:dyDescent="0.2">
      <c r="A556" s="36">
        <f t="shared" si="17"/>
        <v>549</v>
      </c>
      <c r="B556" s="37" t="s">
        <v>776</v>
      </c>
      <c r="C556" s="38" t="s">
        <v>115</v>
      </c>
      <c r="D556" s="38" t="s">
        <v>591</v>
      </c>
      <c r="E556" s="38" t="s">
        <v>95</v>
      </c>
      <c r="F556" s="39">
        <v>858700</v>
      </c>
      <c r="G556" s="39">
        <v>0</v>
      </c>
      <c r="H556" s="40">
        <f t="shared" si="16"/>
        <v>0</v>
      </c>
    </row>
    <row r="557" spans="1:8" ht="25.5" x14ac:dyDescent="0.2">
      <c r="A557" s="36">
        <f t="shared" si="17"/>
        <v>550</v>
      </c>
      <c r="B557" s="37" t="s">
        <v>452</v>
      </c>
      <c r="C557" s="38" t="s">
        <v>115</v>
      </c>
      <c r="D557" s="38" t="s">
        <v>591</v>
      </c>
      <c r="E557" s="38" t="s">
        <v>160</v>
      </c>
      <c r="F557" s="39">
        <v>858700</v>
      </c>
      <c r="G557" s="39">
        <v>0</v>
      </c>
      <c r="H557" s="40">
        <f t="shared" si="16"/>
        <v>0</v>
      </c>
    </row>
    <row r="558" spans="1:8" x14ac:dyDescent="0.2">
      <c r="A558" s="36">
        <f t="shared" si="17"/>
        <v>551</v>
      </c>
      <c r="B558" s="37" t="s">
        <v>453</v>
      </c>
      <c r="C558" s="38" t="s">
        <v>115</v>
      </c>
      <c r="D558" s="38" t="s">
        <v>591</v>
      </c>
      <c r="E558" s="38" t="s">
        <v>392</v>
      </c>
      <c r="F558" s="39">
        <v>858700</v>
      </c>
      <c r="G558" s="39">
        <v>0</v>
      </c>
      <c r="H558" s="40">
        <f t="shared" si="16"/>
        <v>0</v>
      </c>
    </row>
    <row r="559" spans="1:8" ht="51" x14ac:dyDescent="0.2">
      <c r="A559" s="36">
        <f t="shared" si="17"/>
        <v>552</v>
      </c>
      <c r="B559" s="37" t="s">
        <v>777</v>
      </c>
      <c r="C559" s="38" t="s">
        <v>115</v>
      </c>
      <c r="D559" s="38" t="s">
        <v>288</v>
      </c>
      <c r="E559" s="38" t="s">
        <v>95</v>
      </c>
      <c r="F559" s="39">
        <v>6827800</v>
      </c>
      <c r="G559" s="39">
        <v>135283.79999999999</v>
      </c>
      <c r="H559" s="40">
        <f t="shared" si="16"/>
        <v>1.9813673511233486E-2</v>
      </c>
    </row>
    <row r="560" spans="1:8" ht="25.5" x14ac:dyDescent="0.2">
      <c r="A560" s="36">
        <f t="shared" si="17"/>
        <v>553</v>
      </c>
      <c r="B560" s="37" t="s">
        <v>452</v>
      </c>
      <c r="C560" s="38" t="s">
        <v>115</v>
      </c>
      <c r="D560" s="38" t="s">
        <v>288</v>
      </c>
      <c r="E560" s="38" t="s">
        <v>160</v>
      </c>
      <c r="F560" s="39">
        <v>6827800</v>
      </c>
      <c r="G560" s="39">
        <v>135283.79999999999</v>
      </c>
      <c r="H560" s="40">
        <f t="shared" si="16"/>
        <v>1.9813673511233486E-2</v>
      </c>
    </row>
    <row r="561" spans="1:8" x14ac:dyDescent="0.2">
      <c r="A561" s="36">
        <f t="shared" si="17"/>
        <v>554</v>
      </c>
      <c r="B561" s="37" t="s">
        <v>453</v>
      </c>
      <c r="C561" s="38" t="s">
        <v>115</v>
      </c>
      <c r="D561" s="38" t="s">
        <v>288</v>
      </c>
      <c r="E561" s="38" t="s">
        <v>392</v>
      </c>
      <c r="F561" s="39">
        <v>6827800</v>
      </c>
      <c r="G561" s="39">
        <v>135283.79999999999</v>
      </c>
      <c r="H561" s="40">
        <f t="shared" si="16"/>
        <v>1.9813673511233486E-2</v>
      </c>
    </row>
    <row r="562" spans="1:8" ht="25.5" x14ac:dyDescent="0.2">
      <c r="A562" s="36">
        <f t="shared" si="17"/>
        <v>555</v>
      </c>
      <c r="B562" s="37" t="s">
        <v>592</v>
      </c>
      <c r="C562" s="38" t="s">
        <v>115</v>
      </c>
      <c r="D562" s="38" t="s">
        <v>332</v>
      </c>
      <c r="E562" s="38" t="s">
        <v>95</v>
      </c>
      <c r="F562" s="39">
        <v>2217000</v>
      </c>
      <c r="G562" s="39">
        <v>107111</v>
      </c>
      <c r="H562" s="40">
        <f t="shared" si="16"/>
        <v>4.8313486693730263E-2</v>
      </c>
    </row>
    <row r="563" spans="1:8" ht="38.25" x14ac:dyDescent="0.2">
      <c r="A563" s="36">
        <f t="shared" si="17"/>
        <v>556</v>
      </c>
      <c r="B563" s="37" t="s">
        <v>593</v>
      </c>
      <c r="C563" s="38" t="s">
        <v>115</v>
      </c>
      <c r="D563" s="38" t="s">
        <v>289</v>
      </c>
      <c r="E563" s="38" t="s">
        <v>95</v>
      </c>
      <c r="F563" s="39">
        <v>700000</v>
      </c>
      <c r="G563" s="39">
        <v>98511</v>
      </c>
      <c r="H563" s="40">
        <f t="shared" si="16"/>
        <v>0.14072999999999999</v>
      </c>
    </row>
    <row r="564" spans="1:8" ht="25.5" x14ac:dyDescent="0.2">
      <c r="A564" s="36">
        <f t="shared" si="17"/>
        <v>557</v>
      </c>
      <c r="B564" s="37" t="s">
        <v>452</v>
      </c>
      <c r="C564" s="38" t="s">
        <v>115</v>
      </c>
      <c r="D564" s="38" t="s">
        <v>289</v>
      </c>
      <c r="E564" s="38" t="s">
        <v>160</v>
      </c>
      <c r="F564" s="39">
        <v>700000</v>
      </c>
      <c r="G564" s="39">
        <v>98511</v>
      </c>
      <c r="H564" s="40">
        <f t="shared" si="16"/>
        <v>0.14072999999999999</v>
      </c>
    </row>
    <row r="565" spans="1:8" x14ac:dyDescent="0.2">
      <c r="A565" s="36">
        <f t="shared" si="17"/>
        <v>558</v>
      </c>
      <c r="B565" s="37" t="s">
        <v>453</v>
      </c>
      <c r="C565" s="38" t="s">
        <v>115</v>
      </c>
      <c r="D565" s="38" t="s">
        <v>289</v>
      </c>
      <c r="E565" s="38" t="s">
        <v>392</v>
      </c>
      <c r="F565" s="39">
        <v>700000</v>
      </c>
      <c r="G565" s="39">
        <v>98511</v>
      </c>
      <c r="H565" s="40">
        <f t="shared" si="16"/>
        <v>0.14072999999999999</v>
      </c>
    </row>
    <row r="566" spans="1:8" ht="25.5" x14ac:dyDescent="0.2">
      <c r="A566" s="36">
        <f t="shared" si="17"/>
        <v>559</v>
      </c>
      <c r="B566" s="37" t="s">
        <v>594</v>
      </c>
      <c r="C566" s="38" t="s">
        <v>115</v>
      </c>
      <c r="D566" s="38" t="s">
        <v>280</v>
      </c>
      <c r="E566" s="38" t="s">
        <v>95</v>
      </c>
      <c r="F566" s="39">
        <v>837000</v>
      </c>
      <c r="G566" s="39">
        <v>8600</v>
      </c>
      <c r="H566" s="40">
        <f t="shared" si="16"/>
        <v>1.0274790919952211E-2</v>
      </c>
    </row>
    <row r="567" spans="1:8" ht="25.5" x14ac:dyDescent="0.2">
      <c r="A567" s="36">
        <f t="shared" si="17"/>
        <v>560</v>
      </c>
      <c r="B567" s="37" t="s">
        <v>452</v>
      </c>
      <c r="C567" s="38" t="s">
        <v>115</v>
      </c>
      <c r="D567" s="38" t="s">
        <v>280</v>
      </c>
      <c r="E567" s="38" t="s">
        <v>160</v>
      </c>
      <c r="F567" s="39">
        <v>837000</v>
      </c>
      <c r="G567" s="39">
        <v>8600</v>
      </c>
      <c r="H567" s="40">
        <f t="shared" si="16"/>
        <v>1.0274790919952211E-2</v>
      </c>
    </row>
    <row r="568" spans="1:8" x14ac:dyDescent="0.2">
      <c r="A568" s="36">
        <f t="shared" si="17"/>
        <v>561</v>
      </c>
      <c r="B568" s="37" t="s">
        <v>453</v>
      </c>
      <c r="C568" s="38" t="s">
        <v>115</v>
      </c>
      <c r="D568" s="38" t="s">
        <v>280</v>
      </c>
      <c r="E568" s="38" t="s">
        <v>392</v>
      </c>
      <c r="F568" s="39">
        <v>837000</v>
      </c>
      <c r="G568" s="39">
        <v>8600</v>
      </c>
      <c r="H568" s="40">
        <f t="shared" si="16"/>
        <v>1.0274790919952211E-2</v>
      </c>
    </row>
    <row r="569" spans="1:8" ht="25.5" x14ac:dyDescent="0.2">
      <c r="A569" s="36">
        <f t="shared" si="17"/>
        <v>562</v>
      </c>
      <c r="B569" s="37" t="s">
        <v>595</v>
      </c>
      <c r="C569" s="38" t="s">
        <v>115</v>
      </c>
      <c r="D569" s="38" t="s">
        <v>290</v>
      </c>
      <c r="E569" s="38" t="s">
        <v>95</v>
      </c>
      <c r="F569" s="39">
        <v>680000</v>
      </c>
      <c r="G569" s="39">
        <v>0</v>
      </c>
      <c r="H569" s="40">
        <f t="shared" si="16"/>
        <v>0</v>
      </c>
    </row>
    <row r="570" spans="1:8" ht="25.5" x14ac:dyDescent="0.2">
      <c r="A570" s="36">
        <f t="shared" si="17"/>
        <v>563</v>
      </c>
      <c r="B570" s="37" t="s">
        <v>452</v>
      </c>
      <c r="C570" s="38" t="s">
        <v>115</v>
      </c>
      <c r="D570" s="38" t="s">
        <v>290</v>
      </c>
      <c r="E570" s="38" t="s">
        <v>160</v>
      </c>
      <c r="F570" s="39">
        <v>680000</v>
      </c>
      <c r="G570" s="39">
        <v>0</v>
      </c>
      <c r="H570" s="40">
        <f t="shared" si="16"/>
        <v>0</v>
      </c>
    </row>
    <row r="571" spans="1:8" x14ac:dyDescent="0.2">
      <c r="A571" s="36">
        <f t="shared" si="17"/>
        <v>564</v>
      </c>
      <c r="B571" s="37" t="s">
        <v>453</v>
      </c>
      <c r="C571" s="38" t="s">
        <v>115</v>
      </c>
      <c r="D571" s="38" t="s">
        <v>290</v>
      </c>
      <c r="E571" s="38" t="s">
        <v>392</v>
      </c>
      <c r="F571" s="39">
        <v>680000</v>
      </c>
      <c r="G571" s="39">
        <v>0</v>
      </c>
      <c r="H571" s="40">
        <f t="shared" si="16"/>
        <v>0</v>
      </c>
    </row>
    <row r="572" spans="1:8" ht="38.25" x14ac:dyDescent="0.2">
      <c r="A572" s="36">
        <f t="shared" si="17"/>
        <v>565</v>
      </c>
      <c r="B572" s="37" t="s">
        <v>580</v>
      </c>
      <c r="C572" s="38" t="s">
        <v>115</v>
      </c>
      <c r="D572" s="38" t="s">
        <v>281</v>
      </c>
      <c r="E572" s="38" t="s">
        <v>95</v>
      </c>
      <c r="F572" s="39">
        <v>2498998</v>
      </c>
      <c r="G572" s="39">
        <v>444083.77</v>
      </c>
      <c r="H572" s="40">
        <f t="shared" si="16"/>
        <v>0.17770473205660831</v>
      </c>
    </row>
    <row r="573" spans="1:8" ht="25.5" x14ac:dyDescent="0.2">
      <c r="A573" s="36">
        <f t="shared" si="17"/>
        <v>566</v>
      </c>
      <c r="B573" s="37" t="s">
        <v>596</v>
      </c>
      <c r="C573" s="38" t="s">
        <v>115</v>
      </c>
      <c r="D573" s="38" t="s">
        <v>335</v>
      </c>
      <c r="E573" s="38" t="s">
        <v>95</v>
      </c>
      <c r="F573" s="39">
        <v>1297829</v>
      </c>
      <c r="G573" s="39">
        <v>329056.77</v>
      </c>
      <c r="H573" s="40">
        <f t="shared" si="16"/>
        <v>0.25354401080573791</v>
      </c>
    </row>
    <row r="574" spans="1:8" ht="25.5" x14ac:dyDescent="0.2">
      <c r="A574" s="36">
        <f t="shared" si="17"/>
        <v>567</v>
      </c>
      <c r="B574" s="37" t="s">
        <v>597</v>
      </c>
      <c r="C574" s="38" t="s">
        <v>115</v>
      </c>
      <c r="D574" s="38" t="s">
        <v>291</v>
      </c>
      <c r="E574" s="38" t="s">
        <v>95</v>
      </c>
      <c r="F574" s="39">
        <v>1148429</v>
      </c>
      <c r="G574" s="39">
        <v>329056.77</v>
      </c>
      <c r="H574" s="40">
        <f t="shared" si="16"/>
        <v>0.28652774355227884</v>
      </c>
    </row>
    <row r="575" spans="1:8" x14ac:dyDescent="0.2">
      <c r="A575" s="36">
        <f t="shared" si="17"/>
        <v>568</v>
      </c>
      <c r="B575" s="37" t="s">
        <v>464</v>
      </c>
      <c r="C575" s="38" t="s">
        <v>115</v>
      </c>
      <c r="D575" s="38" t="s">
        <v>291</v>
      </c>
      <c r="E575" s="38" t="s">
        <v>161</v>
      </c>
      <c r="F575" s="39">
        <v>884454</v>
      </c>
      <c r="G575" s="39">
        <v>284977.96999999997</v>
      </c>
      <c r="H575" s="40">
        <f t="shared" si="16"/>
        <v>0.32220779147360967</v>
      </c>
    </row>
    <row r="576" spans="1:8" x14ac:dyDescent="0.2">
      <c r="A576" s="36">
        <f t="shared" si="17"/>
        <v>569</v>
      </c>
      <c r="B576" s="37" t="s">
        <v>465</v>
      </c>
      <c r="C576" s="38" t="s">
        <v>115</v>
      </c>
      <c r="D576" s="38" t="s">
        <v>291</v>
      </c>
      <c r="E576" s="38" t="s">
        <v>432</v>
      </c>
      <c r="F576" s="39">
        <v>345948</v>
      </c>
      <c r="G576" s="39">
        <v>204041.61</v>
      </c>
      <c r="H576" s="40">
        <f t="shared" si="16"/>
        <v>0.58980427694335558</v>
      </c>
    </row>
    <row r="577" spans="1:8" ht="25.5" x14ac:dyDescent="0.2">
      <c r="A577" s="36">
        <f t="shared" si="17"/>
        <v>570</v>
      </c>
      <c r="B577" s="37" t="s">
        <v>466</v>
      </c>
      <c r="C577" s="38" t="s">
        <v>115</v>
      </c>
      <c r="D577" s="38" t="s">
        <v>291</v>
      </c>
      <c r="E577" s="38" t="s">
        <v>433</v>
      </c>
      <c r="F577" s="39">
        <v>42320</v>
      </c>
      <c r="G577" s="39">
        <v>8039.8</v>
      </c>
      <c r="H577" s="40">
        <f t="shared" si="16"/>
        <v>0.18997637051039698</v>
      </c>
    </row>
    <row r="578" spans="1:8" ht="38.25" x14ac:dyDescent="0.2">
      <c r="A578" s="36">
        <f t="shared" si="17"/>
        <v>571</v>
      </c>
      <c r="B578" s="37" t="s">
        <v>589</v>
      </c>
      <c r="C578" s="38" t="s">
        <v>115</v>
      </c>
      <c r="D578" s="38" t="s">
        <v>291</v>
      </c>
      <c r="E578" s="38" t="s">
        <v>439</v>
      </c>
      <c r="F578" s="39">
        <v>391710</v>
      </c>
      <c r="G578" s="39">
        <v>12484</v>
      </c>
      <c r="H578" s="40">
        <f t="shared" si="16"/>
        <v>3.1870516453498761E-2</v>
      </c>
    </row>
    <row r="579" spans="1:8" ht="38.25" x14ac:dyDescent="0.2">
      <c r="A579" s="36">
        <f t="shared" si="17"/>
        <v>572</v>
      </c>
      <c r="B579" s="37" t="s">
        <v>467</v>
      </c>
      <c r="C579" s="38" t="s">
        <v>115</v>
      </c>
      <c r="D579" s="38" t="s">
        <v>291</v>
      </c>
      <c r="E579" s="38" t="s">
        <v>434</v>
      </c>
      <c r="F579" s="39">
        <v>104476</v>
      </c>
      <c r="G579" s="39">
        <v>60412.56</v>
      </c>
      <c r="H579" s="40">
        <f t="shared" si="16"/>
        <v>0.57824342432711817</v>
      </c>
    </row>
    <row r="580" spans="1:8" ht="25.5" x14ac:dyDescent="0.2">
      <c r="A580" s="36">
        <f t="shared" si="17"/>
        <v>573</v>
      </c>
      <c r="B580" s="37" t="s">
        <v>452</v>
      </c>
      <c r="C580" s="38" t="s">
        <v>115</v>
      </c>
      <c r="D580" s="38" t="s">
        <v>291</v>
      </c>
      <c r="E580" s="38" t="s">
        <v>160</v>
      </c>
      <c r="F580" s="39">
        <v>263975</v>
      </c>
      <c r="G580" s="39">
        <v>44078.8</v>
      </c>
      <c r="H580" s="40">
        <f t="shared" si="16"/>
        <v>0.1669809641064495</v>
      </c>
    </row>
    <row r="581" spans="1:8" x14ac:dyDescent="0.2">
      <c r="A581" s="36">
        <f t="shared" si="17"/>
        <v>574</v>
      </c>
      <c r="B581" s="37" t="s">
        <v>453</v>
      </c>
      <c r="C581" s="38" t="s">
        <v>115</v>
      </c>
      <c r="D581" s="38" t="s">
        <v>291</v>
      </c>
      <c r="E581" s="38" t="s">
        <v>392</v>
      </c>
      <c r="F581" s="39">
        <v>263975</v>
      </c>
      <c r="G581" s="39">
        <v>44078.8</v>
      </c>
      <c r="H581" s="40">
        <f t="shared" si="16"/>
        <v>0.1669809641064495</v>
      </c>
    </row>
    <row r="582" spans="1:8" ht="25.5" x14ac:dyDescent="0.2">
      <c r="A582" s="36">
        <f t="shared" si="17"/>
        <v>575</v>
      </c>
      <c r="B582" s="37" t="s">
        <v>860</v>
      </c>
      <c r="C582" s="38" t="s">
        <v>115</v>
      </c>
      <c r="D582" s="38" t="s">
        <v>861</v>
      </c>
      <c r="E582" s="38" t="s">
        <v>95</v>
      </c>
      <c r="F582" s="39">
        <v>64900</v>
      </c>
      <c r="G582" s="39">
        <v>0</v>
      </c>
      <c r="H582" s="40">
        <f t="shared" si="16"/>
        <v>0</v>
      </c>
    </row>
    <row r="583" spans="1:8" ht="25.5" x14ac:dyDescent="0.2">
      <c r="A583" s="36">
        <f t="shared" si="17"/>
        <v>576</v>
      </c>
      <c r="B583" s="37" t="s">
        <v>452</v>
      </c>
      <c r="C583" s="38" t="s">
        <v>115</v>
      </c>
      <c r="D583" s="38" t="s">
        <v>861</v>
      </c>
      <c r="E583" s="38" t="s">
        <v>160</v>
      </c>
      <c r="F583" s="39">
        <v>41290</v>
      </c>
      <c r="G583" s="39">
        <v>0</v>
      </c>
      <c r="H583" s="40">
        <f t="shared" si="16"/>
        <v>0</v>
      </c>
    </row>
    <row r="584" spans="1:8" x14ac:dyDescent="0.2">
      <c r="A584" s="36">
        <f t="shared" si="17"/>
        <v>577</v>
      </c>
      <c r="B584" s="37" t="s">
        <v>453</v>
      </c>
      <c r="C584" s="38" t="s">
        <v>115</v>
      </c>
      <c r="D584" s="38" t="s">
        <v>861</v>
      </c>
      <c r="E584" s="38" t="s">
        <v>392</v>
      </c>
      <c r="F584" s="39">
        <v>41290</v>
      </c>
      <c r="G584" s="39">
        <v>0</v>
      </c>
      <c r="H584" s="40">
        <f t="shared" si="16"/>
        <v>0</v>
      </c>
    </row>
    <row r="585" spans="1:8" x14ac:dyDescent="0.2">
      <c r="A585" s="36">
        <f t="shared" si="17"/>
        <v>578</v>
      </c>
      <c r="B585" s="37" t="s">
        <v>490</v>
      </c>
      <c r="C585" s="38" t="s">
        <v>115</v>
      </c>
      <c r="D585" s="38" t="s">
        <v>861</v>
      </c>
      <c r="E585" s="38" t="s">
        <v>166</v>
      </c>
      <c r="F585" s="39">
        <v>23610</v>
      </c>
      <c r="G585" s="39">
        <v>0</v>
      </c>
      <c r="H585" s="40">
        <f t="shared" ref="H585:H648" si="18">G585/F585</f>
        <v>0</v>
      </c>
    </row>
    <row r="586" spans="1:8" ht="38.25" x14ac:dyDescent="0.2">
      <c r="A586" s="36">
        <f t="shared" ref="A586:A649" si="19">A585+1</f>
        <v>579</v>
      </c>
      <c r="B586" s="37" t="s">
        <v>862</v>
      </c>
      <c r="C586" s="38" t="s">
        <v>115</v>
      </c>
      <c r="D586" s="38" t="s">
        <v>863</v>
      </c>
      <c r="E586" s="38" t="s">
        <v>95</v>
      </c>
      <c r="F586" s="39">
        <v>84500</v>
      </c>
      <c r="G586" s="39">
        <v>0</v>
      </c>
      <c r="H586" s="40">
        <f t="shared" si="18"/>
        <v>0</v>
      </c>
    </row>
    <row r="587" spans="1:8" ht="25.5" x14ac:dyDescent="0.2">
      <c r="A587" s="36">
        <f t="shared" si="19"/>
        <v>580</v>
      </c>
      <c r="B587" s="37" t="s">
        <v>452</v>
      </c>
      <c r="C587" s="38" t="s">
        <v>115</v>
      </c>
      <c r="D587" s="38" t="s">
        <v>863</v>
      </c>
      <c r="E587" s="38" t="s">
        <v>160</v>
      </c>
      <c r="F587" s="39">
        <v>39500</v>
      </c>
      <c r="G587" s="39">
        <v>0</v>
      </c>
      <c r="H587" s="40">
        <f t="shared" si="18"/>
        <v>0</v>
      </c>
    </row>
    <row r="588" spans="1:8" x14ac:dyDescent="0.2">
      <c r="A588" s="36">
        <f t="shared" si="19"/>
        <v>581</v>
      </c>
      <c r="B588" s="37" t="s">
        <v>453</v>
      </c>
      <c r="C588" s="38" t="s">
        <v>115</v>
      </c>
      <c r="D588" s="38" t="s">
        <v>863</v>
      </c>
      <c r="E588" s="38" t="s">
        <v>392</v>
      </c>
      <c r="F588" s="39">
        <v>39500</v>
      </c>
      <c r="G588" s="39">
        <v>0</v>
      </c>
      <c r="H588" s="40">
        <f t="shared" si="18"/>
        <v>0</v>
      </c>
    </row>
    <row r="589" spans="1:8" x14ac:dyDescent="0.2">
      <c r="A589" s="36">
        <f t="shared" si="19"/>
        <v>582</v>
      </c>
      <c r="B589" s="37" t="s">
        <v>490</v>
      </c>
      <c r="C589" s="38" t="s">
        <v>115</v>
      </c>
      <c r="D589" s="38" t="s">
        <v>863</v>
      </c>
      <c r="E589" s="38" t="s">
        <v>166</v>
      </c>
      <c r="F589" s="39">
        <v>45000</v>
      </c>
      <c r="G589" s="39">
        <v>0</v>
      </c>
      <c r="H589" s="40">
        <f t="shared" si="18"/>
        <v>0</v>
      </c>
    </row>
    <row r="590" spans="1:8" x14ac:dyDescent="0.2">
      <c r="A590" s="36">
        <f t="shared" si="19"/>
        <v>583</v>
      </c>
      <c r="B590" s="37" t="s">
        <v>598</v>
      </c>
      <c r="C590" s="38" t="s">
        <v>115</v>
      </c>
      <c r="D590" s="38" t="s">
        <v>336</v>
      </c>
      <c r="E590" s="38" t="s">
        <v>95</v>
      </c>
      <c r="F590" s="39">
        <v>1201169</v>
      </c>
      <c r="G590" s="39">
        <v>115027</v>
      </c>
      <c r="H590" s="40">
        <f t="shared" si="18"/>
        <v>9.5762544654415818E-2</v>
      </c>
    </row>
    <row r="591" spans="1:8" ht="25.5" x14ac:dyDescent="0.2">
      <c r="A591" s="36">
        <f t="shared" si="19"/>
        <v>584</v>
      </c>
      <c r="B591" s="37" t="s">
        <v>778</v>
      </c>
      <c r="C591" s="38" t="s">
        <v>115</v>
      </c>
      <c r="D591" s="38" t="s">
        <v>779</v>
      </c>
      <c r="E591" s="38" t="s">
        <v>95</v>
      </c>
      <c r="F591" s="39">
        <v>249743</v>
      </c>
      <c r="G591" s="39">
        <v>0</v>
      </c>
      <c r="H591" s="40">
        <f t="shared" si="18"/>
        <v>0</v>
      </c>
    </row>
    <row r="592" spans="1:8" ht="25.5" x14ac:dyDescent="0.2">
      <c r="A592" s="36">
        <f t="shared" si="19"/>
        <v>585</v>
      </c>
      <c r="B592" s="37" t="s">
        <v>452</v>
      </c>
      <c r="C592" s="38" t="s">
        <v>115</v>
      </c>
      <c r="D592" s="38" t="s">
        <v>779</v>
      </c>
      <c r="E592" s="38" t="s">
        <v>160</v>
      </c>
      <c r="F592" s="39">
        <v>249743</v>
      </c>
      <c r="G592" s="39">
        <v>0</v>
      </c>
      <c r="H592" s="40">
        <f t="shared" si="18"/>
        <v>0</v>
      </c>
    </row>
    <row r="593" spans="1:8" x14ac:dyDescent="0.2">
      <c r="A593" s="36">
        <f t="shared" si="19"/>
        <v>586</v>
      </c>
      <c r="B593" s="37" t="s">
        <v>453</v>
      </c>
      <c r="C593" s="38" t="s">
        <v>115</v>
      </c>
      <c r="D593" s="38" t="s">
        <v>779</v>
      </c>
      <c r="E593" s="38" t="s">
        <v>392</v>
      </c>
      <c r="F593" s="39">
        <v>249743</v>
      </c>
      <c r="G593" s="39">
        <v>0</v>
      </c>
      <c r="H593" s="40">
        <f t="shared" si="18"/>
        <v>0</v>
      </c>
    </row>
    <row r="594" spans="1:8" ht="38.25" x14ac:dyDescent="0.2">
      <c r="A594" s="36">
        <f t="shared" si="19"/>
        <v>587</v>
      </c>
      <c r="B594" s="37" t="s">
        <v>599</v>
      </c>
      <c r="C594" s="38" t="s">
        <v>115</v>
      </c>
      <c r="D594" s="38" t="s">
        <v>292</v>
      </c>
      <c r="E594" s="38" t="s">
        <v>95</v>
      </c>
      <c r="F594" s="39">
        <v>420630</v>
      </c>
      <c r="G594" s="39">
        <v>115027</v>
      </c>
      <c r="H594" s="40">
        <f t="shared" si="18"/>
        <v>0.27346361410265552</v>
      </c>
    </row>
    <row r="595" spans="1:8" ht="25.5" x14ac:dyDescent="0.2">
      <c r="A595" s="36">
        <f t="shared" si="19"/>
        <v>588</v>
      </c>
      <c r="B595" s="37" t="s">
        <v>452</v>
      </c>
      <c r="C595" s="38" t="s">
        <v>115</v>
      </c>
      <c r="D595" s="38" t="s">
        <v>292</v>
      </c>
      <c r="E595" s="38" t="s">
        <v>160</v>
      </c>
      <c r="F595" s="39">
        <v>420630</v>
      </c>
      <c r="G595" s="39">
        <v>115027</v>
      </c>
      <c r="H595" s="40">
        <f t="shared" si="18"/>
        <v>0.27346361410265552</v>
      </c>
    </row>
    <row r="596" spans="1:8" x14ac:dyDescent="0.2">
      <c r="A596" s="36">
        <f t="shared" si="19"/>
        <v>589</v>
      </c>
      <c r="B596" s="37" t="s">
        <v>453</v>
      </c>
      <c r="C596" s="38" t="s">
        <v>115</v>
      </c>
      <c r="D596" s="38" t="s">
        <v>292</v>
      </c>
      <c r="E596" s="38" t="s">
        <v>392</v>
      </c>
      <c r="F596" s="39">
        <v>420630</v>
      </c>
      <c r="G596" s="39">
        <v>115027</v>
      </c>
      <c r="H596" s="40">
        <f t="shared" si="18"/>
        <v>0.27346361410265552</v>
      </c>
    </row>
    <row r="597" spans="1:8" ht="25.5" x14ac:dyDescent="0.2">
      <c r="A597" s="36">
        <f t="shared" si="19"/>
        <v>590</v>
      </c>
      <c r="B597" s="37" t="s">
        <v>600</v>
      </c>
      <c r="C597" s="38" t="s">
        <v>115</v>
      </c>
      <c r="D597" s="38" t="s">
        <v>293</v>
      </c>
      <c r="E597" s="38" t="s">
        <v>95</v>
      </c>
      <c r="F597" s="39">
        <v>28500</v>
      </c>
      <c r="G597" s="39">
        <v>0</v>
      </c>
      <c r="H597" s="40">
        <f t="shared" si="18"/>
        <v>0</v>
      </c>
    </row>
    <row r="598" spans="1:8" ht="25.5" x14ac:dyDescent="0.2">
      <c r="A598" s="36">
        <f t="shared" si="19"/>
        <v>591</v>
      </c>
      <c r="B598" s="37" t="s">
        <v>452</v>
      </c>
      <c r="C598" s="38" t="s">
        <v>115</v>
      </c>
      <c r="D598" s="38" t="s">
        <v>293</v>
      </c>
      <c r="E598" s="38" t="s">
        <v>160</v>
      </c>
      <c r="F598" s="39">
        <v>28500</v>
      </c>
      <c r="G598" s="39">
        <v>0</v>
      </c>
      <c r="H598" s="40">
        <f t="shared" si="18"/>
        <v>0</v>
      </c>
    </row>
    <row r="599" spans="1:8" x14ac:dyDescent="0.2">
      <c r="A599" s="36">
        <f t="shared" si="19"/>
        <v>592</v>
      </c>
      <c r="B599" s="37" t="s">
        <v>453</v>
      </c>
      <c r="C599" s="38" t="s">
        <v>115</v>
      </c>
      <c r="D599" s="38" t="s">
        <v>293</v>
      </c>
      <c r="E599" s="38" t="s">
        <v>392</v>
      </c>
      <c r="F599" s="39">
        <v>28500</v>
      </c>
      <c r="G599" s="39">
        <v>0</v>
      </c>
      <c r="H599" s="40">
        <f t="shared" si="18"/>
        <v>0</v>
      </c>
    </row>
    <row r="600" spans="1:8" ht="25.5" x14ac:dyDescent="0.2">
      <c r="A600" s="36">
        <f t="shared" si="19"/>
        <v>593</v>
      </c>
      <c r="B600" s="37" t="s">
        <v>864</v>
      </c>
      <c r="C600" s="38" t="s">
        <v>115</v>
      </c>
      <c r="D600" s="38" t="s">
        <v>865</v>
      </c>
      <c r="E600" s="38" t="s">
        <v>95</v>
      </c>
      <c r="F600" s="39">
        <v>30523</v>
      </c>
      <c r="G600" s="39">
        <v>0</v>
      </c>
      <c r="H600" s="40">
        <f t="shared" si="18"/>
        <v>0</v>
      </c>
    </row>
    <row r="601" spans="1:8" ht="25.5" x14ac:dyDescent="0.2">
      <c r="A601" s="36">
        <f t="shared" si="19"/>
        <v>594</v>
      </c>
      <c r="B601" s="37" t="s">
        <v>452</v>
      </c>
      <c r="C601" s="38" t="s">
        <v>115</v>
      </c>
      <c r="D601" s="38" t="s">
        <v>865</v>
      </c>
      <c r="E601" s="38" t="s">
        <v>160</v>
      </c>
      <c r="F601" s="39">
        <v>30523</v>
      </c>
      <c r="G601" s="39">
        <v>0</v>
      </c>
      <c r="H601" s="40">
        <f t="shared" si="18"/>
        <v>0</v>
      </c>
    </row>
    <row r="602" spans="1:8" x14ac:dyDescent="0.2">
      <c r="A602" s="36">
        <f t="shared" si="19"/>
        <v>595</v>
      </c>
      <c r="B602" s="37" t="s">
        <v>453</v>
      </c>
      <c r="C602" s="38" t="s">
        <v>115</v>
      </c>
      <c r="D602" s="38" t="s">
        <v>865</v>
      </c>
      <c r="E602" s="38" t="s">
        <v>392</v>
      </c>
      <c r="F602" s="39">
        <v>30523</v>
      </c>
      <c r="G602" s="39">
        <v>0</v>
      </c>
      <c r="H602" s="40">
        <f t="shared" si="18"/>
        <v>0</v>
      </c>
    </row>
    <row r="603" spans="1:8" ht="51" x14ac:dyDescent="0.2">
      <c r="A603" s="36">
        <f t="shared" si="19"/>
        <v>596</v>
      </c>
      <c r="B603" s="37" t="s">
        <v>601</v>
      </c>
      <c r="C603" s="38" t="s">
        <v>115</v>
      </c>
      <c r="D603" s="38" t="s">
        <v>691</v>
      </c>
      <c r="E603" s="38" t="s">
        <v>95</v>
      </c>
      <c r="F603" s="39">
        <v>75000</v>
      </c>
      <c r="G603" s="39">
        <v>0</v>
      </c>
      <c r="H603" s="40">
        <f t="shared" si="18"/>
        <v>0</v>
      </c>
    </row>
    <row r="604" spans="1:8" ht="25.5" x14ac:dyDescent="0.2">
      <c r="A604" s="36">
        <f t="shared" si="19"/>
        <v>597</v>
      </c>
      <c r="B604" s="37" t="s">
        <v>452</v>
      </c>
      <c r="C604" s="38" t="s">
        <v>115</v>
      </c>
      <c r="D604" s="38" t="s">
        <v>691</v>
      </c>
      <c r="E604" s="38" t="s">
        <v>160</v>
      </c>
      <c r="F604" s="39">
        <v>75000</v>
      </c>
      <c r="G604" s="39">
        <v>0</v>
      </c>
      <c r="H604" s="40">
        <f t="shared" si="18"/>
        <v>0</v>
      </c>
    </row>
    <row r="605" spans="1:8" x14ac:dyDescent="0.2">
      <c r="A605" s="36">
        <f t="shared" si="19"/>
        <v>598</v>
      </c>
      <c r="B605" s="37" t="s">
        <v>453</v>
      </c>
      <c r="C605" s="38" t="s">
        <v>115</v>
      </c>
      <c r="D605" s="38" t="s">
        <v>691</v>
      </c>
      <c r="E605" s="38" t="s">
        <v>392</v>
      </c>
      <c r="F605" s="39">
        <v>75000</v>
      </c>
      <c r="G605" s="39">
        <v>0</v>
      </c>
      <c r="H605" s="40">
        <f t="shared" si="18"/>
        <v>0</v>
      </c>
    </row>
    <row r="606" spans="1:8" ht="51" x14ac:dyDescent="0.2">
      <c r="A606" s="36">
        <f t="shared" si="19"/>
        <v>599</v>
      </c>
      <c r="B606" s="37" t="s">
        <v>602</v>
      </c>
      <c r="C606" s="38" t="s">
        <v>115</v>
      </c>
      <c r="D606" s="38" t="s">
        <v>417</v>
      </c>
      <c r="E606" s="38" t="s">
        <v>95</v>
      </c>
      <c r="F606" s="39">
        <v>10000</v>
      </c>
      <c r="G606" s="39">
        <v>0</v>
      </c>
      <c r="H606" s="40">
        <f t="shared" si="18"/>
        <v>0</v>
      </c>
    </row>
    <row r="607" spans="1:8" ht="25.5" x14ac:dyDescent="0.2">
      <c r="A607" s="36">
        <f t="shared" si="19"/>
        <v>600</v>
      </c>
      <c r="B607" s="37" t="s">
        <v>452</v>
      </c>
      <c r="C607" s="38" t="s">
        <v>115</v>
      </c>
      <c r="D607" s="38" t="s">
        <v>417</v>
      </c>
      <c r="E607" s="38" t="s">
        <v>160</v>
      </c>
      <c r="F607" s="39">
        <v>10000</v>
      </c>
      <c r="G607" s="39">
        <v>0</v>
      </c>
      <c r="H607" s="40">
        <f t="shared" si="18"/>
        <v>0</v>
      </c>
    </row>
    <row r="608" spans="1:8" x14ac:dyDescent="0.2">
      <c r="A608" s="36">
        <f t="shared" si="19"/>
        <v>601</v>
      </c>
      <c r="B608" s="37" t="s">
        <v>453</v>
      </c>
      <c r="C608" s="38" t="s">
        <v>115</v>
      </c>
      <c r="D608" s="38" t="s">
        <v>417</v>
      </c>
      <c r="E608" s="38" t="s">
        <v>392</v>
      </c>
      <c r="F608" s="39">
        <v>10000</v>
      </c>
      <c r="G608" s="39">
        <v>0</v>
      </c>
      <c r="H608" s="40">
        <f t="shared" si="18"/>
        <v>0</v>
      </c>
    </row>
    <row r="609" spans="1:8" ht="25.5" x14ac:dyDescent="0.2">
      <c r="A609" s="36">
        <f t="shared" si="19"/>
        <v>602</v>
      </c>
      <c r="B609" s="37" t="s">
        <v>603</v>
      </c>
      <c r="C609" s="38" t="s">
        <v>115</v>
      </c>
      <c r="D609" s="38" t="s">
        <v>604</v>
      </c>
      <c r="E609" s="38" t="s">
        <v>95</v>
      </c>
      <c r="F609" s="39">
        <v>386773</v>
      </c>
      <c r="G609" s="39">
        <v>0</v>
      </c>
      <c r="H609" s="40">
        <f t="shared" si="18"/>
        <v>0</v>
      </c>
    </row>
    <row r="610" spans="1:8" ht="25.5" x14ac:dyDescent="0.2">
      <c r="A610" s="36">
        <f t="shared" si="19"/>
        <v>603</v>
      </c>
      <c r="B610" s="37" t="s">
        <v>605</v>
      </c>
      <c r="C610" s="38" t="s">
        <v>115</v>
      </c>
      <c r="D610" s="38" t="s">
        <v>604</v>
      </c>
      <c r="E610" s="38" t="s">
        <v>169</v>
      </c>
      <c r="F610" s="39">
        <v>386773</v>
      </c>
      <c r="G610" s="39">
        <v>0</v>
      </c>
      <c r="H610" s="40">
        <f t="shared" si="18"/>
        <v>0</v>
      </c>
    </row>
    <row r="611" spans="1:8" ht="25.5" x14ac:dyDescent="0.2">
      <c r="A611" s="36">
        <f t="shared" si="19"/>
        <v>604</v>
      </c>
      <c r="B611" s="37" t="s">
        <v>866</v>
      </c>
      <c r="C611" s="38" t="s">
        <v>115</v>
      </c>
      <c r="D611" s="38" t="s">
        <v>604</v>
      </c>
      <c r="E611" s="38" t="s">
        <v>867</v>
      </c>
      <c r="F611" s="39">
        <v>386773</v>
      </c>
      <c r="G611" s="39">
        <v>0</v>
      </c>
      <c r="H611" s="40">
        <f t="shared" si="18"/>
        <v>0</v>
      </c>
    </row>
    <row r="612" spans="1:8" x14ac:dyDescent="0.2">
      <c r="A612" s="36">
        <f t="shared" si="19"/>
        <v>605</v>
      </c>
      <c r="B612" s="37" t="s">
        <v>55</v>
      </c>
      <c r="C612" s="38" t="s">
        <v>116</v>
      </c>
      <c r="D612" s="38" t="s">
        <v>204</v>
      </c>
      <c r="E612" s="38" t="s">
        <v>95</v>
      </c>
      <c r="F612" s="39">
        <v>15274637.67</v>
      </c>
      <c r="G612" s="39">
        <v>4534389.99</v>
      </c>
      <c r="H612" s="40">
        <f t="shared" si="18"/>
        <v>0.29685745010539422</v>
      </c>
    </row>
    <row r="613" spans="1:8" ht="38.25" x14ac:dyDescent="0.2">
      <c r="A613" s="36">
        <f t="shared" si="19"/>
        <v>606</v>
      </c>
      <c r="B613" s="37" t="s">
        <v>555</v>
      </c>
      <c r="C613" s="38" t="s">
        <v>116</v>
      </c>
      <c r="D613" s="38" t="s">
        <v>260</v>
      </c>
      <c r="E613" s="38" t="s">
        <v>95</v>
      </c>
      <c r="F613" s="39">
        <v>15274637.67</v>
      </c>
      <c r="G613" s="39">
        <v>4534389.99</v>
      </c>
      <c r="H613" s="40">
        <f t="shared" si="18"/>
        <v>0.29685745010539422</v>
      </c>
    </row>
    <row r="614" spans="1:8" ht="25.5" x14ac:dyDescent="0.2">
      <c r="A614" s="36">
        <f t="shared" si="19"/>
        <v>607</v>
      </c>
      <c r="B614" s="37" t="s">
        <v>566</v>
      </c>
      <c r="C614" s="38" t="s">
        <v>116</v>
      </c>
      <c r="D614" s="38" t="s">
        <v>331</v>
      </c>
      <c r="E614" s="38" t="s">
        <v>95</v>
      </c>
      <c r="F614" s="39">
        <v>3000000</v>
      </c>
      <c r="G614" s="39">
        <v>0</v>
      </c>
      <c r="H614" s="40">
        <f t="shared" si="18"/>
        <v>0</v>
      </c>
    </row>
    <row r="615" spans="1:8" ht="38.25" x14ac:dyDescent="0.2">
      <c r="A615" s="36">
        <f t="shared" si="19"/>
        <v>608</v>
      </c>
      <c r="B615" s="37" t="s">
        <v>577</v>
      </c>
      <c r="C615" s="38" t="s">
        <v>116</v>
      </c>
      <c r="D615" s="38" t="s">
        <v>437</v>
      </c>
      <c r="E615" s="38" t="s">
        <v>95</v>
      </c>
      <c r="F615" s="39">
        <v>3000000</v>
      </c>
      <c r="G615" s="39">
        <v>0</v>
      </c>
      <c r="H615" s="40">
        <f t="shared" si="18"/>
        <v>0</v>
      </c>
    </row>
    <row r="616" spans="1:8" ht="25.5" x14ac:dyDescent="0.2">
      <c r="A616" s="36">
        <f t="shared" si="19"/>
        <v>609</v>
      </c>
      <c r="B616" s="37" t="s">
        <v>452</v>
      </c>
      <c r="C616" s="38" t="s">
        <v>116</v>
      </c>
      <c r="D616" s="38" t="s">
        <v>437</v>
      </c>
      <c r="E616" s="38" t="s">
        <v>160</v>
      </c>
      <c r="F616" s="39">
        <v>3000000</v>
      </c>
      <c r="G616" s="39">
        <v>0</v>
      </c>
      <c r="H616" s="40">
        <f t="shared" si="18"/>
        <v>0</v>
      </c>
    </row>
    <row r="617" spans="1:8" x14ac:dyDescent="0.2">
      <c r="A617" s="36">
        <f t="shared" si="19"/>
        <v>610</v>
      </c>
      <c r="B617" s="37" t="s">
        <v>453</v>
      </c>
      <c r="C617" s="38" t="s">
        <v>116</v>
      </c>
      <c r="D617" s="38" t="s">
        <v>437</v>
      </c>
      <c r="E617" s="38" t="s">
        <v>392</v>
      </c>
      <c r="F617" s="39">
        <v>3000000</v>
      </c>
      <c r="G617" s="39">
        <v>0</v>
      </c>
      <c r="H617" s="40">
        <f t="shared" si="18"/>
        <v>0</v>
      </c>
    </row>
    <row r="618" spans="1:8" ht="51" x14ac:dyDescent="0.2">
      <c r="A618" s="36">
        <f t="shared" si="19"/>
        <v>611</v>
      </c>
      <c r="B618" s="37" t="s">
        <v>606</v>
      </c>
      <c r="C618" s="38" t="s">
        <v>116</v>
      </c>
      <c r="D618" s="38" t="s">
        <v>337</v>
      </c>
      <c r="E618" s="38" t="s">
        <v>95</v>
      </c>
      <c r="F618" s="39">
        <v>12274637.67</v>
      </c>
      <c r="G618" s="39">
        <v>4534389.99</v>
      </c>
      <c r="H618" s="40">
        <f t="shared" si="18"/>
        <v>0.36941131069655436</v>
      </c>
    </row>
    <row r="619" spans="1:8" ht="51" x14ac:dyDescent="0.2">
      <c r="A619" s="36">
        <f t="shared" si="19"/>
        <v>612</v>
      </c>
      <c r="B619" s="37" t="s">
        <v>607</v>
      </c>
      <c r="C619" s="38" t="s">
        <v>116</v>
      </c>
      <c r="D619" s="38" t="s">
        <v>294</v>
      </c>
      <c r="E619" s="38" t="s">
        <v>95</v>
      </c>
      <c r="F619" s="39">
        <v>10114637.67</v>
      </c>
      <c r="G619" s="39">
        <v>4309584.99</v>
      </c>
      <c r="H619" s="40">
        <f t="shared" si="18"/>
        <v>0.42607408496522053</v>
      </c>
    </row>
    <row r="620" spans="1:8" x14ac:dyDescent="0.2">
      <c r="A620" s="36">
        <f t="shared" si="19"/>
        <v>613</v>
      </c>
      <c r="B620" s="37" t="s">
        <v>464</v>
      </c>
      <c r="C620" s="38" t="s">
        <v>116</v>
      </c>
      <c r="D620" s="38" t="s">
        <v>294</v>
      </c>
      <c r="E620" s="38" t="s">
        <v>161</v>
      </c>
      <c r="F620" s="39">
        <v>8565214.6699999999</v>
      </c>
      <c r="G620" s="39">
        <v>3648744.5</v>
      </c>
      <c r="H620" s="40">
        <f t="shared" si="18"/>
        <v>0.42599568610695426</v>
      </c>
    </row>
    <row r="621" spans="1:8" x14ac:dyDescent="0.2">
      <c r="A621" s="36">
        <f t="shared" si="19"/>
        <v>614</v>
      </c>
      <c r="B621" s="37" t="s">
        <v>465</v>
      </c>
      <c r="C621" s="38" t="s">
        <v>116</v>
      </c>
      <c r="D621" s="38" t="s">
        <v>294</v>
      </c>
      <c r="E621" s="38" t="s">
        <v>432</v>
      </c>
      <c r="F621" s="39">
        <v>6583144.9100000001</v>
      </c>
      <c r="G621" s="39">
        <v>2801375.15</v>
      </c>
      <c r="H621" s="40">
        <f t="shared" si="18"/>
        <v>0.42553751866294554</v>
      </c>
    </row>
    <row r="622" spans="1:8" ht="38.25" x14ac:dyDescent="0.2">
      <c r="A622" s="36">
        <f t="shared" si="19"/>
        <v>615</v>
      </c>
      <c r="B622" s="37" t="s">
        <v>467</v>
      </c>
      <c r="C622" s="38" t="s">
        <v>116</v>
      </c>
      <c r="D622" s="38" t="s">
        <v>294</v>
      </c>
      <c r="E622" s="38" t="s">
        <v>434</v>
      </c>
      <c r="F622" s="39">
        <v>1982069.76</v>
      </c>
      <c r="G622" s="39">
        <v>847369.35</v>
      </c>
      <c r="H622" s="40">
        <f t="shared" si="18"/>
        <v>0.4275174199721406</v>
      </c>
    </row>
    <row r="623" spans="1:8" ht="25.5" x14ac:dyDescent="0.2">
      <c r="A623" s="36">
        <f t="shared" si="19"/>
        <v>616</v>
      </c>
      <c r="B623" s="37" t="s">
        <v>452</v>
      </c>
      <c r="C623" s="38" t="s">
        <v>116</v>
      </c>
      <c r="D623" s="38" t="s">
        <v>294</v>
      </c>
      <c r="E623" s="38" t="s">
        <v>160</v>
      </c>
      <c r="F623" s="39">
        <v>1545423</v>
      </c>
      <c r="G623" s="39">
        <v>659806.07999999996</v>
      </c>
      <c r="H623" s="40">
        <f t="shared" si="18"/>
        <v>0.42694206052323536</v>
      </c>
    </row>
    <row r="624" spans="1:8" x14ac:dyDescent="0.2">
      <c r="A624" s="36">
        <f t="shared" si="19"/>
        <v>617</v>
      </c>
      <c r="B624" s="37" t="s">
        <v>453</v>
      </c>
      <c r="C624" s="38" t="s">
        <v>116</v>
      </c>
      <c r="D624" s="38" t="s">
        <v>294</v>
      </c>
      <c r="E624" s="38" t="s">
        <v>392</v>
      </c>
      <c r="F624" s="39">
        <v>1545423</v>
      </c>
      <c r="G624" s="39">
        <v>659806.07999999996</v>
      </c>
      <c r="H624" s="40">
        <f t="shared" si="18"/>
        <v>0.42694206052323536</v>
      </c>
    </row>
    <row r="625" spans="1:8" x14ac:dyDescent="0.2">
      <c r="A625" s="36">
        <f t="shared" si="19"/>
        <v>618</v>
      </c>
      <c r="B625" s="37" t="s">
        <v>457</v>
      </c>
      <c r="C625" s="38" t="s">
        <v>116</v>
      </c>
      <c r="D625" s="38" t="s">
        <v>294</v>
      </c>
      <c r="E625" s="38" t="s">
        <v>162</v>
      </c>
      <c r="F625" s="39">
        <v>4000</v>
      </c>
      <c r="G625" s="39">
        <v>1034.4100000000001</v>
      </c>
      <c r="H625" s="40">
        <f t="shared" si="18"/>
        <v>0.25860250000000001</v>
      </c>
    </row>
    <row r="626" spans="1:8" x14ac:dyDescent="0.2">
      <c r="A626" s="36">
        <f t="shared" si="19"/>
        <v>619</v>
      </c>
      <c r="B626" s="37" t="s">
        <v>583</v>
      </c>
      <c r="C626" s="38" t="s">
        <v>116</v>
      </c>
      <c r="D626" s="38" t="s">
        <v>294</v>
      </c>
      <c r="E626" s="38" t="s">
        <v>389</v>
      </c>
      <c r="F626" s="39">
        <v>2000</v>
      </c>
      <c r="G626" s="39">
        <v>1034.4100000000001</v>
      </c>
      <c r="H626" s="40">
        <f t="shared" si="18"/>
        <v>0.51720500000000003</v>
      </c>
    </row>
    <row r="627" spans="1:8" x14ac:dyDescent="0.2">
      <c r="A627" s="36">
        <f t="shared" si="19"/>
        <v>620</v>
      </c>
      <c r="B627" s="37" t="s">
        <v>458</v>
      </c>
      <c r="C627" s="38" t="s">
        <v>116</v>
      </c>
      <c r="D627" s="38" t="s">
        <v>294</v>
      </c>
      <c r="E627" s="38" t="s">
        <v>390</v>
      </c>
      <c r="F627" s="39">
        <v>2000</v>
      </c>
      <c r="G627" s="39">
        <v>0</v>
      </c>
      <c r="H627" s="40">
        <f t="shared" si="18"/>
        <v>0</v>
      </c>
    </row>
    <row r="628" spans="1:8" ht="51" x14ac:dyDescent="0.2">
      <c r="A628" s="36">
        <f t="shared" si="19"/>
        <v>621</v>
      </c>
      <c r="B628" s="37" t="s">
        <v>608</v>
      </c>
      <c r="C628" s="38" t="s">
        <v>116</v>
      </c>
      <c r="D628" s="38" t="s">
        <v>295</v>
      </c>
      <c r="E628" s="38" t="s">
        <v>95</v>
      </c>
      <c r="F628" s="39">
        <v>2160000</v>
      </c>
      <c r="G628" s="39">
        <v>224805</v>
      </c>
      <c r="H628" s="40">
        <f t="shared" si="18"/>
        <v>0.10407638888888888</v>
      </c>
    </row>
    <row r="629" spans="1:8" ht="25.5" x14ac:dyDescent="0.2">
      <c r="A629" s="36">
        <f t="shared" si="19"/>
        <v>622</v>
      </c>
      <c r="B629" s="37" t="s">
        <v>452</v>
      </c>
      <c r="C629" s="38" t="s">
        <v>116</v>
      </c>
      <c r="D629" s="38" t="s">
        <v>295</v>
      </c>
      <c r="E629" s="38" t="s">
        <v>160</v>
      </c>
      <c r="F629" s="39">
        <v>2060000</v>
      </c>
      <c r="G629" s="39">
        <v>224805</v>
      </c>
      <c r="H629" s="40">
        <f t="shared" si="18"/>
        <v>0.10912864077669902</v>
      </c>
    </row>
    <row r="630" spans="1:8" x14ac:dyDescent="0.2">
      <c r="A630" s="36">
        <f t="shared" si="19"/>
        <v>623</v>
      </c>
      <c r="B630" s="37" t="s">
        <v>453</v>
      </c>
      <c r="C630" s="38" t="s">
        <v>116</v>
      </c>
      <c r="D630" s="38" t="s">
        <v>295</v>
      </c>
      <c r="E630" s="38" t="s">
        <v>392</v>
      </c>
      <c r="F630" s="39">
        <v>2060000</v>
      </c>
      <c r="G630" s="39">
        <v>224805</v>
      </c>
      <c r="H630" s="40">
        <f t="shared" si="18"/>
        <v>0.10912864077669902</v>
      </c>
    </row>
    <row r="631" spans="1:8" x14ac:dyDescent="0.2">
      <c r="A631" s="36">
        <f t="shared" si="19"/>
        <v>624</v>
      </c>
      <c r="B631" s="37" t="s">
        <v>472</v>
      </c>
      <c r="C631" s="38" t="s">
        <v>116</v>
      </c>
      <c r="D631" s="38" t="s">
        <v>295</v>
      </c>
      <c r="E631" s="38" t="s">
        <v>202</v>
      </c>
      <c r="F631" s="39">
        <v>100000</v>
      </c>
      <c r="G631" s="39">
        <v>0</v>
      </c>
      <c r="H631" s="40">
        <f t="shared" si="18"/>
        <v>0</v>
      </c>
    </row>
    <row r="632" spans="1:8" x14ac:dyDescent="0.2">
      <c r="A632" s="36">
        <f t="shared" si="19"/>
        <v>625</v>
      </c>
      <c r="B632" s="37" t="s">
        <v>56</v>
      </c>
      <c r="C632" s="38" t="s">
        <v>117</v>
      </c>
      <c r="D632" s="38" t="s">
        <v>204</v>
      </c>
      <c r="E632" s="38" t="s">
        <v>95</v>
      </c>
      <c r="F632" s="39">
        <v>28769414</v>
      </c>
      <c r="G632" s="39">
        <v>8386970.9400000004</v>
      </c>
      <c r="H632" s="40">
        <f t="shared" si="18"/>
        <v>0.29152387115010409</v>
      </c>
    </row>
    <row r="633" spans="1:8" x14ac:dyDescent="0.2">
      <c r="A633" s="36">
        <f t="shared" si="19"/>
        <v>626</v>
      </c>
      <c r="B633" s="37" t="s">
        <v>57</v>
      </c>
      <c r="C633" s="38" t="s">
        <v>118</v>
      </c>
      <c r="D633" s="38" t="s">
        <v>204</v>
      </c>
      <c r="E633" s="38" t="s">
        <v>95</v>
      </c>
      <c r="F633" s="39">
        <v>25746855</v>
      </c>
      <c r="G633" s="39">
        <v>7167303.1900000004</v>
      </c>
      <c r="H633" s="40">
        <f t="shared" si="18"/>
        <v>0.27837587115008805</v>
      </c>
    </row>
    <row r="634" spans="1:8" ht="38.25" x14ac:dyDescent="0.2">
      <c r="A634" s="36">
        <f t="shared" si="19"/>
        <v>627</v>
      </c>
      <c r="B634" s="37" t="s">
        <v>580</v>
      </c>
      <c r="C634" s="38" t="s">
        <v>118</v>
      </c>
      <c r="D634" s="38" t="s">
        <v>281</v>
      </c>
      <c r="E634" s="38" t="s">
        <v>95</v>
      </c>
      <c r="F634" s="39">
        <v>25746855</v>
      </c>
      <c r="G634" s="39">
        <v>7167303.1900000004</v>
      </c>
      <c r="H634" s="40">
        <f t="shared" si="18"/>
        <v>0.27837587115008805</v>
      </c>
    </row>
    <row r="635" spans="1:8" x14ac:dyDescent="0.2">
      <c r="A635" s="36">
        <f t="shared" si="19"/>
        <v>628</v>
      </c>
      <c r="B635" s="37" t="s">
        <v>609</v>
      </c>
      <c r="C635" s="38" t="s">
        <v>118</v>
      </c>
      <c r="D635" s="38" t="s">
        <v>338</v>
      </c>
      <c r="E635" s="38" t="s">
        <v>95</v>
      </c>
      <c r="F635" s="39">
        <v>25746855</v>
      </c>
      <c r="G635" s="39">
        <v>7167303.1900000004</v>
      </c>
      <c r="H635" s="40">
        <f t="shared" si="18"/>
        <v>0.27837587115008805</v>
      </c>
    </row>
    <row r="636" spans="1:8" ht="63.75" x14ac:dyDescent="0.2">
      <c r="A636" s="36">
        <f t="shared" si="19"/>
        <v>629</v>
      </c>
      <c r="B636" s="37" t="s">
        <v>610</v>
      </c>
      <c r="C636" s="38" t="s">
        <v>118</v>
      </c>
      <c r="D636" s="38" t="s">
        <v>397</v>
      </c>
      <c r="E636" s="38" t="s">
        <v>95</v>
      </c>
      <c r="F636" s="39">
        <v>3344085</v>
      </c>
      <c r="G636" s="39">
        <v>875150</v>
      </c>
      <c r="H636" s="40">
        <f t="shared" si="18"/>
        <v>0.26170088379930534</v>
      </c>
    </row>
    <row r="637" spans="1:8" x14ac:dyDescent="0.2">
      <c r="A637" s="36">
        <f t="shared" si="19"/>
        <v>630</v>
      </c>
      <c r="B637" s="37" t="s">
        <v>490</v>
      </c>
      <c r="C637" s="38" t="s">
        <v>118</v>
      </c>
      <c r="D637" s="38" t="s">
        <v>397</v>
      </c>
      <c r="E637" s="38" t="s">
        <v>166</v>
      </c>
      <c r="F637" s="39">
        <v>3344085</v>
      </c>
      <c r="G637" s="39">
        <v>875150</v>
      </c>
      <c r="H637" s="40">
        <f t="shared" si="18"/>
        <v>0.26170088379930534</v>
      </c>
    </row>
    <row r="638" spans="1:8" x14ac:dyDescent="0.2">
      <c r="A638" s="36">
        <f t="shared" si="19"/>
        <v>631</v>
      </c>
      <c r="B638" s="37" t="s">
        <v>611</v>
      </c>
      <c r="C638" s="38" t="s">
        <v>118</v>
      </c>
      <c r="D638" s="38" t="s">
        <v>296</v>
      </c>
      <c r="E638" s="38" t="s">
        <v>95</v>
      </c>
      <c r="F638" s="39">
        <v>10619354.1</v>
      </c>
      <c r="G638" s="39">
        <v>4789613.3899999997</v>
      </c>
      <c r="H638" s="40">
        <f t="shared" si="18"/>
        <v>0.4510268086832136</v>
      </c>
    </row>
    <row r="639" spans="1:8" x14ac:dyDescent="0.2">
      <c r="A639" s="36">
        <f t="shared" si="19"/>
        <v>632</v>
      </c>
      <c r="B639" s="37" t="s">
        <v>464</v>
      </c>
      <c r="C639" s="38" t="s">
        <v>118</v>
      </c>
      <c r="D639" s="38" t="s">
        <v>296</v>
      </c>
      <c r="E639" s="38" t="s">
        <v>161</v>
      </c>
      <c r="F639" s="39">
        <v>8924383.0999999996</v>
      </c>
      <c r="G639" s="39">
        <v>4044672.97</v>
      </c>
      <c r="H639" s="40">
        <f t="shared" si="18"/>
        <v>0.45321597298977456</v>
      </c>
    </row>
    <row r="640" spans="1:8" x14ac:dyDescent="0.2">
      <c r="A640" s="36">
        <f t="shared" si="19"/>
        <v>633</v>
      </c>
      <c r="B640" s="37" t="s">
        <v>465</v>
      </c>
      <c r="C640" s="38" t="s">
        <v>118</v>
      </c>
      <c r="D640" s="38" t="s">
        <v>296</v>
      </c>
      <c r="E640" s="38" t="s">
        <v>432</v>
      </c>
      <c r="F640" s="39">
        <v>6858540</v>
      </c>
      <c r="G640" s="39">
        <v>3047574.11</v>
      </c>
      <c r="H640" s="40">
        <f t="shared" si="18"/>
        <v>0.44434735526803076</v>
      </c>
    </row>
    <row r="641" spans="1:8" ht="38.25" x14ac:dyDescent="0.2">
      <c r="A641" s="36">
        <f t="shared" si="19"/>
        <v>634</v>
      </c>
      <c r="B641" s="37" t="s">
        <v>467</v>
      </c>
      <c r="C641" s="38" t="s">
        <v>118</v>
      </c>
      <c r="D641" s="38" t="s">
        <v>296</v>
      </c>
      <c r="E641" s="38" t="s">
        <v>434</v>
      </c>
      <c r="F641" s="39">
        <v>2065843.1</v>
      </c>
      <c r="G641" s="39">
        <v>997098.86</v>
      </c>
      <c r="H641" s="40">
        <f t="shared" si="18"/>
        <v>0.48265953014534352</v>
      </c>
    </row>
    <row r="642" spans="1:8" ht="25.5" x14ac:dyDescent="0.2">
      <c r="A642" s="36">
        <f t="shared" si="19"/>
        <v>635</v>
      </c>
      <c r="B642" s="37" t="s">
        <v>452</v>
      </c>
      <c r="C642" s="38" t="s">
        <v>118</v>
      </c>
      <c r="D642" s="38" t="s">
        <v>296</v>
      </c>
      <c r="E642" s="38" t="s">
        <v>160</v>
      </c>
      <c r="F642" s="39">
        <v>1138971</v>
      </c>
      <c r="G642" s="39">
        <v>550534.39</v>
      </c>
      <c r="H642" s="40">
        <f t="shared" si="18"/>
        <v>0.48336120059246462</v>
      </c>
    </row>
    <row r="643" spans="1:8" x14ac:dyDescent="0.2">
      <c r="A643" s="36">
        <f t="shared" si="19"/>
        <v>636</v>
      </c>
      <c r="B643" s="37" t="s">
        <v>453</v>
      </c>
      <c r="C643" s="38" t="s">
        <v>118</v>
      </c>
      <c r="D643" s="38" t="s">
        <v>296</v>
      </c>
      <c r="E643" s="38" t="s">
        <v>392</v>
      </c>
      <c r="F643" s="39">
        <v>1138971</v>
      </c>
      <c r="G643" s="39">
        <v>550534.39</v>
      </c>
      <c r="H643" s="40">
        <f t="shared" si="18"/>
        <v>0.48336120059246462</v>
      </c>
    </row>
    <row r="644" spans="1:8" x14ac:dyDescent="0.2">
      <c r="A644" s="36">
        <f t="shared" si="19"/>
        <v>637</v>
      </c>
      <c r="B644" s="37" t="s">
        <v>486</v>
      </c>
      <c r="C644" s="38" t="s">
        <v>118</v>
      </c>
      <c r="D644" s="38" t="s">
        <v>296</v>
      </c>
      <c r="E644" s="38" t="s">
        <v>163</v>
      </c>
      <c r="F644" s="39">
        <v>126000</v>
      </c>
      <c r="G644" s="39">
        <v>0</v>
      </c>
      <c r="H644" s="40">
        <f t="shared" si="18"/>
        <v>0</v>
      </c>
    </row>
    <row r="645" spans="1:8" ht="25.5" x14ac:dyDescent="0.2">
      <c r="A645" s="36">
        <f t="shared" si="19"/>
        <v>638</v>
      </c>
      <c r="B645" s="37" t="s">
        <v>487</v>
      </c>
      <c r="C645" s="38" t="s">
        <v>118</v>
      </c>
      <c r="D645" s="38" t="s">
        <v>296</v>
      </c>
      <c r="E645" s="38" t="s">
        <v>387</v>
      </c>
      <c r="F645" s="39">
        <v>126000</v>
      </c>
      <c r="G645" s="39">
        <v>0</v>
      </c>
      <c r="H645" s="40">
        <f t="shared" si="18"/>
        <v>0</v>
      </c>
    </row>
    <row r="646" spans="1:8" x14ac:dyDescent="0.2">
      <c r="A646" s="36">
        <f t="shared" si="19"/>
        <v>639</v>
      </c>
      <c r="B646" s="37" t="s">
        <v>457</v>
      </c>
      <c r="C646" s="38" t="s">
        <v>118</v>
      </c>
      <c r="D646" s="38" t="s">
        <v>296</v>
      </c>
      <c r="E646" s="38" t="s">
        <v>162</v>
      </c>
      <c r="F646" s="39">
        <v>430000</v>
      </c>
      <c r="G646" s="39">
        <v>194406.03</v>
      </c>
      <c r="H646" s="40">
        <f t="shared" si="18"/>
        <v>0.45210704651162792</v>
      </c>
    </row>
    <row r="647" spans="1:8" ht="25.5" x14ac:dyDescent="0.2">
      <c r="A647" s="36">
        <f t="shared" si="19"/>
        <v>640</v>
      </c>
      <c r="B647" s="37" t="s">
        <v>468</v>
      </c>
      <c r="C647" s="38" t="s">
        <v>118</v>
      </c>
      <c r="D647" s="38" t="s">
        <v>296</v>
      </c>
      <c r="E647" s="38" t="s">
        <v>386</v>
      </c>
      <c r="F647" s="39">
        <v>430000</v>
      </c>
      <c r="G647" s="39">
        <v>194406.03</v>
      </c>
      <c r="H647" s="40">
        <f t="shared" si="18"/>
        <v>0.45210704651162792</v>
      </c>
    </row>
    <row r="648" spans="1:8" ht="38.25" x14ac:dyDescent="0.2">
      <c r="A648" s="36">
        <f t="shared" si="19"/>
        <v>641</v>
      </c>
      <c r="B648" s="37" t="s">
        <v>612</v>
      </c>
      <c r="C648" s="38" t="s">
        <v>118</v>
      </c>
      <c r="D648" s="38" t="s">
        <v>297</v>
      </c>
      <c r="E648" s="38" t="s">
        <v>95</v>
      </c>
      <c r="F648" s="39">
        <v>2033095.35</v>
      </c>
      <c r="G648" s="39">
        <v>959571.8</v>
      </c>
      <c r="H648" s="40">
        <f t="shared" si="18"/>
        <v>0.47197579788867255</v>
      </c>
    </row>
    <row r="649" spans="1:8" x14ac:dyDescent="0.2">
      <c r="A649" s="36">
        <f t="shared" si="19"/>
        <v>642</v>
      </c>
      <c r="B649" s="37" t="s">
        <v>464</v>
      </c>
      <c r="C649" s="38" t="s">
        <v>118</v>
      </c>
      <c r="D649" s="38" t="s">
        <v>297</v>
      </c>
      <c r="E649" s="38" t="s">
        <v>161</v>
      </c>
      <c r="F649" s="39">
        <v>1929716.35</v>
      </c>
      <c r="G649" s="39">
        <v>903800.79</v>
      </c>
      <c r="H649" s="40">
        <f t="shared" ref="H649:H712" si="20">G649/F649</f>
        <v>0.46835939903810214</v>
      </c>
    </row>
    <row r="650" spans="1:8" x14ac:dyDescent="0.2">
      <c r="A650" s="36">
        <f t="shared" ref="A650:A713" si="21">A649+1</f>
        <v>643</v>
      </c>
      <c r="B650" s="37" t="s">
        <v>465</v>
      </c>
      <c r="C650" s="38" t="s">
        <v>118</v>
      </c>
      <c r="D650" s="38" t="s">
        <v>297</v>
      </c>
      <c r="E650" s="38" t="s">
        <v>432</v>
      </c>
      <c r="F650" s="39">
        <v>1482117</v>
      </c>
      <c r="G650" s="39">
        <v>696009.42</v>
      </c>
      <c r="H650" s="40">
        <f t="shared" si="20"/>
        <v>0.46960490973384694</v>
      </c>
    </row>
    <row r="651" spans="1:8" ht="38.25" x14ac:dyDescent="0.2">
      <c r="A651" s="36">
        <f t="shared" si="21"/>
        <v>644</v>
      </c>
      <c r="B651" s="37" t="s">
        <v>467</v>
      </c>
      <c r="C651" s="38" t="s">
        <v>118</v>
      </c>
      <c r="D651" s="38" t="s">
        <v>297</v>
      </c>
      <c r="E651" s="38" t="s">
        <v>434</v>
      </c>
      <c r="F651" s="39">
        <v>447599.35</v>
      </c>
      <c r="G651" s="39">
        <v>207791.37</v>
      </c>
      <c r="H651" s="40">
        <f t="shared" si="20"/>
        <v>0.46423519158372328</v>
      </c>
    </row>
    <row r="652" spans="1:8" ht="25.5" x14ac:dyDescent="0.2">
      <c r="A652" s="36">
        <f t="shared" si="21"/>
        <v>645</v>
      </c>
      <c r="B652" s="37" t="s">
        <v>452</v>
      </c>
      <c r="C652" s="38" t="s">
        <v>118</v>
      </c>
      <c r="D652" s="38" t="s">
        <v>297</v>
      </c>
      <c r="E652" s="38" t="s">
        <v>160</v>
      </c>
      <c r="F652" s="39">
        <v>103379</v>
      </c>
      <c r="G652" s="39">
        <v>55771.01</v>
      </c>
      <c r="H652" s="40">
        <f t="shared" si="20"/>
        <v>0.5394810358003076</v>
      </c>
    </row>
    <row r="653" spans="1:8" x14ac:dyDescent="0.2">
      <c r="A653" s="36">
        <f t="shared" si="21"/>
        <v>646</v>
      </c>
      <c r="B653" s="37" t="s">
        <v>453</v>
      </c>
      <c r="C653" s="38" t="s">
        <v>118</v>
      </c>
      <c r="D653" s="38" t="s">
        <v>297</v>
      </c>
      <c r="E653" s="38" t="s">
        <v>392</v>
      </c>
      <c r="F653" s="39">
        <v>103379</v>
      </c>
      <c r="G653" s="39">
        <v>55771.01</v>
      </c>
      <c r="H653" s="40">
        <f t="shared" si="20"/>
        <v>0.5394810358003076</v>
      </c>
    </row>
    <row r="654" spans="1:8" ht="25.5" x14ac:dyDescent="0.2">
      <c r="A654" s="36">
        <f t="shared" si="21"/>
        <v>647</v>
      </c>
      <c r="B654" s="37" t="s">
        <v>613</v>
      </c>
      <c r="C654" s="38" t="s">
        <v>118</v>
      </c>
      <c r="D654" s="38" t="s">
        <v>298</v>
      </c>
      <c r="E654" s="38" t="s">
        <v>95</v>
      </c>
      <c r="F654" s="39">
        <v>572931.55000000005</v>
      </c>
      <c r="G654" s="39">
        <v>367211</v>
      </c>
      <c r="H654" s="40">
        <f t="shared" si="20"/>
        <v>0.64093345880498287</v>
      </c>
    </row>
    <row r="655" spans="1:8" ht="25.5" x14ac:dyDescent="0.2">
      <c r="A655" s="36">
        <f t="shared" si="21"/>
        <v>648</v>
      </c>
      <c r="B655" s="37" t="s">
        <v>452</v>
      </c>
      <c r="C655" s="38" t="s">
        <v>118</v>
      </c>
      <c r="D655" s="38" t="s">
        <v>298</v>
      </c>
      <c r="E655" s="38" t="s">
        <v>160</v>
      </c>
      <c r="F655" s="39">
        <v>572931.55000000005</v>
      </c>
      <c r="G655" s="39">
        <v>367211</v>
      </c>
      <c r="H655" s="40">
        <f t="shared" si="20"/>
        <v>0.64093345880498287</v>
      </c>
    </row>
    <row r="656" spans="1:8" ht="25.5" x14ac:dyDescent="0.2">
      <c r="A656" s="36">
        <f t="shared" si="21"/>
        <v>649</v>
      </c>
      <c r="B656" s="37" t="s">
        <v>505</v>
      </c>
      <c r="C656" s="38" t="s">
        <v>118</v>
      </c>
      <c r="D656" s="38" t="s">
        <v>298</v>
      </c>
      <c r="E656" s="38" t="s">
        <v>391</v>
      </c>
      <c r="F656" s="39">
        <v>340000</v>
      </c>
      <c r="G656" s="39">
        <v>339063</v>
      </c>
      <c r="H656" s="40">
        <f t="shared" si="20"/>
        <v>0.99724411764705878</v>
      </c>
    </row>
    <row r="657" spans="1:8" x14ac:dyDescent="0.2">
      <c r="A657" s="36">
        <f t="shared" si="21"/>
        <v>650</v>
      </c>
      <c r="B657" s="37" t="s">
        <v>453</v>
      </c>
      <c r="C657" s="38" t="s">
        <v>118</v>
      </c>
      <c r="D657" s="38" t="s">
        <v>298</v>
      </c>
      <c r="E657" s="38" t="s">
        <v>392</v>
      </c>
      <c r="F657" s="39">
        <v>232931.55</v>
      </c>
      <c r="G657" s="39">
        <v>28148</v>
      </c>
      <c r="H657" s="40">
        <f t="shared" si="20"/>
        <v>0.12084236763976371</v>
      </c>
    </row>
    <row r="658" spans="1:8" ht="25.5" x14ac:dyDescent="0.2">
      <c r="A658" s="36">
        <f t="shared" si="21"/>
        <v>651</v>
      </c>
      <c r="B658" s="37" t="s">
        <v>614</v>
      </c>
      <c r="C658" s="38" t="s">
        <v>118</v>
      </c>
      <c r="D658" s="38" t="s">
        <v>299</v>
      </c>
      <c r="E658" s="38" t="s">
        <v>95</v>
      </c>
      <c r="F658" s="39">
        <v>60000</v>
      </c>
      <c r="G658" s="39">
        <v>36000</v>
      </c>
      <c r="H658" s="40">
        <f t="shared" si="20"/>
        <v>0.6</v>
      </c>
    </row>
    <row r="659" spans="1:8" ht="25.5" x14ac:dyDescent="0.2">
      <c r="A659" s="36">
        <f t="shared" si="21"/>
        <v>652</v>
      </c>
      <c r="B659" s="37" t="s">
        <v>452</v>
      </c>
      <c r="C659" s="38" t="s">
        <v>118</v>
      </c>
      <c r="D659" s="38" t="s">
        <v>299</v>
      </c>
      <c r="E659" s="38" t="s">
        <v>160</v>
      </c>
      <c r="F659" s="39">
        <v>60000</v>
      </c>
      <c r="G659" s="39">
        <v>36000</v>
      </c>
      <c r="H659" s="40">
        <f t="shared" si="20"/>
        <v>0.6</v>
      </c>
    </row>
    <row r="660" spans="1:8" x14ac:dyDescent="0.2">
      <c r="A660" s="36">
        <f t="shared" si="21"/>
        <v>653</v>
      </c>
      <c r="B660" s="37" t="s">
        <v>453</v>
      </c>
      <c r="C660" s="38" t="s">
        <v>118</v>
      </c>
      <c r="D660" s="38" t="s">
        <v>299</v>
      </c>
      <c r="E660" s="38" t="s">
        <v>392</v>
      </c>
      <c r="F660" s="39">
        <v>60000</v>
      </c>
      <c r="G660" s="39">
        <v>36000</v>
      </c>
      <c r="H660" s="40">
        <f t="shared" si="20"/>
        <v>0.6</v>
      </c>
    </row>
    <row r="661" spans="1:8" x14ac:dyDescent="0.2">
      <c r="A661" s="36">
        <f t="shared" si="21"/>
        <v>654</v>
      </c>
      <c r="B661" s="37" t="s">
        <v>615</v>
      </c>
      <c r="C661" s="38" t="s">
        <v>118</v>
      </c>
      <c r="D661" s="38" t="s">
        <v>300</v>
      </c>
      <c r="E661" s="38" t="s">
        <v>95</v>
      </c>
      <c r="F661" s="39">
        <v>373589</v>
      </c>
      <c r="G661" s="39">
        <v>139757</v>
      </c>
      <c r="H661" s="40">
        <f t="shared" si="20"/>
        <v>0.37409292029476243</v>
      </c>
    </row>
    <row r="662" spans="1:8" ht="25.5" x14ac:dyDescent="0.2">
      <c r="A662" s="36">
        <f t="shared" si="21"/>
        <v>655</v>
      </c>
      <c r="B662" s="37" t="s">
        <v>452</v>
      </c>
      <c r="C662" s="38" t="s">
        <v>118</v>
      </c>
      <c r="D662" s="38" t="s">
        <v>300</v>
      </c>
      <c r="E662" s="38" t="s">
        <v>160</v>
      </c>
      <c r="F662" s="39">
        <v>373589</v>
      </c>
      <c r="G662" s="39">
        <v>139757</v>
      </c>
      <c r="H662" s="40">
        <f t="shared" si="20"/>
        <v>0.37409292029476243</v>
      </c>
    </row>
    <row r="663" spans="1:8" x14ac:dyDescent="0.2">
      <c r="A663" s="36">
        <f t="shared" si="21"/>
        <v>656</v>
      </c>
      <c r="B663" s="37" t="s">
        <v>453</v>
      </c>
      <c r="C663" s="38" t="s">
        <v>118</v>
      </c>
      <c r="D663" s="38" t="s">
        <v>300</v>
      </c>
      <c r="E663" s="38" t="s">
        <v>392</v>
      </c>
      <c r="F663" s="39">
        <v>373589</v>
      </c>
      <c r="G663" s="39">
        <v>139757</v>
      </c>
      <c r="H663" s="40">
        <f t="shared" si="20"/>
        <v>0.37409292029476243</v>
      </c>
    </row>
    <row r="664" spans="1:8" ht="76.5" x14ac:dyDescent="0.2">
      <c r="A664" s="36">
        <f t="shared" si="21"/>
        <v>657</v>
      </c>
      <c r="B664" s="37" t="s">
        <v>711</v>
      </c>
      <c r="C664" s="38" t="s">
        <v>118</v>
      </c>
      <c r="D664" s="38" t="s">
        <v>712</v>
      </c>
      <c r="E664" s="38" t="s">
        <v>95</v>
      </c>
      <c r="F664" s="39">
        <v>50000</v>
      </c>
      <c r="G664" s="39">
        <v>0</v>
      </c>
      <c r="H664" s="40">
        <f t="shared" si="20"/>
        <v>0</v>
      </c>
    </row>
    <row r="665" spans="1:8" ht="25.5" x14ac:dyDescent="0.2">
      <c r="A665" s="36">
        <f t="shared" si="21"/>
        <v>658</v>
      </c>
      <c r="B665" s="37" t="s">
        <v>452</v>
      </c>
      <c r="C665" s="38" t="s">
        <v>118</v>
      </c>
      <c r="D665" s="38" t="s">
        <v>712</v>
      </c>
      <c r="E665" s="38" t="s">
        <v>160</v>
      </c>
      <c r="F665" s="39">
        <v>50000</v>
      </c>
      <c r="G665" s="39">
        <v>0</v>
      </c>
      <c r="H665" s="40">
        <f t="shared" si="20"/>
        <v>0</v>
      </c>
    </row>
    <row r="666" spans="1:8" x14ac:dyDescent="0.2">
      <c r="A666" s="36">
        <f t="shared" si="21"/>
        <v>659</v>
      </c>
      <c r="B666" s="37" t="s">
        <v>453</v>
      </c>
      <c r="C666" s="38" t="s">
        <v>118</v>
      </c>
      <c r="D666" s="38" t="s">
        <v>712</v>
      </c>
      <c r="E666" s="38" t="s">
        <v>392</v>
      </c>
      <c r="F666" s="39">
        <v>50000</v>
      </c>
      <c r="G666" s="39">
        <v>0</v>
      </c>
      <c r="H666" s="40">
        <f t="shared" si="20"/>
        <v>0</v>
      </c>
    </row>
    <row r="667" spans="1:8" ht="25.5" x14ac:dyDescent="0.2">
      <c r="A667" s="36">
        <f t="shared" si="21"/>
        <v>660</v>
      </c>
      <c r="B667" s="37" t="s">
        <v>780</v>
      </c>
      <c r="C667" s="38" t="s">
        <v>118</v>
      </c>
      <c r="D667" s="38" t="s">
        <v>781</v>
      </c>
      <c r="E667" s="38" t="s">
        <v>95</v>
      </c>
      <c r="F667" s="39">
        <v>70000</v>
      </c>
      <c r="G667" s="39">
        <v>0</v>
      </c>
      <c r="H667" s="40">
        <f t="shared" si="20"/>
        <v>0</v>
      </c>
    </row>
    <row r="668" spans="1:8" ht="25.5" x14ac:dyDescent="0.2">
      <c r="A668" s="36">
        <f t="shared" si="21"/>
        <v>661</v>
      </c>
      <c r="B668" s="37" t="s">
        <v>452</v>
      </c>
      <c r="C668" s="38" t="s">
        <v>118</v>
      </c>
      <c r="D668" s="38" t="s">
        <v>781</v>
      </c>
      <c r="E668" s="38" t="s">
        <v>160</v>
      </c>
      <c r="F668" s="39">
        <v>70000</v>
      </c>
      <c r="G668" s="39">
        <v>0</v>
      </c>
      <c r="H668" s="40">
        <f t="shared" si="20"/>
        <v>0</v>
      </c>
    </row>
    <row r="669" spans="1:8" x14ac:dyDescent="0.2">
      <c r="A669" s="36">
        <f t="shared" si="21"/>
        <v>662</v>
      </c>
      <c r="B669" s="37" t="s">
        <v>453</v>
      </c>
      <c r="C669" s="38" t="s">
        <v>118</v>
      </c>
      <c r="D669" s="38" t="s">
        <v>781</v>
      </c>
      <c r="E669" s="38" t="s">
        <v>392</v>
      </c>
      <c r="F669" s="39">
        <v>70000</v>
      </c>
      <c r="G669" s="39">
        <v>0</v>
      </c>
      <c r="H669" s="40">
        <f t="shared" si="20"/>
        <v>0</v>
      </c>
    </row>
    <row r="670" spans="1:8" ht="25.5" x14ac:dyDescent="0.2">
      <c r="A670" s="36">
        <f t="shared" si="21"/>
        <v>663</v>
      </c>
      <c r="B670" s="37" t="s">
        <v>616</v>
      </c>
      <c r="C670" s="38" t="s">
        <v>118</v>
      </c>
      <c r="D670" s="38" t="s">
        <v>418</v>
      </c>
      <c r="E670" s="38" t="s">
        <v>95</v>
      </c>
      <c r="F670" s="39">
        <v>891000</v>
      </c>
      <c r="G670" s="39">
        <v>0</v>
      </c>
      <c r="H670" s="40">
        <f t="shared" si="20"/>
        <v>0</v>
      </c>
    </row>
    <row r="671" spans="1:8" x14ac:dyDescent="0.2">
      <c r="A671" s="36">
        <f t="shared" si="21"/>
        <v>664</v>
      </c>
      <c r="B671" s="37" t="s">
        <v>490</v>
      </c>
      <c r="C671" s="38" t="s">
        <v>118</v>
      </c>
      <c r="D671" s="38" t="s">
        <v>418</v>
      </c>
      <c r="E671" s="38" t="s">
        <v>166</v>
      </c>
      <c r="F671" s="39">
        <v>891000</v>
      </c>
      <c r="G671" s="39">
        <v>0</v>
      </c>
      <c r="H671" s="40">
        <f t="shared" si="20"/>
        <v>0</v>
      </c>
    </row>
    <row r="672" spans="1:8" ht="38.25" x14ac:dyDescent="0.2">
      <c r="A672" s="36">
        <f t="shared" si="21"/>
        <v>665</v>
      </c>
      <c r="B672" s="37" t="s">
        <v>782</v>
      </c>
      <c r="C672" s="38" t="s">
        <v>118</v>
      </c>
      <c r="D672" s="38" t="s">
        <v>783</v>
      </c>
      <c r="E672" s="38" t="s">
        <v>95</v>
      </c>
      <c r="F672" s="39">
        <v>7732800</v>
      </c>
      <c r="G672" s="39">
        <v>0</v>
      </c>
      <c r="H672" s="40">
        <f t="shared" si="20"/>
        <v>0</v>
      </c>
    </row>
    <row r="673" spans="1:8" x14ac:dyDescent="0.2">
      <c r="A673" s="36">
        <f t="shared" si="21"/>
        <v>666</v>
      </c>
      <c r="B673" s="37" t="s">
        <v>850</v>
      </c>
      <c r="C673" s="38" t="s">
        <v>118</v>
      </c>
      <c r="D673" s="38" t="s">
        <v>783</v>
      </c>
      <c r="E673" s="38" t="s">
        <v>851</v>
      </c>
      <c r="F673" s="39">
        <v>7029800</v>
      </c>
      <c r="G673" s="39">
        <v>0</v>
      </c>
      <c r="H673" s="40">
        <f t="shared" si="20"/>
        <v>0</v>
      </c>
    </row>
    <row r="674" spans="1:8" ht="38.25" x14ac:dyDescent="0.2">
      <c r="A674" s="36">
        <f t="shared" si="21"/>
        <v>667</v>
      </c>
      <c r="B674" s="37" t="s">
        <v>852</v>
      </c>
      <c r="C674" s="38" t="s">
        <v>118</v>
      </c>
      <c r="D674" s="38" t="s">
        <v>783</v>
      </c>
      <c r="E674" s="38" t="s">
        <v>853</v>
      </c>
      <c r="F674" s="39">
        <v>7029800</v>
      </c>
      <c r="G674" s="39">
        <v>0</v>
      </c>
      <c r="H674" s="40">
        <f t="shared" si="20"/>
        <v>0</v>
      </c>
    </row>
    <row r="675" spans="1:8" x14ac:dyDescent="0.2">
      <c r="A675" s="36">
        <f t="shared" si="21"/>
        <v>668</v>
      </c>
      <c r="B675" s="37" t="s">
        <v>490</v>
      </c>
      <c r="C675" s="38" t="s">
        <v>118</v>
      </c>
      <c r="D675" s="38" t="s">
        <v>783</v>
      </c>
      <c r="E675" s="38" t="s">
        <v>166</v>
      </c>
      <c r="F675" s="39">
        <v>703000</v>
      </c>
      <c r="G675" s="39">
        <v>0</v>
      </c>
      <c r="H675" s="40">
        <f t="shared" si="20"/>
        <v>0</v>
      </c>
    </row>
    <row r="676" spans="1:8" x14ac:dyDescent="0.2">
      <c r="A676" s="36">
        <f t="shared" si="21"/>
        <v>669</v>
      </c>
      <c r="B676" s="37" t="s">
        <v>58</v>
      </c>
      <c r="C676" s="38" t="s">
        <v>119</v>
      </c>
      <c r="D676" s="38" t="s">
        <v>204</v>
      </c>
      <c r="E676" s="38" t="s">
        <v>95</v>
      </c>
      <c r="F676" s="39">
        <v>3022559</v>
      </c>
      <c r="G676" s="39">
        <v>1219667.75</v>
      </c>
      <c r="H676" s="40">
        <f t="shared" si="20"/>
        <v>0.40352156897516311</v>
      </c>
    </row>
    <row r="677" spans="1:8" ht="38.25" x14ac:dyDescent="0.2">
      <c r="A677" s="36">
        <f t="shared" si="21"/>
        <v>670</v>
      </c>
      <c r="B677" s="37" t="s">
        <v>580</v>
      </c>
      <c r="C677" s="38" t="s">
        <v>119</v>
      </c>
      <c r="D677" s="38" t="s">
        <v>281</v>
      </c>
      <c r="E677" s="38" t="s">
        <v>95</v>
      </c>
      <c r="F677" s="39">
        <v>3022559</v>
      </c>
      <c r="G677" s="39">
        <v>1219667.75</v>
      </c>
      <c r="H677" s="40">
        <f t="shared" si="20"/>
        <v>0.40352156897516311</v>
      </c>
    </row>
    <row r="678" spans="1:8" x14ac:dyDescent="0.2">
      <c r="A678" s="36">
        <f t="shared" si="21"/>
        <v>671</v>
      </c>
      <c r="B678" s="37" t="s">
        <v>617</v>
      </c>
      <c r="C678" s="38" t="s">
        <v>119</v>
      </c>
      <c r="D678" s="38" t="s">
        <v>339</v>
      </c>
      <c r="E678" s="38" t="s">
        <v>95</v>
      </c>
      <c r="F678" s="39">
        <v>3022559</v>
      </c>
      <c r="G678" s="39">
        <v>1219667.75</v>
      </c>
      <c r="H678" s="40">
        <f t="shared" si="20"/>
        <v>0.40352156897516311</v>
      </c>
    </row>
    <row r="679" spans="1:8" ht="38.25" x14ac:dyDescent="0.2">
      <c r="A679" s="36">
        <f t="shared" si="21"/>
        <v>672</v>
      </c>
      <c r="B679" s="37" t="s">
        <v>618</v>
      </c>
      <c r="C679" s="38" t="s">
        <v>119</v>
      </c>
      <c r="D679" s="38" t="s">
        <v>301</v>
      </c>
      <c r="E679" s="38" t="s">
        <v>95</v>
      </c>
      <c r="F679" s="39">
        <v>2714559</v>
      </c>
      <c r="G679" s="39">
        <v>1219667.75</v>
      </c>
      <c r="H679" s="40">
        <f t="shared" si="20"/>
        <v>0.44930603829203936</v>
      </c>
    </row>
    <row r="680" spans="1:8" x14ac:dyDescent="0.2">
      <c r="A680" s="36">
        <f t="shared" si="21"/>
        <v>673</v>
      </c>
      <c r="B680" s="37" t="s">
        <v>464</v>
      </c>
      <c r="C680" s="38" t="s">
        <v>119</v>
      </c>
      <c r="D680" s="38" t="s">
        <v>301</v>
      </c>
      <c r="E680" s="38" t="s">
        <v>161</v>
      </c>
      <c r="F680" s="39">
        <v>2507750</v>
      </c>
      <c r="G680" s="39">
        <v>1161054.48</v>
      </c>
      <c r="H680" s="40">
        <f t="shared" si="20"/>
        <v>0.46298653374538928</v>
      </c>
    </row>
    <row r="681" spans="1:8" x14ac:dyDescent="0.2">
      <c r="A681" s="36">
        <f t="shared" si="21"/>
        <v>674</v>
      </c>
      <c r="B681" s="37" t="s">
        <v>465</v>
      </c>
      <c r="C681" s="38" t="s">
        <v>119</v>
      </c>
      <c r="D681" s="38" t="s">
        <v>301</v>
      </c>
      <c r="E681" s="38" t="s">
        <v>432</v>
      </c>
      <c r="F681" s="39">
        <v>1932106</v>
      </c>
      <c r="G681" s="39">
        <v>888087.68</v>
      </c>
      <c r="H681" s="40">
        <f t="shared" si="20"/>
        <v>0.45964749346050376</v>
      </c>
    </row>
    <row r="682" spans="1:8" ht="38.25" x14ac:dyDescent="0.2">
      <c r="A682" s="36">
        <f t="shared" si="21"/>
        <v>675</v>
      </c>
      <c r="B682" s="37" t="s">
        <v>467</v>
      </c>
      <c r="C682" s="38" t="s">
        <v>119</v>
      </c>
      <c r="D682" s="38" t="s">
        <v>301</v>
      </c>
      <c r="E682" s="38" t="s">
        <v>434</v>
      </c>
      <c r="F682" s="39">
        <v>575644</v>
      </c>
      <c r="G682" s="39">
        <v>272966.8</v>
      </c>
      <c r="H682" s="40">
        <f t="shared" si="20"/>
        <v>0.47419377253997258</v>
      </c>
    </row>
    <row r="683" spans="1:8" ht="25.5" x14ac:dyDescent="0.2">
      <c r="A683" s="36">
        <f t="shared" si="21"/>
        <v>676</v>
      </c>
      <c r="B683" s="37" t="s">
        <v>452</v>
      </c>
      <c r="C683" s="38" t="s">
        <v>119</v>
      </c>
      <c r="D683" s="38" t="s">
        <v>301</v>
      </c>
      <c r="E683" s="38" t="s">
        <v>160</v>
      </c>
      <c r="F683" s="39">
        <v>206809</v>
      </c>
      <c r="G683" s="39">
        <v>58613.27</v>
      </c>
      <c r="H683" s="40">
        <f t="shared" si="20"/>
        <v>0.28341740446498942</v>
      </c>
    </row>
    <row r="684" spans="1:8" x14ac:dyDescent="0.2">
      <c r="A684" s="36">
        <f t="shared" si="21"/>
        <v>677</v>
      </c>
      <c r="B684" s="37" t="s">
        <v>453</v>
      </c>
      <c r="C684" s="38" t="s">
        <v>119</v>
      </c>
      <c r="D684" s="38" t="s">
        <v>301</v>
      </c>
      <c r="E684" s="38" t="s">
        <v>392</v>
      </c>
      <c r="F684" s="39">
        <v>206809</v>
      </c>
      <c r="G684" s="39">
        <v>58613.27</v>
      </c>
      <c r="H684" s="40">
        <f t="shared" si="20"/>
        <v>0.28341740446498942</v>
      </c>
    </row>
    <row r="685" spans="1:8" ht="38.25" x14ac:dyDescent="0.2">
      <c r="A685" s="36">
        <f t="shared" si="21"/>
        <v>678</v>
      </c>
      <c r="B685" s="37" t="s">
        <v>619</v>
      </c>
      <c r="C685" s="38" t="s">
        <v>119</v>
      </c>
      <c r="D685" s="38" t="s">
        <v>398</v>
      </c>
      <c r="E685" s="38" t="s">
        <v>95</v>
      </c>
      <c r="F685" s="39">
        <v>308000</v>
      </c>
      <c r="G685" s="39">
        <v>0</v>
      </c>
      <c r="H685" s="40">
        <f t="shared" si="20"/>
        <v>0</v>
      </c>
    </row>
    <row r="686" spans="1:8" ht="25.5" x14ac:dyDescent="0.2">
      <c r="A686" s="36">
        <f t="shared" si="21"/>
        <v>679</v>
      </c>
      <c r="B686" s="37" t="s">
        <v>452</v>
      </c>
      <c r="C686" s="38" t="s">
        <v>119</v>
      </c>
      <c r="D686" s="38" t="s">
        <v>398</v>
      </c>
      <c r="E686" s="38" t="s">
        <v>160</v>
      </c>
      <c r="F686" s="39">
        <v>308000</v>
      </c>
      <c r="G686" s="39">
        <v>0</v>
      </c>
      <c r="H686" s="40">
        <f t="shared" si="20"/>
        <v>0</v>
      </c>
    </row>
    <row r="687" spans="1:8" x14ac:dyDescent="0.2">
      <c r="A687" s="36">
        <f t="shared" si="21"/>
        <v>680</v>
      </c>
      <c r="B687" s="37" t="s">
        <v>453</v>
      </c>
      <c r="C687" s="38" t="s">
        <v>119</v>
      </c>
      <c r="D687" s="38" t="s">
        <v>398</v>
      </c>
      <c r="E687" s="38" t="s">
        <v>392</v>
      </c>
      <c r="F687" s="39">
        <v>308000</v>
      </c>
      <c r="G687" s="39">
        <v>0</v>
      </c>
      <c r="H687" s="40">
        <f t="shared" si="20"/>
        <v>0</v>
      </c>
    </row>
    <row r="688" spans="1:8" x14ac:dyDescent="0.2">
      <c r="A688" s="36">
        <f t="shared" si="21"/>
        <v>681</v>
      </c>
      <c r="B688" s="37" t="s">
        <v>59</v>
      </c>
      <c r="C688" s="38" t="s">
        <v>120</v>
      </c>
      <c r="D688" s="38" t="s">
        <v>204</v>
      </c>
      <c r="E688" s="38" t="s">
        <v>95</v>
      </c>
      <c r="F688" s="39">
        <v>98421567</v>
      </c>
      <c r="G688" s="39">
        <v>67622508.5</v>
      </c>
      <c r="H688" s="40">
        <f t="shared" si="20"/>
        <v>0.68707002500783187</v>
      </c>
    </row>
    <row r="689" spans="1:8" x14ac:dyDescent="0.2">
      <c r="A689" s="36">
        <f t="shared" si="21"/>
        <v>682</v>
      </c>
      <c r="B689" s="37" t="s">
        <v>60</v>
      </c>
      <c r="C689" s="38" t="s">
        <v>121</v>
      </c>
      <c r="D689" s="38" t="s">
        <v>204</v>
      </c>
      <c r="E689" s="38" t="s">
        <v>95</v>
      </c>
      <c r="F689" s="39">
        <v>4997595</v>
      </c>
      <c r="G689" s="39">
        <v>2468289.69</v>
      </c>
      <c r="H689" s="40">
        <f t="shared" si="20"/>
        <v>0.49389550173633517</v>
      </c>
    </row>
    <row r="690" spans="1:8" x14ac:dyDescent="0.2">
      <c r="A690" s="36">
        <f t="shared" si="21"/>
        <v>683</v>
      </c>
      <c r="B690" s="37" t="s">
        <v>203</v>
      </c>
      <c r="C690" s="38" t="s">
        <v>121</v>
      </c>
      <c r="D690" s="38" t="s">
        <v>205</v>
      </c>
      <c r="E690" s="38" t="s">
        <v>95</v>
      </c>
      <c r="F690" s="39">
        <v>4997595</v>
      </c>
      <c r="G690" s="39">
        <v>2468289.69</v>
      </c>
      <c r="H690" s="40">
        <f t="shared" si="20"/>
        <v>0.49389550173633517</v>
      </c>
    </row>
    <row r="691" spans="1:8" x14ac:dyDescent="0.2">
      <c r="A691" s="36">
        <f t="shared" si="21"/>
        <v>684</v>
      </c>
      <c r="B691" s="37" t="s">
        <v>620</v>
      </c>
      <c r="C691" s="38" t="s">
        <v>121</v>
      </c>
      <c r="D691" s="38" t="s">
        <v>302</v>
      </c>
      <c r="E691" s="38" t="s">
        <v>95</v>
      </c>
      <c r="F691" s="39">
        <v>4997595</v>
      </c>
      <c r="G691" s="39">
        <v>2468289.69</v>
      </c>
      <c r="H691" s="40">
        <f t="shared" si="20"/>
        <v>0.49389550173633517</v>
      </c>
    </row>
    <row r="692" spans="1:8" x14ac:dyDescent="0.2">
      <c r="A692" s="36">
        <f t="shared" si="21"/>
        <v>685</v>
      </c>
      <c r="B692" s="37" t="s">
        <v>621</v>
      </c>
      <c r="C692" s="38" t="s">
        <v>121</v>
      </c>
      <c r="D692" s="38" t="s">
        <v>302</v>
      </c>
      <c r="E692" s="38" t="s">
        <v>167</v>
      </c>
      <c r="F692" s="39">
        <v>4997595</v>
      </c>
      <c r="G692" s="39">
        <v>2468289.69</v>
      </c>
      <c r="H692" s="40">
        <f t="shared" si="20"/>
        <v>0.49389550173633517</v>
      </c>
    </row>
    <row r="693" spans="1:8" x14ac:dyDescent="0.2">
      <c r="A693" s="36">
        <f t="shared" si="21"/>
        <v>686</v>
      </c>
      <c r="B693" s="37" t="s">
        <v>622</v>
      </c>
      <c r="C693" s="38" t="s">
        <v>121</v>
      </c>
      <c r="D693" s="38" t="s">
        <v>302</v>
      </c>
      <c r="E693" s="38" t="s">
        <v>393</v>
      </c>
      <c r="F693" s="39">
        <v>4997595</v>
      </c>
      <c r="G693" s="39">
        <v>2468289.69</v>
      </c>
      <c r="H693" s="40">
        <f t="shared" si="20"/>
        <v>0.49389550173633517</v>
      </c>
    </row>
    <row r="694" spans="1:8" x14ac:dyDescent="0.2">
      <c r="A694" s="36">
        <f t="shared" si="21"/>
        <v>687</v>
      </c>
      <c r="B694" s="37" t="s">
        <v>61</v>
      </c>
      <c r="C694" s="38" t="s">
        <v>122</v>
      </c>
      <c r="D694" s="38" t="s">
        <v>204</v>
      </c>
      <c r="E694" s="38" t="s">
        <v>95</v>
      </c>
      <c r="F694" s="39">
        <v>82817102</v>
      </c>
      <c r="G694" s="39">
        <v>59032145.810000002</v>
      </c>
      <c r="H694" s="40">
        <f t="shared" si="20"/>
        <v>0.71280139469260828</v>
      </c>
    </row>
    <row r="695" spans="1:8" ht="38.25" x14ac:dyDescent="0.2">
      <c r="A695" s="36">
        <f t="shared" si="21"/>
        <v>688</v>
      </c>
      <c r="B695" s="37" t="s">
        <v>738</v>
      </c>
      <c r="C695" s="38" t="s">
        <v>122</v>
      </c>
      <c r="D695" s="38" t="s">
        <v>241</v>
      </c>
      <c r="E695" s="38" t="s">
        <v>95</v>
      </c>
      <c r="F695" s="39">
        <v>2736400</v>
      </c>
      <c r="G695" s="39">
        <v>2736400</v>
      </c>
      <c r="H695" s="40">
        <f t="shared" si="20"/>
        <v>1</v>
      </c>
    </row>
    <row r="696" spans="1:8" ht="38.25" x14ac:dyDescent="0.2">
      <c r="A696" s="36">
        <f t="shared" si="21"/>
        <v>689</v>
      </c>
      <c r="B696" s="37" t="s">
        <v>761</v>
      </c>
      <c r="C696" s="38" t="s">
        <v>122</v>
      </c>
      <c r="D696" s="38" t="s">
        <v>329</v>
      </c>
      <c r="E696" s="38" t="s">
        <v>95</v>
      </c>
      <c r="F696" s="39">
        <v>2736400</v>
      </c>
      <c r="G696" s="39">
        <v>2736400</v>
      </c>
      <c r="H696" s="40">
        <f t="shared" si="20"/>
        <v>1</v>
      </c>
    </row>
    <row r="697" spans="1:8" ht="25.5" x14ac:dyDescent="0.2">
      <c r="A697" s="36">
        <f t="shared" si="21"/>
        <v>690</v>
      </c>
      <c r="B697" s="37" t="s">
        <v>784</v>
      </c>
      <c r="C697" s="38" t="s">
        <v>122</v>
      </c>
      <c r="D697" s="38" t="s">
        <v>785</v>
      </c>
      <c r="E697" s="38" t="s">
        <v>95</v>
      </c>
      <c r="F697" s="39">
        <v>263900</v>
      </c>
      <c r="G697" s="39">
        <v>263900</v>
      </c>
      <c r="H697" s="40">
        <f t="shared" si="20"/>
        <v>1</v>
      </c>
    </row>
    <row r="698" spans="1:8" ht="25.5" x14ac:dyDescent="0.2">
      <c r="A698" s="36">
        <f t="shared" si="21"/>
        <v>691</v>
      </c>
      <c r="B698" s="37" t="s">
        <v>623</v>
      </c>
      <c r="C698" s="38" t="s">
        <v>122</v>
      </c>
      <c r="D698" s="38" t="s">
        <v>785</v>
      </c>
      <c r="E698" s="38" t="s">
        <v>168</v>
      </c>
      <c r="F698" s="39">
        <v>263900</v>
      </c>
      <c r="G698" s="39">
        <v>263900</v>
      </c>
      <c r="H698" s="40">
        <f t="shared" si="20"/>
        <v>1</v>
      </c>
    </row>
    <row r="699" spans="1:8" x14ac:dyDescent="0.2">
      <c r="A699" s="36">
        <f t="shared" si="21"/>
        <v>692</v>
      </c>
      <c r="B699" s="37" t="s">
        <v>624</v>
      </c>
      <c r="C699" s="38" t="s">
        <v>122</v>
      </c>
      <c r="D699" s="38" t="s">
        <v>785</v>
      </c>
      <c r="E699" s="38" t="s">
        <v>394</v>
      </c>
      <c r="F699" s="39">
        <v>263900</v>
      </c>
      <c r="G699" s="39">
        <v>263900</v>
      </c>
      <c r="H699" s="40">
        <f t="shared" si="20"/>
        <v>1</v>
      </c>
    </row>
    <row r="700" spans="1:8" ht="38.25" x14ac:dyDescent="0.2">
      <c r="A700" s="36">
        <f t="shared" si="21"/>
        <v>693</v>
      </c>
      <c r="B700" s="37" t="s">
        <v>786</v>
      </c>
      <c r="C700" s="38" t="s">
        <v>122</v>
      </c>
      <c r="D700" s="38" t="s">
        <v>787</v>
      </c>
      <c r="E700" s="38" t="s">
        <v>95</v>
      </c>
      <c r="F700" s="39">
        <v>1730500</v>
      </c>
      <c r="G700" s="39">
        <v>1730500</v>
      </c>
      <c r="H700" s="40">
        <f t="shared" si="20"/>
        <v>1</v>
      </c>
    </row>
    <row r="701" spans="1:8" ht="25.5" x14ac:dyDescent="0.2">
      <c r="A701" s="36">
        <f t="shared" si="21"/>
        <v>694</v>
      </c>
      <c r="B701" s="37" t="s">
        <v>623</v>
      </c>
      <c r="C701" s="38" t="s">
        <v>122</v>
      </c>
      <c r="D701" s="38" t="s">
        <v>787</v>
      </c>
      <c r="E701" s="38" t="s">
        <v>168</v>
      </c>
      <c r="F701" s="39">
        <v>1730500</v>
      </c>
      <c r="G701" s="39">
        <v>1730500</v>
      </c>
      <c r="H701" s="40">
        <f t="shared" si="20"/>
        <v>1</v>
      </c>
    </row>
    <row r="702" spans="1:8" x14ac:dyDescent="0.2">
      <c r="A702" s="36">
        <f t="shared" si="21"/>
        <v>695</v>
      </c>
      <c r="B702" s="37" t="s">
        <v>624</v>
      </c>
      <c r="C702" s="38" t="s">
        <v>122</v>
      </c>
      <c r="D702" s="38" t="s">
        <v>787</v>
      </c>
      <c r="E702" s="38" t="s">
        <v>394</v>
      </c>
      <c r="F702" s="39">
        <v>1730500</v>
      </c>
      <c r="G702" s="39">
        <v>1730500</v>
      </c>
      <c r="H702" s="40">
        <f t="shared" si="20"/>
        <v>1</v>
      </c>
    </row>
    <row r="703" spans="1:8" ht="25.5" x14ac:dyDescent="0.2">
      <c r="A703" s="36">
        <f t="shared" si="21"/>
        <v>696</v>
      </c>
      <c r="B703" s="37" t="s">
        <v>784</v>
      </c>
      <c r="C703" s="38" t="s">
        <v>122</v>
      </c>
      <c r="D703" s="38" t="s">
        <v>788</v>
      </c>
      <c r="E703" s="38" t="s">
        <v>95</v>
      </c>
      <c r="F703" s="39">
        <v>742000</v>
      </c>
      <c r="G703" s="39">
        <v>742000</v>
      </c>
      <c r="H703" s="40">
        <f t="shared" si="20"/>
        <v>1</v>
      </c>
    </row>
    <row r="704" spans="1:8" ht="25.5" x14ac:dyDescent="0.2">
      <c r="A704" s="36">
        <f t="shared" si="21"/>
        <v>697</v>
      </c>
      <c r="B704" s="37" t="s">
        <v>623</v>
      </c>
      <c r="C704" s="38" t="s">
        <v>122</v>
      </c>
      <c r="D704" s="38" t="s">
        <v>788</v>
      </c>
      <c r="E704" s="38" t="s">
        <v>168</v>
      </c>
      <c r="F704" s="39">
        <v>742000</v>
      </c>
      <c r="G704" s="39">
        <v>742000</v>
      </c>
      <c r="H704" s="40">
        <f t="shared" si="20"/>
        <v>1</v>
      </c>
    </row>
    <row r="705" spans="1:8" x14ac:dyDescent="0.2">
      <c r="A705" s="36">
        <f t="shared" si="21"/>
        <v>698</v>
      </c>
      <c r="B705" s="37" t="s">
        <v>624</v>
      </c>
      <c r="C705" s="38" t="s">
        <v>122</v>
      </c>
      <c r="D705" s="38" t="s">
        <v>788</v>
      </c>
      <c r="E705" s="38" t="s">
        <v>394</v>
      </c>
      <c r="F705" s="39">
        <v>742000</v>
      </c>
      <c r="G705" s="39">
        <v>742000</v>
      </c>
      <c r="H705" s="40">
        <f t="shared" si="20"/>
        <v>1</v>
      </c>
    </row>
    <row r="706" spans="1:8" ht="38.25" x14ac:dyDescent="0.2">
      <c r="A706" s="36">
        <f t="shared" si="21"/>
        <v>699</v>
      </c>
      <c r="B706" s="37" t="s">
        <v>580</v>
      </c>
      <c r="C706" s="38" t="s">
        <v>122</v>
      </c>
      <c r="D706" s="38" t="s">
        <v>281</v>
      </c>
      <c r="E706" s="38" t="s">
        <v>95</v>
      </c>
      <c r="F706" s="39">
        <v>2227680</v>
      </c>
      <c r="G706" s="39">
        <v>0</v>
      </c>
      <c r="H706" s="40">
        <f t="shared" si="20"/>
        <v>0</v>
      </c>
    </row>
    <row r="707" spans="1:8" ht="25.5" x14ac:dyDescent="0.2">
      <c r="A707" s="36">
        <f t="shared" si="21"/>
        <v>700</v>
      </c>
      <c r="B707" s="37" t="s">
        <v>625</v>
      </c>
      <c r="C707" s="38" t="s">
        <v>122</v>
      </c>
      <c r="D707" s="38" t="s">
        <v>340</v>
      </c>
      <c r="E707" s="38" t="s">
        <v>95</v>
      </c>
      <c r="F707" s="39">
        <v>2047680</v>
      </c>
      <c r="G707" s="39">
        <v>0</v>
      </c>
      <c r="H707" s="40">
        <f t="shared" si="20"/>
        <v>0</v>
      </c>
    </row>
    <row r="708" spans="1:8" ht="25.5" x14ac:dyDescent="0.2">
      <c r="A708" s="36">
        <f t="shared" si="21"/>
        <v>701</v>
      </c>
      <c r="B708" s="37" t="s">
        <v>692</v>
      </c>
      <c r="C708" s="38" t="s">
        <v>122</v>
      </c>
      <c r="D708" s="38" t="s">
        <v>693</v>
      </c>
      <c r="E708" s="38" t="s">
        <v>95</v>
      </c>
      <c r="F708" s="39">
        <v>2047680</v>
      </c>
      <c r="G708" s="39">
        <v>0</v>
      </c>
      <c r="H708" s="40">
        <f t="shared" si="20"/>
        <v>0</v>
      </c>
    </row>
    <row r="709" spans="1:8" ht="25.5" x14ac:dyDescent="0.2">
      <c r="A709" s="36">
        <f t="shared" si="21"/>
        <v>702</v>
      </c>
      <c r="B709" s="37" t="s">
        <v>623</v>
      </c>
      <c r="C709" s="38" t="s">
        <v>122</v>
      </c>
      <c r="D709" s="38" t="s">
        <v>693</v>
      </c>
      <c r="E709" s="38" t="s">
        <v>168</v>
      </c>
      <c r="F709" s="39">
        <v>2047680</v>
      </c>
      <c r="G709" s="39">
        <v>0</v>
      </c>
      <c r="H709" s="40">
        <f t="shared" si="20"/>
        <v>0</v>
      </c>
    </row>
    <row r="710" spans="1:8" x14ac:dyDescent="0.2">
      <c r="A710" s="36">
        <f t="shared" si="21"/>
        <v>703</v>
      </c>
      <c r="B710" s="37" t="s">
        <v>624</v>
      </c>
      <c r="C710" s="38" t="s">
        <v>122</v>
      </c>
      <c r="D710" s="38" t="s">
        <v>693</v>
      </c>
      <c r="E710" s="38" t="s">
        <v>394</v>
      </c>
      <c r="F710" s="39">
        <v>2047680</v>
      </c>
      <c r="G710" s="39">
        <v>0</v>
      </c>
      <c r="H710" s="40">
        <f t="shared" si="20"/>
        <v>0</v>
      </c>
    </row>
    <row r="711" spans="1:8" ht="38.25" x14ac:dyDescent="0.2">
      <c r="A711" s="36">
        <f t="shared" si="21"/>
        <v>704</v>
      </c>
      <c r="B711" s="37" t="s">
        <v>789</v>
      </c>
      <c r="C711" s="38" t="s">
        <v>122</v>
      </c>
      <c r="D711" s="38" t="s">
        <v>341</v>
      </c>
      <c r="E711" s="38" t="s">
        <v>95</v>
      </c>
      <c r="F711" s="39">
        <v>180000</v>
      </c>
      <c r="G711" s="39">
        <v>0</v>
      </c>
      <c r="H711" s="40">
        <f t="shared" si="20"/>
        <v>0</v>
      </c>
    </row>
    <row r="712" spans="1:8" ht="25.5" x14ac:dyDescent="0.2">
      <c r="A712" s="36">
        <f t="shared" si="21"/>
        <v>705</v>
      </c>
      <c r="B712" s="37" t="s">
        <v>626</v>
      </c>
      <c r="C712" s="38" t="s">
        <v>122</v>
      </c>
      <c r="D712" s="38" t="s">
        <v>419</v>
      </c>
      <c r="E712" s="38" t="s">
        <v>95</v>
      </c>
      <c r="F712" s="39">
        <v>180000</v>
      </c>
      <c r="G712" s="39">
        <v>0</v>
      </c>
      <c r="H712" s="40">
        <f t="shared" si="20"/>
        <v>0</v>
      </c>
    </row>
    <row r="713" spans="1:8" ht="25.5" x14ac:dyDescent="0.2">
      <c r="A713" s="36">
        <f t="shared" si="21"/>
        <v>706</v>
      </c>
      <c r="B713" s="37" t="s">
        <v>623</v>
      </c>
      <c r="C713" s="38" t="s">
        <v>122</v>
      </c>
      <c r="D713" s="38" t="s">
        <v>419</v>
      </c>
      <c r="E713" s="38" t="s">
        <v>168</v>
      </c>
      <c r="F713" s="39">
        <v>180000</v>
      </c>
      <c r="G713" s="39">
        <v>0</v>
      </c>
      <c r="H713" s="40">
        <f t="shared" ref="H713:H776" si="22">G713/F713</f>
        <v>0</v>
      </c>
    </row>
    <row r="714" spans="1:8" x14ac:dyDescent="0.2">
      <c r="A714" s="36">
        <f t="shared" ref="A714:A777" si="23">A713+1</f>
        <v>707</v>
      </c>
      <c r="B714" s="37" t="s">
        <v>624</v>
      </c>
      <c r="C714" s="38" t="s">
        <v>122</v>
      </c>
      <c r="D714" s="38" t="s">
        <v>419</v>
      </c>
      <c r="E714" s="38" t="s">
        <v>394</v>
      </c>
      <c r="F714" s="39">
        <v>180000</v>
      </c>
      <c r="G714" s="39">
        <v>0</v>
      </c>
      <c r="H714" s="40">
        <f t="shared" si="22"/>
        <v>0</v>
      </c>
    </row>
    <row r="715" spans="1:8" ht="38.25" x14ac:dyDescent="0.2">
      <c r="A715" s="36">
        <f t="shared" si="23"/>
        <v>708</v>
      </c>
      <c r="B715" s="37" t="s">
        <v>790</v>
      </c>
      <c r="C715" s="38" t="s">
        <v>122</v>
      </c>
      <c r="D715" s="38" t="s">
        <v>303</v>
      </c>
      <c r="E715" s="38" t="s">
        <v>95</v>
      </c>
      <c r="F715" s="39">
        <v>77494852</v>
      </c>
      <c r="G715" s="39">
        <v>56152501.810000002</v>
      </c>
      <c r="H715" s="40">
        <f t="shared" si="22"/>
        <v>0.72459654236129134</v>
      </c>
    </row>
    <row r="716" spans="1:8" ht="25.5" x14ac:dyDescent="0.2">
      <c r="A716" s="36">
        <f t="shared" si="23"/>
        <v>709</v>
      </c>
      <c r="B716" s="37" t="s">
        <v>627</v>
      </c>
      <c r="C716" s="38" t="s">
        <v>122</v>
      </c>
      <c r="D716" s="38" t="s">
        <v>304</v>
      </c>
      <c r="E716" s="38" t="s">
        <v>95</v>
      </c>
      <c r="F716" s="39">
        <v>150000</v>
      </c>
      <c r="G716" s="39">
        <v>47138</v>
      </c>
      <c r="H716" s="40">
        <f t="shared" si="22"/>
        <v>0.31425333333333333</v>
      </c>
    </row>
    <row r="717" spans="1:8" x14ac:dyDescent="0.2">
      <c r="A717" s="36">
        <f t="shared" si="23"/>
        <v>710</v>
      </c>
      <c r="B717" s="37" t="s">
        <v>628</v>
      </c>
      <c r="C717" s="38" t="s">
        <v>122</v>
      </c>
      <c r="D717" s="38" t="s">
        <v>304</v>
      </c>
      <c r="E717" s="38" t="s">
        <v>164</v>
      </c>
      <c r="F717" s="39">
        <v>150000</v>
      </c>
      <c r="G717" s="39">
        <v>47138</v>
      </c>
      <c r="H717" s="40">
        <f t="shared" si="22"/>
        <v>0.31425333333333333</v>
      </c>
    </row>
    <row r="718" spans="1:8" ht="25.5" x14ac:dyDescent="0.2">
      <c r="A718" s="36">
        <f t="shared" si="23"/>
        <v>711</v>
      </c>
      <c r="B718" s="37" t="s">
        <v>629</v>
      </c>
      <c r="C718" s="38" t="s">
        <v>122</v>
      </c>
      <c r="D718" s="38" t="s">
        <v>305</v>
      </c>
      <c r="E718" s="38" t="s">
        <v>95</v>
      </c>
      <c r="F718" s="39">
        <v>180000</v>
      </c>
      <c r="G718" s="39">
        <v>159900</v>
      </c>
      <c r="H718" s="40">
        <f t="shared" si="22"/>
        <v>0.88833333333333331</v>
      </c>
    </row>
    <row r="719" spans="1:8" ht="25.5" x14ac:dyDescent="0.2">
      <c r="A719" s="36">
        <f t="shared" si="23"/>
        <v>712</v>
      </c>
      <c r="B719" s="37" t="s">
        <v>605</v>
      </c>
      <c r="C719" s="38" t="s">
        <v>122</v>
      </c>
      <c r="D719" s="38" t="s">
        <v>305</v>
      </c>
      <c r="E719" s="38" t="s">
        <v>169</v>
      </c>
      <c r="F719" s="39">
        <v>180000</v>
      </c>
      <c r="G719" s="39">
        <v>159900</v>
      </c>
      <c r="H719" s="40">
        <f t="shared" si="22"/>
        <v>0.88833333333333331</v>
      </c>
    </row>
    <row r="720" spans="1:8" ht="25.5" x14ac:dyDescent="0.2">
      <c r="A720" s="36">
        <f t="shared" si="23"/>
        <v>713</v>
      </c>
      <c r="B720" s="37" t="s">
        <v>630</v>
      </c>
      <c r="C720" s="38" t="s">
        <v>122</v>
      </c>
      <c r="D720" s="38" t="s">
        <v>305</v>
      </c>
      <c r="E720" s="38" t="s">
        <v>395</v>
      </c>
      <c r="F720" s="39">
        <v>180000</v>
      </c>
      <c r="G720" s="39">
        <v>159900</v>
      </c>
      <c r="H720" s="40">
        <f t="shared" si="22"/>
        <v>0.88833333333333331</v>
      </c>
    </row>
    <row r="721" spans="1:8" ht="89.25" x14ac:dyDescent="0.2">
      <c r="A721" s="36">
        <f t="shared" si="23"/>
        <v>714</v>
      </c>
      <c r="B721" s="37" t="s">
        <v>791</v>
      </c>
      <c r="C721" s="38" t="s">
        <v>122</v>
      </c>
      <c r="D721" s="38" t="s">
        <v>306</v>
      </c>
      <c r="E721" s="38" t="s">
        <v>95</v>
      </c>
      <c r="F721" s="39">
        <v>575000</v>
      </c>
      <c r="G721" s="39">
        <v>278765.03999999998</v>
      </c>
      <c r="H721" s="40">
        <f t="shared" si="22"/>
        <v>0.48480876521739125</v>
      </c>
    </row>
    <row r="722" spans="1:8" ht="25.5" x14ac:dyDescent="0.2">
      <c r="A722" s="36">
        <f t="shared" si="23"/>
        <v>715</v>
      </c>
      <c r="B722" s="37" t="s">
        <v>452</v>
      </c>
      <c r="C722" s="38" t="s">
        <v>122</v>
      </c>
      <c r="D722" s="38" t="s">
        <v>306</v>
      </c>
      <c r="E722" s="38" t="s">
        <v>160</v>
      </c>
      <c r="F722" s="39">
        <v>555000</v>
      </c>
      <c r="G722" s="39">
        <v>262765.03999999998</v>
      </c>
      <c r="H722" s="40">
        <f t="shared" si="22"/>
        <v>0.47345052252252251</v>
      </c>
    </row>
    <row r="723" spans="1:8" x14ac:dyDescent="0.2">
      <c r="A723" s="36">
        <f t="shared" si="23"/>
        <v>716</v>
      </c>
      <c r="B723" s="37" t="s">
        <v>453</v>
      </c>
      <c r="C723" s="38" t="s">
        <v>122</v>
      </c>
      <c r="D723" s="38" t="s">
        <v>306</v>
      </c>
      <c r="E723" s="38" t="s">
        <v>392</v>
      </c>
      <c r="F723" s="39">
        <v>555000</v>
      </c>
      <c r="G723" s="39">
        <v>262765.03999999998</v>
      </c>
      <c r="H723" s="40">
        <f t="shared" si="22"/>
        <v>0.47345052252252251</v>
      </c>
    </row>
    <row r="724" spans="1:8" x14ac:dyDescent="0.2">
      <c r="A724" s="36">
        <f t="shared" si="23"/>
        <v>717</v>
      </c>
      <c r="B724" s="37" t="s">
        <v>628</v>
      </c>
      <c r="C724" s="38" t="s">
        <v>122</v>
      </c>
      <c r="D724" s="38" t="s">
        <v>306</v>
      </c>
      <c r="E724" s="38" t="s">
        <v>164</v>
      </c>
      <c r="F724" s="39">
        <v>20000</v>
      </c>
      <c r="G724" s="39">
        <v>16000</v>
      </c>
      <c r="H724" s="40">
        <f t="shared" si="22"/>
        <v>0.8</v>
      </c>
    </row>
    <row r="725" spans="1:8" ht="25.5" x14ac:dyDescent="0.2">
      <c r="A725" s="36">
        <f t="shared" si="23"/>
        <v>718</v>
      </c>
      <c r="B725" s="37" t="s">
        <v>631</v>
      </c>
      <c r="C725" s="38" t="s">
        <v>122</v>
      </c>
      <c r="D725" s="38" t="s">
        <v>307</v>
      </c>
      <c r="E725" s="38" t="s">
        <v>95</v>
      </c>
      <c r="F725" s="39">
        <v>10000</v>
      </c>
      <c r="G725" s="39">
        <v>0</v>
      </c>
      <c r="H725" s="40">
        <f t="shared" si="22"/>
        <v>0</v>
      </c>
    </row>
    <row r="726" spans="1:8" ht="25.5" x14ac:dyDescent="0.2">
      <c r="A726" s="36">
        <f t="shared" si="23"/>
        <v>719</v>
      </c>
      <c r="B726" s="37" t="s">
        <v>452</v>
      </c>
      <c r="C726" s="38" t="s">
        <v>122</v>
      </c>
      <c r="D726" s="38" t="s">
        <v>307</v>
      </c>
      <c r="E726" s="38" t="s">
        <v>160</v>
      </c>
      <c r="F726" s="39">
        <v>10000</v>
      </c>
      <c r="G726" s="39">
        <v>0</v>
      </c>
      <c r="H726" s="40">
        <f t="shared" si="22"/>
        <v>0</v>
      </c>
    </row>
    <row r="727" spans="1:8" x14ac:dyDescent="0.2">
      <c r="A727" s="36">
        <f t="shared" si="23"/>
        <v>720</v>
      </c>
      <c r="B727" s="37" t="s">
        <v>453</v>
      </c>
      <c r="C727" s="38" t="s">
        <v>122</v>
      </c>
      <c r="D727" s="38" t="s">
        <v>307</v>
      </c>
      <c r="E727" s="38" t="s">
        <v>392</v>
      </c>
      <c r="F727" s="39">
        <v>10000</v>
      </c>
      <c r="G727" s="39">
        <v>0</v>
      </c>
      <c r="H727" s="40">
        <f t="shared" si="22"/>
        <v>0</v>
      </c>
    </row>
    <row r="728" spans="1:8" ht="51" x14ac:dyDescent="0.2">
      <c r="A728" s="36">
        <f t="shared" si="23"/>
        <v>721</v>
      </c>
      <c r="B728" s="37" t="s">
        <v>868</v>
      </c>
      <c r="C728" s="38" t="s">
        <v>122</v>
      </c>
      <c r="D728" s="38" t="s">
        <v>869</v>
      </c>
      <c r="E728" s="38" t="s">
        <v>95</v>
      </c>
      <c r="F728" s="39">
        <v>57708</v>
      </c>
      <c r="G728" s="39">
        <v>0</v>
      </c>
      <c r="H728" s="40">
        <f t="shared" si="22"/>
        <v>0</v>
      </c>
    </row>
    <row r="729" spans="1:8" ht="25.5" x14ac:dyDescent="0.2">
      <c r="A729" s="36">
        <f t="shared" si="23"/>
        <v>722</v>
      </c>
      <c r="B729" s="37" t="s">
        <v>452</v>
      </c>
      <c r="C729" s="38" t="s">
        <v>122</v>
      </c>
      <c r="D729" s="38" t="s">
        <v>869</v>
      </c>
      <c r="E729" s="38" t="s">
        <v>160</v>
      </c>
      <c r="F729" s="39">
        <v>57708</v>
      </c>
      <c r="G729" s="39">
        <v>0</v>
      </c>
      <c r="H729" s="40">
        <f t="shared" si="22"/>
        <v>0</v>
      </c>
    </row>
    <row r="730" spans="1:8" x14ac:dyDescent="0.2">
      <c r="A730" s="36">
        <f t="shared" si="23"/>
        <v>723</v>
      </c>
      <c r="B730" s="37" t="s">
        <v>453</v>
      </c>
      <c r="C730" s="38" t="s">
        <v>122</v>
      </c>
      <c r="D730" s="38" t="s">
        <v>869</v>
      </c>
      <c r="E730" s="38" t="s">
        <v>392</v>
      </c>
      <c r="F730" s="39">
        <v>57708</v>
      </c>
      <c r="G730" s="39">
        <v>0</v>
      </c>
      <c r="H730" s="40">
        <f t="shared" si="22"/>
        <v>0</v>
      </c>
    </row>
    <row r="731" spans="1:8" ht="51" x14ac:dyDescent="0.2">
      <c r="A731" s="36">
        <f t="shared" si="23"/>
        <v>724</v>
      </c>
      <c r="B731" s="37" t="s">
        <v>792</v>
      </c>
      <c r="C731" s="38" t="s">
        <v>122</v>
      </c>
      <c r="D731" s="38" t="s">
        <v>308</v>
      </c>
      <c r="E731" s="38" t="s">
        <v>95</v>
      </c>
      <c r="F731" s="39">
        <v>8182144</v>
      </c>
      <c r="G731" s="39">
        <v>5547811.25</v>
      </c>
      <c r="H731" s="40">
        <f t="shared" si="22"/>
        <v>0.67803881843194158</v>
      </c>
    </row>
    <row r="732" spans="1:8" ht="25.5" x14ac:dyDescent="0.2">
      <c r="A732" s="36">
        <f t="shared" si="23"/>
        <v>725</v>
      </c>
      <c r="B732" s="37" t="s">
        <v>452</v>
      </c>
      <c r="C732" s="38" t="s">
        <v>122</v>
      </c>
      <c r="D732" s="38" t="s">
        <v>308</v>
      </c>
      <c r="E732" s="38" t="s">
        <v>160</v>
      </c>
      <c r="F732" s="39">
        <v>87691.42</v>
      </c>
      <c r="G732" s="39">
        <v>57776.36</v>
      </c>
      <c r="H732" s="40">
        <f t="shared" si="22"/>
        <v>0.65885989758177033</v>
      </c>
    </row>
    <row r="733" spans="1:8" x14ac:dyDescent="0.2">
      <c r="A733" s="36">
        <f t="shared" si="23"/>
        <v>726</v>
      </c>
      <c r="B733" s="37" t="s">
        <v>453</v>
      </c>
      <c r="C733" s="38" t="s">
        <v>122</v>
      </c>
      <c r="D733" s="38" t="s">
        <v>308</v>
      </c>
      <c r="E733" s="38" t="s">
        <v>392</v>
      </c>
      <c r="F733" s="39">
        <v>87691.42</v>
      </c>
      <c r="G733" s="39">
        <v>57776.36</v>
      </c>
      <c r="H733" s="40">
        <f t="shared" si="22"/>
        <v>0.65885989758177033</v>
      </c>
    </row>
    <row r="734" spans="1:8" ht="25.5" x14ac:dyDescent="0.2">
      <c r="A734" s="36">
        <f t="shared" si="23"/>
        <v>727</v>
      </c>
      <c r="B734" s="37" t="s">
        <v>623</v>
      </c>
      <c r="C734" s="38" t="s">
        <v>122</v>
      </c>
      <c r="D734" s="38" t="s">
        <v>308</v>
      </c>
      <c r="E734" s="38" t="s">
        <v>168</v>
      </c>
      <c r="F734" s="39">
        <v>8094452.5800000001</v>
      </c>
      <c r="G734" s="39">
        <v>5490034.8899999997</v>
      </c>
      <c r="H734" s="40">
        <f t="shared" si="22"/>
        <v>0.67824659366896922</v>
      </c>
    </row>
    <row r="735" spans="1:8" ht="25.5" x14ac:dyDescent="0.2">
      <c r="A735" s="36">
        <f t="shared" si="23"/>
        <v>728</v>
      </c>
      <c r="B735" s="37" t="s">
        <v>713</v>
      </c>
      <c r="C735" s="38" t="s">
        <v>122</v>
      </c>
      <c r="D735" s="38" t="s">
        <v>308</v>
      </c>
      <c r="E735" s="38" t="s">
        <v>714</v>
      </c>
      <c r="F735" s="39">
        <v>8094452.5800000001</v>
      </c>
      <c r="G735" s="39">
        <v>5490034.8899999997</v>
      </c>
      <c r="H735" s="40">
        <f t="shared" si="22"/>
        <v>0.67824659366896922</v>
      </c>
    </row>
    <row r="736" spans="1:8" ht="63.75" x14ac:dyDescent="0.2">
      <c r="A736" s="36">
        <f t="shared" si="23"/>
        <v>729</v>
      </c>
      <c r="B736" s="37" t="s">
        <v>793</v>
      </c>
      <c r="C736" s="38" t="s">
        <v>122</v>
      </c>
      <c r="D736" s="38" t="s">
        <v>309</v>
      </c>
      <c r="E736" s="38" t="s">
        <v>95</v>
      </c>
      <c r="F736" s="39">
        <v>60360300</v>
      </c>
      <c r="G736" s="39">
        <v>45496049.93</v>
      </c>
      <c r="H736" s="40">
        <f t="shared" si="22"/>
        <v>0.75374128243232719</v>
      </c>
    </row>
    <row r="737" spans="1:8" ht="25.5" x14ac:dyDescent="0.2">
      <c r="A737" s="36">
        <f t="shared" si="23"/>
        <v>730</v>
      </c>
      <c r="B737" s="37" t="s">
        <v>452</v>
      </c>
      <c r="C737" s="38" t="s">
        <v>122</v>
      </c>
      <c r="D737" s="38" t="s">
        <v>309</v>
      </c>
      <c r="E737" s="38" t="s">
        <v>160</v>
      </c>
      <c r="F737" s="39">
        <v>759000</v>
      </c>
      <c r="G737" s="39">
        <v>414748.94</v>
      </c>
      <c r="H737" s="40">
        <f t="shared" si="22"/>
        <v>0.54644129117259554</v>
      </c>
    </row>
    <row r="738" spans="1:8" x14ac:dyDescent="0.2">
      <c r="A738" s="36">
        <f t="shared" si="23"/>
        <v>731</v>
      </c>
      <c r="B738" s="37" t="s">
        <v>453</v>
      </c>
      <c r="C738" s="38" t="s">
        <v>122</v>
      </c>
      <c r="D738" s="38" t="s">
        <v>309</v>
      </c>
      <c r="E738" s="38" t="s">
        <v>392</v>
      </c>
      <c r="F738" s="39">
        <v>759000</v>
      </c>
      <c r="G738" s="39">
        <v>414748.94</v>
      </c>
      <c r="H738" s="40">
        <f t="shared" si="22"/>
        <v>0.54644129117259554</v>
      </c>
    </row>
    <row r="739" spans="1:8" ht="25.5" x14ac:dyDescent="0.2">
      <c r="A739" s="36">
        <f t="shared" si="23"/>
        <v>732</v>
      </c>
      <c r="B739" s="37" t="s">
        <v>623</v>
      </c>
      <c r="C739" s="38" t="s">
        <v>122</v>
      </c>
      <c r="D739" s="38" t="s">
        <v>309</v>
      </c>
      <c r="E739" s="38" t="s">
        <v>168</v>
      </c>
      <c r="F739" s="39">
        <v>59601300</v>
      </c>
      <c r="G739" s="39">
        <v>45081300.990000002</v>
      </c>
      <c r="H739" s="40">
        <f t="shared" si="22"/>
        <v>0.75638116937046673</v>
      </c>
    </row>
    <row r="740" spans="1:8" ht="25.5" x14ac:dyDescent="0.2">
      <c r="A740" s="36">
        <f t="shared" si="23"/>
        <v>733</v>
      </c>
      <c r="B740" s="37" t="s">
        <v>713</v>
      </c>
      <c r="C740" s="38" t="s">
        <v>122</v>
      </c>
      <c r="D740" s="38" t="s">
        <v>309</v>
      </c>
      <c r="E740" s="38" t="s">
        <v>714</v>
      </c>
      <c r="F740" s="39">
        <v>59601300</v>
      </c>
      <c r="G740" s="39">
        <v>45081300.990000002</v>
      </c>
      <c r="H740" s="40">
        <f t="shared" si="22"/>
        <v>0.75638116937046673</v>
      </c>
    </row>
    <row r="741" spans="1:8" ht="63.75" x14ac:dyDescent="0.2">
      <c r="A741" s="36">
        <f t="shared" si="23"/>
        <v>734</v>
      </c>
      <c r="B741" s="37" t="s">
        <v>794</v>
      </c>
      <c r="C741" s="38" t="s">
        <v>122</v>
      </c>
      <c r="D741" s="38" t="s">
        <v>310</v>
      </c>
      <c r="E741" s="38" t="s">
        <v>95</v>
      </c>
      <c r="F741" s="39">
        <v>7973500</v>
      </c>
      <c r="G741" s="39">
        <v>4618956.74</v>
      </c>
      <c r="H741" s="40">
        <f t="shared" si="22"/>
        <v>0.57928848560857849</v>
      </c>
    </row>
    <row r="742" spans="1:8" ht="25.5" x14ac:dyDescent="0.2">
      <c r="A742" s="36">
        <f t="shared" si="23"/>
        <v>735</v>
      </c>
      <c r="B742" s="37" t="s">
        <v>452</v>
      </c>
      <c r="C742" s="38" t="s">
        <v>122</v>
      </c>
      <c r="D742" s="38" t="s">
        <v>310</v>
      </c>
      <c r="E742" s="38" t="s">
        <v>160</v>
      </c>
      <c r="F742" s="39">
        <v>117000</v>
      </c>
      <c r="G742" s="39">
        <v>55288.639999999999</v>
      </c>
      <c r="H742" s="40">
        <f t="shared" si="22"/>
        <v>0.47255247863247862</v>
      </c>
    </row>
    <row r="743" spans="1:8" x14ac:dyDescent="0.2">
      <c r="A743" s="36">
        <f t="shared" si="23"/>
        <v>736</v>
      </c>
      <c r="B743" s="37" t="s">
        <v>453</v>
      </c>
      <c r="C743" s="38" t="s">
        <v>122</v>
      </c>
      <c r="D743" s="38" t="s">
        <v>310</v>
      </c>
      <c r="E743" s="38" t="s">
        <v>392</v>
      </c>
      <c r="F743" s="39">
        <v>117000</v>
      </c>
      <c r="G743" s="39">
        <v>55288.639999999999</v>
      </c>
      <c r="H743" s="40">
        <f t="shared" si="22"/>
        <v>0.47255247863247862</v>
      </c>
    </row>
    <row r="744" spans="1:8" ht="25.5" x14ac:dyDescent="0.2">
      <c r="A744" s="36">
        <f t="shared" si="23"/>
        <v>737</v>
      </c>
      <c r="B744" s="37" t="s">
        <v>623</v>
      </c>
      <c r="C744" s="38" t="s">
        <v>122</v>
      </c>
      <c r="D744" s="38" t="s">
        <v>310</v>
      </c>
      <c r="E744" s="38" t="s">
        <v>168</v>
      </c>
      <c r="F744" s="39">
        <v>7856500</v>
      </c>
      <c r="G744" s="39">
        <v>4563668.0999999996</v>
      </c>
      <c r="H744" s="40">
        <f t="shared" si="22"/>
        <v>0.58087801183733212</v>
      </c>
    </row>
    <row r="745" spans="1:8" ht="25.5" x14ac:dyDescent="0.2">
      <c r="A745" s="36">
        <f t="shared" si="23"/>
        <v>738</v>
      </c>
      <c r="B745" s="37" t="s">
        <v>713</v>
      </c>
      <c r="C745" s="38" t="s">
        <v>122</v>
      </c>
      <c r="D745" s="38" t="s">
        <v>310</v>
      </c>
      <c r="E745" s="38" t="s">
        <v>714</v>
      </c>
      <c r="F745" s="39">
        <v>7856500</v>
      </c>
      <c r="G745" s="39">
        <v>4563668.0999999996</v>
      </c>
      <c r="H745" s="40">
        <f t="shared" si="22"/>
        <v>0.58087801183733212</v>
      </c>
    </row>
    <row r="746" spans="1:8" ht="76.5" x14ac:dyDescent="0.2">
      <c r="A746" s="36">
        <f t="shared" si="23"/>
        <v>739</v>
      </c>
      <c r="B746" s="37" t="s">
        <v>795</v>
      </c>
      <c r="C746" s="38" t="s">
        <v>122</v>
      </c>
      <c r="D746" s="38" t="s">
        <v>438</v>
      </c>
      <c r="E746" s="38" t="s">
        <v>95</v>
      </c>
      <c r="F746" s="39">
        <v>6200</v>
      </c>
      <c r="G746" s="39">
        <v>3880.85</v>
      </c>
      <c r="H746" s="40">
        <f t="shared" si="22"/>
        <v>0.62594354838709676</v>
      </c>
    </row>
    <row r="747" spans="1:8" ht="25.5" x14ac:dyDescent="0.2">
      <c r="A747" s="36">
        <f t="shared" si="23"/>
        <v>740</v>
      </c>
      <c r="B747" s="37" t="s">
        <v>623</v>
      </c>
      <c r="C747" s="38" t="s">
        <v>122</v>
      </c>
      <c r="D747" s="38" t="s">
        <v>438</v>
      </c>
      <c r="E747" s="38" t="s">
        <v>168</v>
      </c>
      <c r="F747" s="39">
        <v>6200</v>
      </c>
      <c r="G747" s="39">
        <v>3880.85</v>
      </c>
      <c r="H747" s="40">
        <f t="shared" si="22"/>
        <v>0.62594354838709676</v>
      </c>
    </row>
    <row r="748" spans="1:8" ht="25.5" x14ac:dyDescent="0.2">
      <c r="A748" s="36">
        <f t="shared" si="23"/>
        <v>741</v>
      </c>
      <c r="B748" s="37" t="s">
        <v>713</v>
      </c>
      <c r="C748" s="38" t="s">
        <v>122</v>
      </c>
      <c r="D748" s="38" t="s">
        <v>438</v>
      </c>
      <c r="E748" s="38" t="s">
        <v>714</v>
      </c>
      <c r="F748" s="39">
        <v>6200</v>
      </c>
      <c r="G748" s="39">
        <v>3880.85</v>
      </c>
      <c r="H748" s="40">
        <f t="shared" si="22"/>
        <v>0.62594354838709676</v>
      </c>
    </row>
    <row r="749" spans="1:8" x14ac:dyDescent="0.2">
      <c r="A749" s="36">
        <f t="shared" si="23"/>
        <v>742</v>
      </c>
      <c r="B749" s="37" t="s">
        <v>203</v>
      </c>
      <c r="C749" s="38" t="s">
        <v>122</v>
      </c>
      <c r="D749" s="38" t="s">
        <v>205</v>
      </c>
      <c r="E749" s="38" t="s">
        <v>95</v>
      </c>
      <c r="F749" s="39">
        <v>358170</v>
      </c>
      <c r="G749" s="39">
        <v>143244</v>
      </c>
      <c r="H749" s="40">
        <f t="shared" si="22"/>
        <v>0.39993299271295751</v>
      </c>
    </row>
    <row r="750" spans="1:8" ht="25.5" x14ac:dyDescent="0.2">
      <c r="A750" s="36">
        <f t="shared" si="23"/>
        <v>743</v>
      </c>
      <c r="B750" s="37" t="s">
        <v>632</v>
      </c>
      <c r="C750" s="38" t="s">
        <v>122</v>
      </c>
      <c r="D750" s="38" t="s">
        <v>311</v>
      </c>
      <c r="E750" s="38" t="s">
        <v>95</v>
      </c>
      <c r="F750" s="39">
        <v>358170</v>
      </c>
      <c r="G750" s="39">
        <v>143244</v>
      </c>
      <c r="H750" s="40">
        <f t="shared" si="22"/>
        <v>0.39993299271295751</v>
      </c>
    </row>
    <row r="751" spans="1:8" ht="25.5" x14ac:dyDescent="0.2">
      <c r="A751" s="36">
        <f t="shared" si="23"/>
        <v>744</v>
      </c>
      <c r="B751" s="37" t="s">
        <v>633</v>
      </c>
      <c r="C751" s="38" t="s">
        <v>122</v>
      </c>
      <c r="D751" s="38" t="s">
        <v>311</v>
      </c>
      <c r="E751" s="38" t="s">
        <v>170</v>
      </c>
      <c r="F751" s="39">
        <v>358170</v>
      </c>
      <c r="G751" s="39">
        <v>143244</v>
      </c>
      <c r="H751" s="40">
        <f t="shared" si="22"/>
        <v>0.39993299271295751</v>
      </c>
    </row>
    <row r="752" spans="1:8" x14ac:dyDescent="0.2">
      <c r="A752" s="36">
        <f t="shared" si="23"/>
        <v>745</v>
      </c>
      <c r="B752" s="37" t="s">
        <v>870</v>
      </c>
      <c r="C752" s="38" t="s">
        <v>871</v>
      </c>
      <c r="D752" s="38" t="s">
        <v>204</v>
      </c>
      <c r="E752" s="38" t="s">
        <v>95</v>
      </c>
      <c r="F752" s="39">
        <v>3747514</v>
      </c>
      <c r="G752" s="39">
        <v>3719082</v>
      </c>
      <c r="H752" s="40">
        <f t="shared" si="22"/>
        <v>0.99241310372689739</v>
      </c>
    </row>
    <row r="753" spans="1:8" ht="38.25" x14ac:dyDescent="0.2">
      <c r="A753" s="36">
        <f t="shared" si="23"/>
        <v>746</v>
      </c>
      <c r="B753" s="37" t="s">
        <v>555</v>
      </c>
      <c r="C753" s="38" t="s">
        <v>871</v>
      </c>
      <c r="D753" s="38" t="s">
        <v>260</v>
      </c>
      <c r="E753" s="38" t="s">
        <v>95</v>
      </c>
      <c r="F753" s="39">
        <v>3747514</v>
      </c>
      <c r="G753" s="39">
        <v>3719082</v>
      </c>
      <c r="H753" s="40">
        <f t="shared" si="22"/>
        <v>0.99241310372689739</v>
      </c>
    </row>
    <row r="754" spans="1:8" ht="25.5" x14ac:dyDescent="0.2">
      <c r="A754" s="36">
        <f t="shared" si="23"/>
        <v>747</v>
      </c>
      <c r="B754" s="37" t="s">
        <v>566</v>
      </c>
      <c r="C754" s="38" t="s">
        <v>871</v>
      </c>
      <c r="D754" s="38" t="s">
        <v>331</v>
      </c>
      <c r="E754" s="38" t="s">
        <v>95</v>
      </c>
      <c r="F754" s="39">
        <v>3747514</v>
      </c>
      <c r="G754" s="39">
        <v>3719082</v>
      </c>
      <c r="H754" s="40">
        <f t="shared" si="22"/>
        <v>0.99241310372689739</v>
      </c>
    </row>
    <row r="755" spans="1:8" ht="25.5" x14ac:dyDescent="0.2">
      <c r="A755" s="36">
        <f t="shared" si="23"/>
        <v>748</v>
      </c>
      <c r="B755" s="37" t="s">
        <v>773</v>
      </c>
      <c r="C755" s="38" t="s">
        <v>871</v>
      </c>
      <c r="D755" s="38" t="s">
        <v>278</v>
      </c>
      <c r="E755" s="38" t="s">
        <v>95</v>
      </c>
      <c r="F755" s="39">
        <v>3747514</v>
      </c>
      <c r="G755" s="39">
        <v>3719082</v>
      </c>
      <c r="H755" s="40">
        <f t="shared" si="22"/>
        <v>0.99241310372689739</v>
      </c>
    </row>
    <row r="756" spans="1:8" ht="25.5" x14ac:dyDescent="0.2">
      <c r="A756" s="36">
        <f t="shared" si="23"/>
        <v>749</v>
      </c>
      <c r="B756" s="37" t="s">
        <v>623</v>
      </c>
      <c r="C756" s="38" t="s">
        <v>871</v>
      </c>
      <c r="D756" s="38" t="s">
        <v>278</v>
      </c>
      <c r="E756" s="38" t="s">
        <v>168</v>
      </c>
      <c r="F756" s="39">
        <v>3747514</v>
      </c>
      <c r="G756" s="39">
        <v>3719082</v>
      </c>
      <c r="H756" s="40">
        <f t="shared" si="22"/>
        <v>0.99241310372689739</v>
      </c>
    </row>
    <row r="757" spans="1:8" ht="25.5" x14ac:dyDescent="0.2">
      <c r="A757" s="36">
        <f t="shared" si="23"/>
        <v>750</v>
      </c>
      <c r="B757" s="37" t="s">
        <v>713</v>
      </c>
      <c r="C757" s="38" t="s">
        <v>871</v>
      </c>
      <c r="D757" s="38" t="s">
        <v>278</v>
      </c>
      <c r="E757" s="38" t="s">
        <v>714</v>
      </c>
      <c r="F757" s="39">
        <v>3747514</v>
      </c>
      <c r="G757" s="39">
        <v>3719082</v>
      </c>
      <c r="H757" s="40">
        <f t="shared" si="22"/>
        <v>0.99241310372689739</v>
      </c>
    </row>
    <row r="758" spans="1:8" x14ac:dyDescent="0.2">
      <c r="A758" s="36">
        <f t="shared" si="23"/>
        <v>751</v>
      </c>
      <c r="B758" s="37" t="s">
        <v>62</v>
      </c>
      <c r="C758" s="38" t="s">
        <v>123</v>
      </c>
      <c r="D758" s="38" t="s">
        <v>204</v>
      </c>
      <c r="E758" s="38" t="s">
        <v>95</v>
      </c>
      <c r="F758" s="39">
        <v>6859356</v>
      </c>
      <c r="G758" s="39">
        <v>2402991</v>
      </c>
      <c r="H758" s="40">
        <f t="shared" si="22"/>
        <v>0.35032312071278993</v>
      </c>
    </row>
    <row r="759" spans="1:8" ht="38.25" x14ac:dyDescent="0.2">
      <c r="A759" s="36">
        <f t="shared" si="23"/>
        <v>752</v>
      </c>
      <c r="B759" s="37" t="s">
        <v>790</v>
      </c>
      <c r="C759" s="38" t="s">
        <v>123</v>
      </c>
      <c r="D759" s="38" t="s">
        <v>303</v>
      </c>
      <c r="E759" s="38" t="s">
        <v>95</v>
      </c>
      <c r="F759" s="39">
        <v>6859356</v>
      </c>
      <c r="G759" s="39">
        <v>2402991</v>
      </c>
      <c r="H759" s="40">
        <f t="shared" si="22"/>
        <v>0.35032312071278993</v>
      </c>
    </row>
    <row r="760" spans="1:8" ht="51" x14ac:dyDescent="0.2">
      <c r="A760" s="36">
        <f t="shared" si="23"/>
        <v>753</v>
      </c>
      <c r="B760" s="37" t="s">
        <v>792</v>
      </c>
      <c r="C760" s="38" t="s">
        <v>123</v>
      </c>
      <c r="D760" s="38" t="s">
        <v>308</v>
      </c>
      <c r="E760" s="38" t="s">
        <v>95</v>
      </c>
      <c r="F760" s="39">
        <v>557856</v>
      </c>
      <c r="G760" s="39">
        <v>268466.21000000002</v>
      </c>
      <c r="H760" s="40">
        <f t="shared" si="22"/>
        <v>0.48124643277118112</v>
      </c>
    </row>
    <row r="761" spans="1:8" x14ac:dyDescent="0.2">
      <c r="A761" s="36">
        <f t="shared" si="23"/>
        <v>754</v>
      </c>
      <c r="B761" s="37" t="s">
        <v>464</v>
      </c>
      <c r="C761" s="38" t="s">
        <v>123</v>
      </c>
      <c r="D761" s="38" t="s">
        <v>308</v>
      </c>
      <c r="E761" s="38" t="s">
        <v>161</v>
      </c>
      <c r="F761" s="39">
        <v>557856</v>
      </c>
      <c r="G761" s="39">
        <v>268466.21000000002</v>
      </c>
      <c r="H761" s="40">
        <f t="shared" si="22"/>
        <v>0.48124643277118112</v>
      </c>
    </row>
    <row r="762" spans="1:8" x14ac:dyDescent="0.2">
      <c r="A762" s="36">
        <f t="shared" si="23"/>
        <v>755</v>
      </c>
      <c r="B762" s="37" t="s">
        <v>465</v>
      </c>
      <c r="C762" s="38" t="s">
        <v>123</v>
      </c>
      <c r="D762" s="38" t="s">
        <v>308</v>
      </c>
      <c r="E762" s="38" t="s">
        <v>432</v>
      </c>
      <c r="F762" s="39">
        <v>428461</v>
      </c>
      <c r="G762" s="39">
        <v>211974.05</v>
      </c>
      <c r="H762" s="40">
        <f t="shared" si="22"/>
        <v>0.49473359302246878</v>
      </c>
    </row>
    <row r="763" spans="1:8" ht="38.25" x14ac:dyDescent="0.2">
      <c r="A763" s="36">
        <f t="shared" si="23"/>
        <v>756</v>
      </c>
      <c r="B763" s="37" t="s">
        <v>467</v>
      </c>
      <c r="C763" s="38" t="s">
        <v>123</v>
      </c>
      <c r="D763" s="38" t="s">
        <v>308</v>
      </c>
      <c r="E763" s="38" t="s">
        <v>434</v>
      </c>
      <c r="F763" s="39">
        <v>129395</v>
      </c>
      <c r="G763" s="39">
        <v>56492.160000000003</v>
      </c>
      <c r="H763" s="40">
        <f t="shared" si="22"/>
        <v>0.43658688511920868</v>
      </c>
    </row>
    <row r="764" spans="1:8" ht="63.75" x14ac:dyDescent="0.2">
      <c r="A764" s="36">
        <f t="shared" si="23"/>
        <v>757</v>
      </c>
      <c r="B764" s="37" t="s">
        <v>793</v>
      </c>
      <c r="C764" s="38" t="s">
        <v>123</v>
      </c>
      <c r="D764" s="38" t="s">
        <v>309</v>
      </c>
      <c r="E764" s="38" t="s">
        <v>95</v>
      </c>
      <c r="F764" s="39">
        <v>6301500</v>
      </c>
      <c r="G764" s="39">
        <v>2134524.79</v>
      </c>
      <c r="H764" s="40">
        <f t="shared" si="22"/>
        <v>0.33873280806157263</v>
      </c>
    </row>
    <row r="765" spans="1:8" x14ac:dyDescent="0.2">
      <c r="A765" s="36">
        <f t="shared" si="23"/>
        <v>758</v>
      </c>
      <c r="B765" s="37" t="s">
        <v>464</v>
      </c>
      <c r="C765" s="38" t="s">
        <v>123</v>
      </c>
      <c r="D765" s="38" t="s">
        <v>309</v>
      </c>
      <c r="E765" s="38" t="s">
        <v>161</v>
      </c>
      <c r="F765" s="39">
        <v>5721535</v>
      </c>
      <c r="G765" s="39">
        <v>1906162.27</v>
      </c>
      <c r="H765" s="40">
        <f t="shared" si="22"/>
        <v>0.33315574753977734</v>
      </c>
    </row>
    <row r="766" spans="1:8" x14ac:dyDescent="0.2">
      <c r="A766" s="36">
        <f t="shared" si="23"/>
        <v>759</v>
      </c>
      <c r="B766" s="37" t="s">
        <v>465</v>
      </c>
      <c r="C766" s="38" t="s">
        <v>123</v>
      </c>
      <c r="D766" s="38" t="s">
        <v>309</v>
      </c>
      <c r="E766" s="38" t="s">
        <v>432</v>
      </c>
      <c r="F766" s="39">
        <v>4393730</v>
      </c>
      <c r="G766" s="39">
        <v>1541299.04</v>
      </c>
      <c r="H766" s="40">
        <f t="shared" si="22"/>
        <v>0.35079511940879388</v>
      </c>
    </row>
    <row r="767" spans="1:8" ht="25.5" x14ac:dyDescent="0.2">
      <c r="A767" s="36">
        <f t="shared" si="23"/>
        <v>760</v>
      </c>
      <c r="B767" s="37" t="s">
        <v>466</v>
      </c>
      <c r="C767" s="38" t="s">
        <v>123</v>
      </c>
      <c r="D767" s="38" t="s">
        <v>309</v>
      </c>
      <c r="E767" s="38" t="s">
        <v>433</v>
      </c>
      <c r="F767" s="39">
        <v>690</v>
      </c>
      <c r="G767" s="39">
        <v>345</v>
      </c>
      <c r="H767" s="40">
        <f t="shared" si="22"/>
        <v>0.5</v>
      </c>
    </row>
    <row r="768" spans="1:8" ht="38.25" x14ac:dyDescent="0.2">
      <c r="A768" s="36">
        <f t="shared" si="23"/>
        <v>761</v>
      </c>
      <c r="B768" s="37" t="s">
        <v>467</v>
      </c>
      <c r="C768" s="38" t="s">
        <v>123</v>
      </c>
      <c r="D768" s="38" t="s">
        <v>309</v>
      </c>
      <c r="E768" s="38" t="s">
        <v>434</v>
      </c>
      <c r="F768" s="39">
        <v>1327115</v>
      </c>
      <c r="G768" s="39">
        <v>364518.23</v>
      </c>
      <c r="H768" s="40">
        <f t="shared" si="22"/>
        <v>0.27466966314147606</v>
      </c>
    </row>
    <row r="769" spans="1:8" ht="25.5" x14ac:dyDescent="0.2">
      <c r="A769" s="36">
        <f t="shared" si="23"/>
        <v>762</v>
      </c>
      <c r="B769" s="37" t="s">
        <v>452</v>
      </c>
      <c r="C769" s="38" t="s">
        <v>123</v>
      </c>
      <c r="D769" s="38" t="s">
        <v>309</v>
      </c>
      <c r="E769" s="38" t="s">
        <v>160</v>
      </c>
      <c r="F769" s="39">
        <v>440000</v>
      </c>
      <c r="G769" s="39">
        <v>163652.51999999999</v>
      </c>
      <c r="H769" s="40">
        <f t="shared" si="22"/>
        <v>0.37193754545454544</v>
      </c>
    </row>
    <row r="770" spans="1:8" x14ac:dyDescent="0.2">
      <c r="A770" s="36">
        <f t="shared" si="23"/>
        <v>763</v>
      </c>
      <c r="B770" s="37" t="s">
        <v>453</v>
      </c>
      <c r="C770" s="38" t="s">
        <v>123</v>
      </c>
      <c r="D770" s="38" t="s">
        <v>309</v>
      </c>
      <c r="E770" s="38" t="s">
        <v>392</v>
      </c>
      <c r="F770" s="39">
        <v>440000</v>
      </c>
      <c r="G770" s="39">
        <v>163652.51999999999</v>
      </c>
      <c r="H770" s="40">
        <f t="shared" si="22"/>
        <v>0.37193754545454544</v>
      </c>
    </row>
    <row r="771" spans="1:8" x14ac:dyDescent="0.2">
      <c r="A771" s="36">
        <f t="shared" si="23"/>
        <v>764</v>
      </c>
      <c r="B771" s="37" t="s">
        <v>457</v>
      </c>
      <c r="C771" s="38" t="s">
        <v>123</v>
      </c>
      <c r="D771" s="38" t="s">
        <v>309</v>
      </c>
      <c r="E771" s="38" t="s">
        <v>162</v>
      </c>
      <c r="F771" s="39">
        <v>139965</v>
      </c>
      <c r="G771" s="39">
        <v>64710</v>
      </c>
      <c r="H771" s="40">
        <f t="shared" si="22"/>
        <v>0.46232986818133104</v>
      </c>
    </row>
    <row r="772" spans="1:8" ht="25.5" x14ac:dyDescent="0.2">
      <c r="A772" s="36">
        <f t="shared" si="23"/>
        <v>765</v>
      </c>
      <c r="B772" s="37" t="s">
        <v>468</v>
      </c>
      <c r="C772" s="38" t="s">
        <v>123</v>
      </c>
      <c r="D772" s="38" t="s">
        <v>309</v>
      </c>
      <c r="E772" s="38" t="s">
        <v>386</v>
      </c>
      <c r="F772" s="39">
        <v>139965</v>
      </c>
      <c r="G772" s="39">
        <v>64710</v>
      </c>
      <c r="H772" s="40">
        <f t="shared" si="22"/>
        <v>0.46232986818133104</v>
      </c>
    </row>
    <row r="773" spans="1:8" x14ac:dyDescent="0.2">
      <c r="A773" s="36">
        <f t="shared" si="23"/>
        <v>766</v>
      </c>
      <c r="B773" s="37" t="s">
        <v>63</v>
      </c>
      <c r="C773" s="38" t="s">
        <v>124</v>
      </c>
      <c r="D773" s="38" t="s">
        <v>204</v>
      </c>
      <c r="E773" s="38" t="s">
        <v>95</v>
      </c>
      <c r="F773" s="39">
        <v>33997683</v>
      </c>
      <c r="G773" s="39">
        <v>10142627.310000001</v>
      </c>
      <c r="H773" s="40">
        <f t="shared" si="22"/>
        <v>0.29833289845075622</v>
      </c>
    </row>
    <row r="774" spans="1:8" x14ac:dyDescent="0.2">
      <c r="A774" s="36">
        <f t="shared" si="23"/>
        <v>767</v>
      </c>
      <c r="B774" s="37" t="s">
        <v>41</v>
      </c>
      <c r="C774" s="38" t="s">
        <v>42</v>
      </c>
      <c r="D774" s="38" t="s">
        <v>204</v>
      </c>
      <c r="E774" s="38" t="s">
        <v>95</v>
      </c>
      <c r="F774" s="39">
        <v>22621101.510000002</v>
      </c>
      <c r="G774" s="39">
        <v>8865375.9299999997</v>
      </c>
      <c r="H774" s="40">
        <f t="shared" si="22"/>
        <v>0.39190734925445275</v>
      </c>
    </row>
    <row r="775" spans="1:8" ht="38.25" x14ac:dyDescent="0.2">
      <c r="A775" s="36">
        <f t="shared" si="23"/>
        <v>768</v>
      </c>
      <c r="B775" s="37" t="s">
        <v>580</v>
      </c>
      <c r="C775" s="38" t="s">
        <v>42</v>
      </c>
      <c r="D775" s="38" t="s">
        <v>281</v>
      </c>
      <c r="E775" s="38" t="s">
        <v>95</v>
      </c>
      <c r="F775" s="39">
        <v>22621101.510000002</v>
      </c>
      <c r="G775" s="39">
        <v>8865375.9299999997</v>
      </c>
      <c r="H775" s="40">
        <f t="shared" si="22"/>
        <v>0.39190734925445275</v>
      </c>
    </row>
    <row r="776" spans="1:8" ht="25.5" x14ac:dyDescent="0.2">
      <c r="A776" s="36">
        <f t="shared" si="23"/>
        <v>769</v>
      </c>
      <c r="B776" s="37" t="s">
        <v>634</v>
      </c>
      <c r="C776" s="38" t="s">
        <v>42</v>
      </c>
      <c r="D776" s="38" t="s">
        <v>342</v>
      </c>
      <c r="E776" s="38" t="s">
        <v>95</v>
      </c>
      <c r="F776" s="39">
        <v>22621101.510000002</v>
      </c>
      <c r="G776" s="39">
        <v>8865375.9299999997</v>
      </c>
      <c r="H776" s="40">
        <f t="shared" si="22"/>
        <v>0.39190734925445275</v>
      </c>
    </row>
    <row r="777" spans="1:8" ht="25.5" x14ac:dyDescent="0.2">
      <c r="A777" s="36">
        <f t="shared" si="23"/>
        <v>770</v>
      </c>
      <c r="B777" s="37" t="s">
        <v>635</v>
      </c>
      <c r="C777" s="38" t="s">
        <v>42</v>
      </c>
      <c r="D777" s="38" t="s">
        <v>312</v>
      </c>
      <c r="E777" s="38" t="s">
        <v>95</v>
      </c>
      <c r="F777" s="39">
        <v>17166384.510000002</v>
      </c>
      <c r="G777" s="39">
        <v>8175677.0300000003</v>
      </c>
      <c r="H777" s="40">
        <f t="shared" ref="H777:H840" si="24">G777/F777</f>
        <v>0.4762608588452269</v>
      </c>
    </row>
    <row r="778" spans="1:8" x14ac:dyDescent="0.2">
      <c r="A778" s="36">
        <f t="shared" ref="A778:A841" si="25">A777+1</f>
        <v>771</v>
      </c>
      <c r="B778" s="37" t="s">
        <v>464</v>
      </c>
      <c r="C778" s="38" t="s">
        <v>42</v>
      </c>
      <c r="D778" s="38" t="s">
        <v>312</v>
      </c>
      <c r="E778" s="38" t="s">
        <v>161</v>
      </c>
      <c r="F778" s="39">
        <v>14927904</v>
      </c>
      <c r="G778" s="39">
        <v>7011273.8899999997</v>
      </c>
      <c r="H778" s="40">
        <f t="shared" si="24"/>
        <v>0.46967570865943403</v>
      </c>
    </row>
    <row r="779" spans="1:8" x14ac:dyDescent="0.2">
      <c r="A779" s="36">
        <f t="shared" si="25"/>
        <v>772</v>
      </c>
      <c r="B779" s="37" t="s">
        <v>465</v>
      </c>
      <c r="C779" s="38" t="s">
        <v>42</v>
      </c>
      <c r="D779" s="38" t="s">
        <v>312</v>
      </c>
      <c r="E779" s="38" t="s">
        <v>432</v>
      </c>
      <c r="F779" s="39">
        <v>11466317</v>
      </c>
      <c r="G779" s="39">
        <v>5343731.4800000004</v>
      </c>
      <c r="H779" s="40">
        <f t="shared" si="24"/>
        <v>0.46603730561434858</v>
      </c>
    </row>
    <row r="780" spans="1:8" ht="25.5" x14ac:dyDescent="0.2">
      <c r="A780" s="36">
        <f t="shared" si="25"/>
        <v>773</v>
      </c>
      <c r="B780" s="37" t="s">
        <v>466</v>
      </c>
      <c r="C780" s="38" t="s">
        <v>42</v>
      </c>
      <c r="D780" s="38" t="s">
        <v>312</v>
      </c>
      <c r="E780" s="38" t="s">
        <v>433</v>
      </c>
      <c r="F780" s="39">
        <v>5100</v>
      </c>
      <c r="G780" s="39">
        <v>0</v>
      </c>
      <c r="H780" s="40">
        <f t="shared" si="24"/>
        <v>0</v>
      </c>
    </row>
    <row r="781" spans="1:8" ht="38.25" x14ac:dyDescent="0.2">
      <c r="A781" s="36">
        <f t="shared" si="25"/>
        <v>774</v>
      </c>
      <c r="B781" s="37" t="s">
        <v>467</v>
      </c>
      <c r="C781" s="38" t="s">
        <v>42</v>
      </c>
      <c r="D781" s="38" t="s">
        <v>312</v>
      </c>
      <c r="E781" s="38" t="s">
        <v>434</v>
      </c>
      <c r="F781" s="39">
        <v>3456487</v>
      </c>
      <c r="G781" s="39">
        <v>1667542.41</v>
      </c>
      <c r="H781" s="40">
        <f t="shared" si="24"/>
        <v>0.48243850186620113</v>
      </c>
    </row>
    <row r="782" spans="1:8" ht="25.5" x14ac:dyDescent="0.2">
      <c r="A782" s="36">
        <f t="shared" si="25"/>
        <v>775</v>
      </c>
      <c r="B782" s="37" t="s">
        <v>452</v>
      </c>
      <c r="C782" s="38" t="s">
        <v>42</v>
      </c>
      <c r="D782" s="38" t="s">
        <v>312</v>
      </c>
      <c r="E782" s="38" t="s">
        <v>160</v>
      </c>
      <c r="F782" s="39">
        <v>1875190.51</v>
      </c>
      <c r="G782" s="39">
        <v>985161.14</v>
      </c>
      <c r="H782" s="40">
        <f t="shared" si="24"/>
        <v>0.52536589468981476</v>
      </c>
    </row>
    <row r="783" spans="1:8" ht="25.5" x14ac:dyDescent="0.2">
      <c r="A783" s="36">
        <f t="shared" si="25"/>
        <v>776</v>
      </c>
      <c r="B783" s="37" t="s">
        <v>505</v>
      </c>
      <c r="C783" s="38" t="s">
        <v>42</v>
      </c>
      <c r="D783" s="38" t="s">
        <v>312</v>
      </c>
      <c r="E783" s="38" t="s">
        <v>391</v>
      </c>
      <c r="F783" s="39">
        <v>106380</v>
      </c>
      <c r="G783" s="39">
        <v>106380</v>
      </c>
      <c r="H783" s="40">
        <f t="shared" si="24"/>
        <v>1</v>
      </c>
    </row>
    <row r="784" spans="1:8" x14ac:dyDescent="0.2">
      <c r="A784" s="36">
        <f t="shared" si="25"/>
        <v>777</v>
      </c>
      <c r="B784" s="37" t="s">
        <v>453</v>
      </c>
      <c r="C784" s="38" t="s">
        <v>42</v>
      </c>
      <c r="D784" s="38" t="s">
        <v>312</v>
      </c>
      <c r="E784" s="38" t="s">
        <v>392</v>
      </c>
      <c r="F784" s="39">
        <v>1768810.51</v>
      </c>
      <c r="G784" s="39">
        <v>878781.14</v>
      </c>
      <c r="H784" s="40">
        <f t="shared" si="24"/>
        <v>0.49682039711534731</v>
      </c>
    </row>
    <row r="785" spans="1:8" x14ac:dyDescent="0.2">
      <c r="A785" s="36">
        <f t="shared" si="25"/>
        <v>778</v>
      </c>
      <c r="B785" s="37" t="s">
        <v>457</v>
      </c>
      <c r="C785" s="38" t="s">
        <v>42</v>
      </c>
      <c r="D785" s="38" t="s">
        <v>312</v>
      </c>
      <c r="E785" s="38" t="s">
        <v>162</v>
      </c>
      <c r="F785" s="39">
        <v>363290</v>
      </c>
      <c r="G785" s="39">
        <v>179242</v>
      </c>
      <c r="H785" s="40">
        <f t="shared" si="24"/>
        <v>0.49338544964078285</v>
      </c>
    </row>
    <row r="786" spans="1:8" ht="25.5" x14ac:dyDescent="0.2">
      <c r="A786" s="36">
        <f t="shared" si="25"/>
        <v>779</v>
      </c>
      <c r="B786" s="37" t="s">
        <v>468</v>
      </c>
      <c r="C786" s="38" t="s">
        <v>42</v>
      </c>
      <c r="D786" s="38" t="s">
        <v>312</v>
      </c>
      <c r="E786" s="38" t="s">
        <v>386</v>
      </c>
      <c r="F786" s="39">
        <v>363290</v>
      </c>
      <c r="G786" s="39">
        <v>179242</v>
      </c>
      <c r="H786" s="40">
        <f t="shared" si="24"/>
        <v>0.49338544964078285</v>
      </c>
    </row>
    <row r="787" spans="1:8" ht="38.25" x14ac:dyDescent="0.2">
      <c r="A787" s="36">
        <f t="shared" si="25"/>
        <v>780</v>
      </c>
      <c r="B787" s="37" t="s">
        <v>695</v>
      </c>
      <c r="C787" s="38" t="s">
        <v>42</v>
      </c>
      <c r="D787" s="38" t="s">
        <v>362</v>
      </c>
      <c r="E787" s="38" t="s">
        <v>95</v>
      </c>
      <c r="F787" s="39">
        <v>5284017</v>
      </c>
      <c r="G787" s="39">
        <v>518998.9</v>
      </c>
      <c r="H787" s="40">
        <f t="shared" si="24"/>
        <v>9.8220520486591925E-2</v>
      </c>
    </row>
    <row r="788" spans="1:8" ht="25.5" x14ac:dyDescent="0.2">
      <c r="A788" s="36">
        <f t="shared" si="25"/>
        <v>781</v>
      </c>
      <c r="B788" s="37" t="s">
        <v>452</v>
      </c>
      <c r="C788" s="38" t="s">
        <v>42</v>
      </c>
      <c r="D788" s="38" t="s">
        <v>362</v>
      </c>
      <c r="E788" s="38" t="s">
        <v>160</v>
      </c>
      <c r="F788" s="39">
        <v>5284017</v>
      </c>
      <c r="G788" s="39">
        <v>518998.9</v>
      </c>
      <c r="H788" s="40">
        <f t="shared" si="24"/>
        <v>9.8220520486591925E-2</v>
      </c>
    </row>
    <row r="789" spans="1:8" ht="25.5" x14ac:dyDescent="0.2">
      <c r="A789" s="36">
        <f t="shared" si="25"/>
        <v>782</v>
      </c>
      <c r="B789" s="37" t="s">
        <v>505</v>
      </c>
      <c r="C789" s="38" t="s">
        <v>42</v>
      </c>
      <c r="D789" s="38" t="s">
        <v>362</v>
      </c>
      <c r="E789" s="38" t="s">
        <v>391</v>
      </c>
      <c r="F789" s="39">
        <v>4926234</v>
      </c>
      <c r="G789" s="39">
        <v>161215.9</v>
      </c>
      <c r="H789" s="40">
        <f t="shared" si="24"/>
        <v>3.2725993121723411E-2</v>
      </c>
    </row>
    <row r="790" spans="1:8" x14ac:dyDescent="0.2">
      <c r="A790" s="36">
        <f t="shared" si="25"/>
        <v>783</v>
      </c>
      <c r="B790" s="37" t="s">
        <v>453</v>
      </c>
      <c r="C790" s="38" t="s">
        <v>42</v>
      </c>
      <c r="D790" s="38" t="s">
        <v>362</v>
      </c>
      <c r="E790" s="38" t="s">
        <v>392</v>
      </c>
      <c r="F790" s="39">
        <v>357783</v>
      </c>
      <c r="G790" s="39">
        <v>357783</v>
      </c>
      <c r="H790" s="40">
        <f t="shared" si="24"/>
        <v>1</v>
      </c>
    </row>
    <row r="791" spans="1:8" ht="38.25" x14ac:dyDescent="0.2">
      <c r="A791" s="36">
        <f t="shared" si="25"/>
        <v>784</v>
      </c>
      <c r="B791" s="37" t="s">
        <v>872</v>
      </c>
      <c r="C791" s="38" t="s">
        <v>42</v>
      </c>
      <c r="D791" s="38" t="s">
        <v>873</v>
      </c>
      <c r="E791" s="38" t="s">
        <v>95</v>
      </c>
      <c r="F791" s="39">
        <v>119500</v>
      </c>
      <c r="G791" s="39">
        <v>119500</v>
      </c>
      <c r="H791" s="40">
        <f t="shared" si="24"/>
        <v>1</v>
      </c>
    </row>
    <row r="792" spans="1:8" ht="25.5" x14ac:dyDescent="0.2">
      <c r="A792" s="36">
        <f t="shared" si="25"/>
        <v>785</v>
      </c>
      <c r="B792" s="37" t="s">
        <v>452</v>
      </c>
      <c r="C792" s="38" t="s">
        <v>42</v>
      </c>
      <c r="D792" s="38" t="s">
        <v>873</v>
      </c>
      <c r="E792" s="38" t="s">
        <v>160</v>
      </c>
      <c r="F792" s="39">
        <v>119500</v>
      </c>
      <c r="G792" s="39">
        <v>119500</v>
      </c>
      <c r="H792" s="40">
        <f t="shared" si="24"/>
        <v>1</v>
      </c>
    </row>
    <row r="793" spans="1:8" x14ac:dyDescent="0.2">
      <c r="A793" s="36">
        <f t="shared" si="25"/>
        <v>786</v>
      </c>
      <c r="B793" s="37" t="s">
        <v>453</v>
      </c>
      <c r="C793" s="38" t="s">
        <v>42</v>
      </c>
      <c r="D793" s="38" t="s">
        <v>873</v>
      </c>
      <c r="E793" s="38" t="s">
        <v>392</v>
      </c>
      <c r="F793" s="39">
        <v>119500</v>
      </c>
      <c r="G793" s="39">
        <v>119500</v>
      </c>
      <c r="H793" s="40">
        <f t="shared" si="24"/>
        <v>1</v>
      </c>
    </row>
    <row r="794" spans="1:8" ht="51" x14ac:dyDescent="0.2">
      <c r="A794" s="36">
        <f t="shared" si="25"/>
        <v>787</v>
      </c>
      <c r="B794" s="37" t="s">
        <v>694</v>
      </c>
      <c r="C794" s="38" t="s">
        <v>42</v>
      </c>
      <c r="D794" s="38" t="s">
        <v>796</v>
      </c>
      <c r="E794" s="38" t="s">
        <v>95</v>
      </c>
      <c r="F794" s="39">
        <v>51200</v>
      </c>
      <c r="G794" s="39">
        <v>51200</v>
      </c>
      <c r="H794" s="40">
        <f t="shared" si="24"/>
        <v>1</v>
      </c>
    </row>
    <row r="795" spans="1:8" ht="25.5" x14ac:dyDescent="0.2">
      <c r="A795" s="36">
        <f t="shared" si="25"/>
        <v>788</v>
      </c>
      <c r="B795" s="37" t="s">
        <v>452</v>
      </c>
      <c r="C795" s="38" t="s">
        <v>42</v>
      </c>
      <c r="D795" s="38" t="s">
        <v>796</v>
      </c>
      <c r="E795" s="38" t="s">
        <v>160</v>
      </c>
      <c r="F795" s="39">
        <v>51200</v>
      </c>
      <c r="G795" s="39">
        <v>51200</v>
      </c>
      <c r="H795" s="40">
        <f t="shared" si="24"/>
        <v>1</v>
      </c>
    </row>
    <row r="796" spans="1:8" x14ac:dyDescent="0.2">
      <c r="A796" s="36">
        <f t="shared" si="25"/>
        <v>789</v>
      </c>
      <c r="B796" s="37" t="s">
        <v>453</v>
      </c>
      <c r="C796" s="38" t="s">
        <v>42</v>
      </c>
      <c r="D796" s="38" t="s">
        <v>796</v>
      </c>
      <c r="E796" s="38" t="s">
        <v>392</v>
      </c>
      <c r="F796" s="39">
        <v>51200</v>
      </c>
      <c r="G796" s="39">
        <v>51200</v>
      </c>
      <c r="H796" s="40">
        <f t="shared" si="24"/>
        <v>1</v>
      </c>
    </row>
    <row r="797" spans="1:8" x14ac:dyDescent="0.2">
      <c r="A797" s="36">
        <f t="shared" si="25"/>
        <v>790</v>
      </c>
      <c r="B797" s="37" t="s">
        <v>64</v>
      </c>
      <c r="C797" s="38" t="s">
        <v>125</v>
      </c>
      <c r="D797" s="38" t="s">
        <v>204</v>
      </c>
      <c r="E797" s="38" t="s">
        <v>95</v>
      </c>
      <c r="F797" s="39">
        <v>11376581.49</v>
      </c>
      <c r="G797" s="39">
        <v>1277251.3799999999</v>
      </c>
      <c r="H797" s="40">
        <f t="shared" si="24"/>
        <v>0.11227022644040321</v>
      </c>
    </row>
    <row r="798" spans="1:8" ht="38.25" x14ac:dyDescent="0.2">
      <c r="A798" s="36">
        <f t="shared" si="25"/>
        <v>791</v>
      </c>
      <c r="B798" s="37" t="s">
        <v>580</v>
      </c>
      <c r="C798" s="38" t="s">
        <v>125</v>
      </c>
      <c r="D798" s="38" t="s">
        <v>281</v>
      </c>
      <c r="E798" s="38" t="s">
        <v>95</v>
      </c>
      <c r="F798" s="39">
        <v>11376581.49</v>
      </c>
      <c r="G798" s="39">
        <v>1277251.3799999999</v>
      </c>
      <c r="H798" s="40">
        <f t="shared" si="24"/>
        <v>0.11227022644040321</v>
      </c>
    </row>
    <row r="799" spans="1:8" ht="25.5" x14ac:dyDescent="0.2">
      <c r="A799" s="36">
        <f t="shared" si="25"/>
        <v>792</v>
      </c>
      <c r="B799" s="37" t="s">
        <v>634</v>
      </c>
      <c r="C799" s="38" t="s">
        <v>125</v>
      </c>
      <c r="D799" s="38" t="s">
        <v>342</v>
      </c>
      <c r="E799" s="38" t="s">
        <v>95</v>
      </c>
      <c r="F799" s="39">
        <v>11376581.49</v>
      </c>
      <c r="G799" s="39">
        <v>1277251.3799999999</v>
      </c>
      <c r="H799" s="40">
        <f t="shared" si="24"/>
        <v>0.11227022644040321</v>
      </c>
    </row>
    <row r="800" spans="1:8" x14ac:dyDescent="0.2">
      <c r="A800" s="36">
        <f t="shared" si="25"/>
        <v>793</v>
      </c>
      <c r="B800" s="37" t="s">
        <v>636</v>
      </c>
      <c r="C800" s="38" t="s">
        <v>125</v>
      </c>
      <c r="D800" s="38" t="s">
        <v>313</v>
      </c>
      <c r="E800" s="38" t="s">
        <v>95</v>
      </c>
      <c r="F800" s="39">
        <v>2739381.49</v>
      </c>
      <c r="G800" s="39">
        <v>934366.28</v>
      </c>
      <c r="H800" s="40">
        <f t="shared" si="24"/>
        <v>0.34108658593586394</v>
      </c>
    </row>
    <row r="801" spans="1:8" x14ac:dyDescent="0.2">
      <c r="A801" s="36">
        <f t="shared" si="25"/>
        <v>794</v>
      </c>
      <c r="B801" s="37" t="s">
        <v>464</v>
      </c>
      <c r="C801" s="38" t="s">
        <v>125</v>
      </c>
      <c r="D801" s="38" t="s">
        <v>313</v>
      </c>
      <c r="E801" s="38" t="s">
        <v>161</v>
      </c>
      <c r="F801" s="39">
        <v>1224749</v>
      </c>
      <c r="G801" s="39">
        <v>363300</v>
      </c>
      <c r="H801" s="40">
        <f t="shared" si="24"/>
        <v>0.29663220790545652</v>
      </c>
    </row>
    <row r="802" spans="1:8" ht="25.5" x14ac:dyDescent="0.2">
      <c r="A802" s="36">
        <f t="shared" si="25"/>
        <v>795</v>
      </c>
      <c r="B802" s="37" t="s">
        <v>466</v>
      </c>
      <c r="C802" s="38" t="s">
        <v>125</v>
      </c>
      <c r="D802" s="38" t="s">
        <v>313</v>
      </c>
      <c r="E802" s="38" t="s">
        <v>433</v>
      </c>
      <c r="F802" s="39">
        <v>15300</v>
      </c>
      <c r="G802" s="39">
        <v>0</v>
      </c>
      <c r="H802" s="40">
        <f t="shared" si="24"/>
        <v>0</v>
      </c>
    </row>
    <row r="803" spans="1:8" ht="38.25" x14ac:dyDescent="0.2">
      <c r="A803" s="36">
        <f t="shared" si="25"/>
        <v>796</v>
      </c>
      <c r="B803" s="37" t="s">
        <v>589</v>
      </c>
      <c r="C803" s="38" t="s">
        <v>125</v>
      </c>
      <c r="D803" s="38" t="s">
        <v>313</v>
      </c>
      <c r="E803" s="38" t="s">
        <v>439</v>
      </c>
      <c r="F803" s="39">
        <v>1209449</v>
      </c>
      <c r="G803" s="39">
        <v>363300</v>
      </c>
      <c r="H803" s="40">
        <f t="shared" si="24"/>
        <v>0.30038472064551708</v>
      </c>
    </row>
    <row r="804" spans="1:8" ht="25.5" x14ac:dyDescent="0.2">
      <c r="A804" s="36">
        <f t="shared" si="25"/>
        <v>797</v>
      </c>
      <c r="B804" s="37" t="s">
        <v>452</v>
      </c>
      <c r="C804" s="38" t="s">
        <v>125</v>
      </c>
      <c r="D804" s="38" t="s">
        <v>313</v>
      </c>
      <c r="E804" s="38" t="s">
        <v>160</v>
      </c>
      <c r="F804" s="39">
        <v>1514632.49</v>
      </c>
      <c r="G804" s="39">
        <v>571066.28</v>
      </c>
      <c r="H804" s="40">
        <f t="shared" si="24"/>
        <v>0.37703289990828076</v>
      </c>
    </row>
    <row r="805" spans="1:8" x14ac:dyDescent="0.2">
      <c r="A805" s="36">
        <f t="shared" si="25"/>
        <v>798</v>
      </c>
      <c r="B805" s="37" t="s">
        <v>453</v>
      </c>
      <c r="C805" s="38" t="s">
        <v>125</v>
      </c>
      <c r="D805" s="38" t="s">
        <v>313</v>
      </c>
      <c r="E805" s="38" t="s">
        <v>392</v>
      </c>
      <c r="F805" s="39">
        <v>1514632.49</v>
      </c>
      <c r="G805" s="39">
        <v>571066.28</v>
      </c>
      <c r="H805" s="40">
        <f t="shared" si="24"/>
        <v>0.37703289990828076</v>
      </c>
    </row>
    <row r="806" spans="1:8" ht="25.5" x14ac:dyDescent="0.2">
      <c r="A806" s="36">
        <f t="shared" si="25"/>
        <v>799</v>
      </c>
      <c r="B806" s="37" t="s">
        <v>637</v>
      </c>
      <c r="C806" s="38" t="s">
        <v>125</v>
      </c>
      <c r="D806" s="38" t="s">
        <v>440</v>
      </c>
      <c r="E806" s="38" t="s">
        <v>95</v>
      </c>
      <c r="F806" s="39">
        <v>4507000</v>
      </c>
      <c r="G806" s="39">
        <v>0</v>
      </c>
      <c r="H806" s="40">
        <f t="shared" si="24"/>
        <v>0</v>
      </c>
    </row>
    <row r="807" spans="1:8" x14ac:dyDescent="0.2">
      <c r="A807" s="36">
        <f t="shared" si="25"/>
        <v>800</v>
      </c>
      <c r="B807" s="37" t="s">
        <v>457</v>
      </c>
      <c r="C807" s="38" t="s">
        <v>125</v>
      </c>
      <c r="D807" s="38" t="s">
        <v>440</v>
      </c>
      <c r="E807" s="38" t="s">
        <v>162</v>
      </c>
      <c r="F807" s="39">
        <v>4507000</v>
      </c>
      <c r="G807" s="39">
        <v>0</v>
      </c>
      <c r="H807" s="40">
        <f t="shared" si="24"/>
        <v>0</v>
      </c>
    </row>
    <row r="808" spans="1:8" x14ac:dyDescent="0.2">
      <c r="A808" s="36">
        <f t="shared" si="25"/>
        <v>801</v>
      </c>
      <c r="B808" s="37" t="s">
        <v>458</v>
      </c>
      <c r="C808" s="38" t="s">
        <v>125</v>
      </c>
      <c r="D808" s="38" t="s">
        <v>440</v>
      </c>
      <c r="E808" s="38" t="s">
        <v>390</v>
      </c>
      <c r="F808" s="39">
        <v>4507000</v>
      </c>
      <c r="G808" s="39">
        <v>0</v>
      </c>
      <c r="H808" s="40">
        <f t="shared" si="24"/>
        <v>0</v>
      </c>
    </row>
    <row r="809" spans="1:8" ht="25.5" x14ac:dyDescent="0.2">
      <c r="A809" s="36">
        <f t="shared" si="25"/>
        <v>802</v>
      </c>
      <c r="B809" s="37" t="s">
        <v>638</v>
      </c>
      <c r="C809" s="38" t="s">
        <v>125</v>
      </c>
      <c r="D809" s="38" t="s">
        <v>420</v>
      </c>
      <c r="E809" s="38" t="s">
        <v>95</v>
      </c>
      <c r="F809" s="39">
        <v>600000</v>
      </c>
      <c r="G809" s="39">
        <v>262685.09999999998</v>
      </c>
      <c r="H809" s="40">
        <f t="shared" si="24"/>
        <v>0.43780849999999993</v>
      </c>
    </row>
    <row r="810" spans="1:8" ht="25.5" x14ac:dyDescent="0.2">
      <c r="A810" s="36">
        <f t="shared" si="25"/>
        <v>803</v>
      </c>
      <c r="B810" s="37" t="s">
        <v>452</v>
      </c>
      <c r="C810" s="38" t="s">
        <v>125</v>
      </c>
      <c r="D810" s="38" t="s">
        <v>420</v>
      </c>
      <c r="E810" s="38" t="s">
        <v>160</v>
      </c>
      <c r="F810" s="39">
        <v>600000</v>
      </c>
      <c r="G810" s="39">
        <v>262685.09999999998</v>
      </c>
      <c r="H810" s="40">
        <f t="shared" si="24"/>
        <v>0.43780849999999993</v>
      </c>
    </row>
    <row r="811" spans="1:8" x14ac:dyDescent="0.2">
      <c r="A811" s="36">
        <f t="shared" si="25"/>
        <v>804</v>
      </c>
      <c r="B811" s="37" t="s">
        <v>453</v>
      </c>
      <c r="C811" s="38" t="s">
        <v>125</v>
      </c>
      <c r="D811" s="38" t="s">
        <v>420</v>
      </c>
      <c r="E811" s="38" t="s">
        <v>392</v>
      </c>
      <c r="F811" s="39">
        <v>600000</v>
      </c>
      <c r="G811" s="39">
        <v>262685.09999999998</v>
      </c>
      <c r="H811" s="40">
        <f t="shared" si="24"/>
        <v>0.43780849999999993</v>
      </c>
    </row>
    <row r="812" spans="1:8" ht="38.25" x14ac:dyDescent="0.2">
      <c r="A812" s="36">
        <f t="shared" si="25"/>
        <v>805</v>
      </c>
      <c r="B812" s="37" t="s">
        <v>639</v>
      </c>
      <c r="C812" s="38" t="s">
        <v>125</v>
      </c>
      <c r="D812" s="38" t="s">
        <v>363</v>
      </c>
      <c r="E812" s="38" t="s">
        <v>95</v>
      </c>
      <c r="F812" s="39">
        <v>80200</v>
      </c>
      <c r="G812" s="39">
        <v>80200</v>
      </c>
      <c r="H812" s="40">
        <f t="shared" si="24"/>
        <v>1</v>
      </c>
    </row>
    <row r="813" spans="1:8" ht="25.5" x14ac:dyDescent="0.2">
      <c r="A813" s="36">
        <f t="shared" si="25"/>
        <v>806</v>
      </c>
      <c r="B813" s="37" t="s">
        <v>452</v>
      </c>
      <c r="C813" s="38" t="s">
        <v>125</v>
      </c>
      <c r="D813" s="38" t="s">
        <v>363</v>
      </c>
      <c r="E813" s="38" t="s">
        <v>160</v>
      </c>
      <c r="F813" s="39">
        <v>80200</v>
      </c>
      <c r="G813" s="39">
        <v>80200</v>
      </c>
      <c r="H813" s="40">
        <f t="shared" si="24"/>
        <v>1</v>
      </c>
    </row>
    <row r="814" spans="1:8" x14ac:dyDescent="0.2">
      <c r="A814" s="36">
        <f t="shared" si="25"/>
        <v>807</v>
      </c>
      <c r="B814" s="37" t="s">
        <v>453</v>
      </c>
      <c r="C814" s="38" t="s">
        <v>125</v>
      </c>
      <c r="D814" s="38" t="s">
        <v>363</v>
      </c>
      <c r="E814" s="38" t="s">
        <v>392</v>
      </c>
      <c r="F814" s="39">
        <v>80200</v>
      </c>
      <c r="G814" s="39">
        <v>80200</v>
      </c>
      <c r="H814" s="40">
        <f t="shared" si="24"/>
        <v>1</v>
      </c>
    </row>
    <row r="815" spans="1:8" ht="38.25" x14ac:dyDescent="0.2">
      <c r="A815" s="36">
        <f t="shared" si="25"/>
        <v>808</v>
      </c>
      <c r="B815" s="37" t="s">
        <v>797</v>
      </c>
      <c r="C815" s="38" t="s">
        <v>125</v>
      </c>
      <c r="D815" s="38" t="s">
        <v>798</v>
      </c>
      <c r="E815" s="38" t="s">
        <v>95</v>
      </c>
      <c r="F815" s="39">
        <v>3450000</v>
      </c>
      <c r="G815" s="39">
        <v>0</v>
      </c>
      <c r="H815" s="40">
        <f t="shared" si="24"/>
        <v>0</v>
      </c>
    </row>
    <row r="816" spans="1:8" x14ac:dyDescent="0.2">
      <c r="A816" s="36">
        <f t="shared" si="25"/>
        <v>809</v>
      </c>
      <c r="B816" s="37" t="s">
        <v>490</v>
      </c>
      <c r="C816" s="38" t="s">
        <v>125</v>
      </c>
      <c r="D816" s="38" t="s">
        <v>798</v>
      </c>
      <c r="E816" s="38" t="s">
        <v>166</v>
      </c>
      <c r="F816" s="39">
        <v>3450000</v>
      </c>
      <c r="G816" s="39">
        <v>0</v>
      </c>
      <c r="H816" s="40">
        <f t="shared" si="24"/>
        <v>0</v>
      </c>
    </row>
    <row r="817" spans="1:8" x14ac:dyDescent="0.2">
      <c r="A817" s="36">
        <f t="shared" si="25"/>
        <v>810</v>
      </c>
      <c r="B817" s="37" t="s">
        <v>378</v>
      </c>
      <c r="C817" s="38" t="s">
        <v>379</v>
      </c>
      <c r="D817" s="38" t="s">
        <v>204</v>
      </c>
      <c r="E817" s="38" t="s">
        <v>95</v>
      </c>
      <c r="F817" s="39">
        <v>1350000</v>
      </c>
      <c r="G817" s="39">
        <v>293894.8</v>
      </c>
      <c r="H817" s="40">
        <f t="shared" si="24"/>
        <v>0.21769985185185184</v>
      </c>
    </row>
    <row r="818" spans="1:8" x14ac:dyDescent="0.2">
      <c r="A818" s="36">
        <f t="shared" si="25"/>
        <v>811</v>
      </c>
      <c r="B818" s="37" t="s">
        <v>380</v>
      </c>
      <c r="C818" s="38" t="s">
        <v>381</v>
      </c>
      <c r="D818" s="38" t="s">
        <v>204</v>
      </c>
      <c r="E818" s="38" t="s">
        <v>95</v>
      </c>
      <c r="F818" s="39">
        <v>350000</v>
      </c>
      <c r="G818" s="39">
        <v>84344.8</v>
      </c>
      <c r="H818" s="40">
        <f t="shared" si="24"/>
        <v>0.24098514285714287</v>
      </c>
    </row>
    <row r="819" spans="1:8" ht="51" x14ac:dyDescent="0.2">
      <c r="A819" s="36">
        <f t="shared" si="25"/>
        <v>812</v>
      </c>
      <c r="B819" s="37" t="s">
        <v>462</v>
      </c>
      <c r="C819" s="38" t="s">
        <v>381</v>
      </c>
      <c r="D819" s="38" t="s">
        <v>212</v>
      </c>
      <c r="E819" s="38" t="s">
        <v>95</v>
      </c>
      <c r="F819" s="39">
        <v>350000</v>
      </c>
      <c r="G819" s="39">
        <v>84344.8</v>
      </c>
      <c r="H819" s="40">
        <f t="shared" si="24"/>
        <v>0.24098514285714287</v>
      </c>
    </row>
    <row r="820" spans="1:8" ht="25.5" x14ac:dyDescent="0.2">
      <c r="A820" s="36">
        <f t="shared" si="25"/>
        <v>813</v>
      </c>
      <c r="B820" s="37" t="s">
        <v>640</v>
      </c>
      <c r="C820" s="38" t="s">
        <v>381</v>
      </c>
      <c r="D820" s="38" t="s">
        <v>219</v>
      </c>
      <c r="E820" s="38" t="s">
        <v>95</v>
      </c>
      <c r="F820" s="39">
        <v>350000</v>
      </c>
      <c r="G820" s="39">
        <v>84344.8</v>
      </c>
      <c r="H820" s="40">
        <f t="shared" si="24"/>
        <v>0.24098514285714287</v>
      </c>
    </row>
    <row r="821" spans="1:8" ht="25.5" x14ac:dyDescent="0.2">
      <c r="A821" s="36">
        <f t="shared" si="25"/>
        <v>814</v>
      </c>
      <c r="B821" s="37" t="s">
        <v>452</v>
      </c>
      <c r="C821" s="38" t="s">
        <v>381</v>
      </c>
      <c r="D821" s="38" t="s">
        <v>219</v>
      </c>
      <c r="E821" s="38" t="s">
        <v>160</v>
      </c>
      <c r="F821" s="39">
        <v>350000</v>
      </c>
      <c r="G821" s="39">
        <v>84344.8</v>
      </c>
      <c r="H821" s="40">
        <f t="shared" si="24"/>
        <v>0.24098514285714287</v>
      </c>
    </row>
    <row r="822" spans="1:8" x14ac:dyDescent="0.2">
      <c r="A822" s="36">
        <f t="shared" si="25"/>
        <v>815</v>
      </c>
      <c r="B822" s="37" t="s">
        <v>453</v>
      </c>
      <c r="C822" s="38" t="s">
        <v>381</v>
      </c>
      <c r="D822" s="38" t="s">
        <v>219</v>
      </c>
      <c r="E822" s="38" t="s">
        <v>392</v>
      </c>
      <c r="F822" s="39">
        <v>350000</v>
      </c>
      <c r="G822" s="39">
        <v>84344.8</v>
      </c>
      <c r="H822" s="40">
        <f t="shared" si="24"/>
        <v>0.24098514285714287</v>
      </c>
    </row>
    <row r="823" spans="1:8" x14ac:dyDescent="0.2">
      <c r="A823" s="36">
        <f t="shared" si="25"/>
        <v>816</v>
      </c>
      <c r="B823" s="37" t="s">
        <v>382</v>
      </c>
      <c r="C823" s="38" t="s">
        <v>383</v>
      </c>
      <c r="D823" s="38" t="s">
        <v>204</v>
      </c>
      <c r="E823" s="38" t="s">
        <v>95</v>
      </c>
      <c r="F823" s="39">
        <v>1000000</v>
      </c>
      <c r="G823" s="39">
        <v>209550</v>
      </c>
      <c r="H823" s="40">
        <f t="shared" si="24"/>
        <v>0.20954999999999999</v>
      </c>
    </row>
    <row r="824" spans="1:8" ht="51" x14ac:dyDescent="0.2">
      <c r="A824" s="36">
        <f t="shared" si="25"/>
        <v>817</v>
      </c>
      <c r="B824" s="37" t="s">
        <v>462</v>
      </c>
      <c r="C824" s="38" t="s">
        <v>383</v>
      </c>
      <c r="D824" s="38" t="s">
        <v>212</v>
      </c>
      <c r="E824" s="38" t="s">
        <v>95</v>
      </c>
      <c r="F824" s="39">
        <v>1000000</v>
      </c>
      <c r="G824" s="39">
        <v>209550</v>
      </c>
      <c r="H824" s="40">
        <f t="shared" si="24"/>
        <v>0.20954999999999999</v>
      </c>
    </row>
    <row r="825" spans="1:8" ht="25.5" x14ac:dyDescent="0.2">
      <c r="A825" s="36">
        <f t="shared" si="25"/>
        <v>818</v>
      </c>
      <c r="B825" s="37" t="s">
        <v>640</v>
      </c>
      <c r="C825" s="38" t="s">
        <v>383</v>
      </c>
      <c r="D825" s="38" t="s">
        <v>219</v>
      </c>
      <c r="E825" s="38" t="s">
        <v>95</v>
      </c>
      <c r="F825" s="39">
        <v>1000000</v>
      </c>
      <c r="G825" s="39">
        <v>209550</v>
      </c>
      <c r="H825" s="40">
        <f t="shared" si="24"/>
        <v>0.20954999999999999</v>
      </c>
    </row>
    <row r="826" spans="1:8" ht="25.5" x14ac:dyDescent="0.2">
      <c r="A826" s="36">
        <f t="shared" si="25"/>
        <v>819</v>
      </c>
      <c r="B826" s="37" t="s">
        <v>605</v>
      </c>
      <c r="C826" s="38" t="s">
        <v>383</v>
      </c>
      <c r="D826" s="38" t="s">
        <v>219</v>
      </c>
      <c r="E826" s="38" t="s">
        <v>169</v>
      </c>
      <c r="F826" s="39">
        <v>1000000</v>
      </c>
      <c r="G826" s="39">
        <v>209550</v>
      </c>
      <c r="H826" s="40">
        <f t="shared" si="24"/>
        <v>0.20954999999999999</v>
      </c>
    </row>
    <row r="827" spans="1:8" ht="25.5" x14ac:dyDescent="0.2">
      <c r="A827" s="36">
        <f t="shared" si="25"/>
        <v>820</v>
      </c>
      <c r="B827" s="37" t="s">
        <v>630</v>
      </c>
      <c r="C827" s="38" t="s">
        <v>383</v>
      </c>
      <c r="D827" s="38" t="s">
        <v>219</v>
      </c>
      <c r="E827" s="38" t="s">
        <v>395</v>
      </c>
      <c r="F827" s="39">
        <v>1000000</v>
      </c>
      <c r="G827" s="39">
        <v>209550</v>
      </c>
      <c r="H827" s="40">
        <f t="shared" si="24"/>
        <v>0.20954999999999999</v>
      </c>
    </row>
    <row r="828" spans="1:8" ht="38.25" x14ac:dyDescent="0.2">
      <c r="A828" s="36">
        <f t="shared" si="25"/>
        <v>821</v>
      </c>
      <c r="B828" s="37" t="s">
        <v>65</v>
      </c>
      <c r="C828" s="38" t="s">
        <v>126</v>
      </c>
      <c r="D828" s="38" t="s">
        <v>204</v>
      </c>
      <c r="E828" s="38" t="s">
        <v>95</v>
      </c>
      <c r="F828" s="39">
        <v>198050050</v>
      </c>
      <c r="G828" s="39">
        <v>114960156</v>
      </c>
      <c r="H828" s="40">
        <f t="shared" si="24"/>
        <v>0.58046012106535694</v>
      </c>
    </row>
    <row r="829" spans="1:8" ht="25.5" x14ac:dyDescent="0.2">
      <c r="A829" s="36">
        <f t="shared" si="25"/>
        <v>822</v>
      </c>
      <c r="B829" s="37" t="s">
        <v>66</v>
      </c>
      <c r="C829" s="38" t="s">
        <v>127</v>
      </c>
      <c r="D829" s="38" t="s">
        <v>204</v>
      </c>
      <c r="E829" s="38" t="s">
        <v>95</v>
      </c>
      <c r="F829" s="39">
        <v>11868500</v>
      </c>
      <c r="G829" s="39">
        <v>5934240</v>
      </c>
      <c r="H829" s="40">
        <f t="shared" si="24"/>
        <v>0.49999915743354256</v>
      </c>
    </row>
    <row r="830" spans="1:8" ht="38.25" x14ac:dyDescent="0.2">
      <c r="A830" s="36">
        <f t="shared" si="25"/>
        <v>823</v>
      </c>
      <c r="B830" s="37" t="s">
        <v>641</v>
      </c>
      <c r="C830" s="38" t="s">
        <v>127</v>
      </c>
      <c r="D830" s="38" t="s">
        <v>314</v>
      </c>
      <c r="E830" s="38" t="s">
        <v>95</v>
      </c>
      <c r="F830" s="39">
        <v>11868500</v>
      </c>
      <c r="G830" s="39">
        <v>5934240</v>
      </c>
      <c r="H830" s="40">
        <f t="shared" si="24"/>
        <v>0.49999915743354256</v>
      </c>
    </row>
    <row r="831" spans="1:8" ht="25.5" x14ac:dyDescent="0.2">
      <c r="A831" s="36">
        <f t="shared" si="25"/>
        <v>824</v>
      </c>
      <c r="B831" s="37" t="s">
        <v>642</v>
      </c>
      <c r="C831" s="38" t="s">
        <v>127</v>
      </c>
      <c r="D831" s="38" t="s">
        <v>343</v>
      </c>
      <c r="E831" s="38" t="s">
        <v>95</v>
      </c>
      <c r="F831" s="39">
        <v>11868500</v>
      </c>
      <c r="G831" s="39">
        <v>5934240</v>
      </c>
      <c r="H831" s="40">
        <f t="shared" si="24"/>
        <v>0.49999915743354256</v>
      </c>
    </row>
    <row r="832" spans="1:8" ht="25.5" x14ac:dyDescent="0.2">
      <c r="A832" s="36">
        <f t="shared" si="25"/>
        <v>825</v>
      </c>
      <c r="B832" s="37" t="s">
        <v>643</v>
      </c>
      <c r="C832" s="38" t="s">
        <v>127</v>
      </c>
      <c r="D832" s="38" t="s">
        <v>315</v>
      </c>
      <c r="E832" s="38" t="s">
        <v>95</v>
      </c>
      <c r="F832" s="39">
        <v>891500</v>
      </c>
      <c r="G832" s="39">
        <v>445740</v>
      </c>
      <c r="H832" s="40">
        <f t="shared" si="24"/>
        <v>0.49998878295008414</v>
      </c>
    </row>
    <row r="833" spans="1:8" x14ac:dyDescent="0.2">
      <c r="A833" s="36">
        <f t="shared" si="25"/>
        <v>826</v>
      </c>
      <c r="B833" s="37" t="s">
        <v>644</v>
      </c>
      <c r="C833" s="38" t="s">
        <v>127</v>
      </c>
      <c r="D833" s="38" t="s">
        <v>315</v>
      </c>
      <c r="E833" s="38" t="s">
        <v>171</v>
      </c>
      <c r="F833" s="39">
        <v>891500</v>
      </c>
      <c r="G833" s="39">
        <v>445740</v>
      </c>
      <c r="H833" s="40">
        <f t="shared" si="24"/>
        <v>0.49998878295008414</v>
      </c>
    </row>
    <row r="834" spans="1:8" x14ac:dyDescent="0.2">
      <c r="A834" s="36">
        <f t="shared" si="25"/>
        <v>827</v>
      </c>
      <c r="B834" s="37" t="s">
        <v>645</v>
      </c>
      <c r="C834" s="38" t="s">
        <v>127</v>
      </c>
      <c r="D834" s="38" t="s">
        <v>315</v>
      </c>
      <c r="E834" s="38" t="s">
        <v>396</v>
      </c>
      <c r="F834" s="39">
        <v>891500</v>
      </c>
      <c r="G834" s="39">
        <v>445740</v>
      </c>
      <c r="H834" s="40">
        <f t="shared" si="24"/>
        <v>0.49998878295008414</v>
      </c>
    </row>
    <row r="835" spans="1:8" ht="51" x14ac:dyDescent="0.2">
      <c r="A835" s="36">
        <f t="shared" si="25"/>
        <v>828</v>
      </c>
      <c r="B835" s="37" t="s">
        <v>799</v>
      </c>
      <c r="C835" s="38" t="s">
        <v>127</v>
      </c>
      <c r="D835" s="38" t="s">
        <v>316</v>
      </c>
      <c r="E835" s="38" t="s">
        <v>95</v>
      </c>
      <c r="F835" s="39">
        <v>10977000</v>
      </c>
      <c r="G835" s="39">
        <v>5488500</v>
      </c>
      <c r="H835" s="40">
        <f t="shared" si="24"/>
        <v>0.5</v>
      </c>
    </row>
    <row r="836" spans="1:8" x14ac:dyDescent="0.2">
      <c r="A836" s="36">
        <f t="shared" si="25"/>
        <v>829</v>
      </c>
      <c r="B836" s="37" t="s">
        <v>644</v>
      </c>
      <c r="C836" s="38" t="s">
        <v>127</v>
      </c>
      <c r="D836" s="38" t="s">
        <v>316</v>
      </c>
      <c r="E836" s="38" t="s">
        <v>171</v>
      </c>
      <c r="F836" s="39">
        <v>10977000</v>
      </c>
      <c r="G836" s="39">
        <v>5488500</v>
      </c>
      <c r="H836" s="40">
        <f t="shared" si="24"/>
        <v>0.5</v>
      </c>
    </row>
    <row r="837" spans="1:8" x14ac:dyDescent="0.2">
      <c r="A837" s="36">
        <f t="shared" si="25"/>
        <v>830</v>
      </c>
      <c r="B837" s="37" t="s">
        <v>645</v>
      </c>
      <c r="C837" s="38" t="s">
        <v>127</v>
      </c>
      <c r="D837" s="38" t="s">
        <v>316</v>
      </c>
      <c r="E837" s="38" t="s">
        <v>396</v>
      </c>
      <c r="F837" s="39">
        <v>10977000</v>
      </c>
      <c r="G837" s="39">
        <v>5488500</v>
      </c>
      <c r="H837" s="40">
        <f t="shared" si="24"/>
        <v>0.5</v>
      </c>
    </row>
    <row r="838" spans="1:8" x14ac:dyDescent="0.2">
      <c r="A838" s="36">
        <f t="shared" si="25"/>
        <v>831</v>
      </c>
      <c r="B838" s="37" t="s">
        <v>67</v>
      </c>
      <c r="C838" s="38" t="s">
        <v>128</v>
      </c>
      <c r="D838" s="38" t="s">
        <v>204</v>
      </c>
      <c r="E838" s="38" t="s">
        <v>95</v>
      </c>
      <c r="F838" s="39">
        <v>186181550</v>
      </c>
      <c r="G838" s="39">
        <v>109025916</v>
      </c>
      <c r="H838" s="40">
        <f t="shared" si="24"/>
        <v>0.58558925951577911</v>
      </c>
    </row>
    <row r="839" spans="1:8" ht="38.25" x14ac:dyDescent="0.2">
      <c r="A839" s="36">
        <f t="shared" si="25"/>
        <v>832</v>
      </c>
      <c r="B839" s="37" t="s">
        <v>492</v>
      </c>
      <c r="C839" s="38" t="s">
        <v>128</v>
      </c>
      <c r="D839" s="38" t="s">
        <v>227</v>
      </c>
      <c r="E839" s="38" t="s">
        <v>95</v>
      </c>
      <c r="F839" s="39">
        <v>0</v>
      </c>
      <c r="G839" s="39">
        <v>0</v>
      </c>
      <c r="H839" s="40" t="e">
        <f t="shared" si="24"/>
        <v>#DIV/0!</v>
      </c>
    </row>
    <row r="840" spans="1:8" ht="38.25" x14ac:dyDescent="0.2">
      <c r="A840" s="36">
        <f t="shared" si="25"/>
        <v>833</v>
      </c>
      <c r="B840" s="37" t="s">
        <v>493</v>
      </c>
      <c r="C840" s="38" t="s">
        <v>128</v>
      </c>
      <c r="D840" s="38" t="s">
        <v>319</v>
      </c>
      <c r="E840" s="38" t="s">
        <v>95</v>
      </c>
      <c r="F840" s="39">
        <v>0</v>
      </c>
      <c r="G840" s="39">
        <v>0</v>
      </c>
      <c r="H840" s="40" t="e">
        <f t="shared" si="24"/>
        <v>#DIV/0!</v>
      </c>
    </row>
    <row r="841" spans="1:8" ht="76.5" x14ac:dyDescent="0.2">
      <c r="A841" s="36">
        <f t="shared" si="25"/>
        <v>834</v>
      </c>
      <c r="B841" s="37" t="s">
        <v>730</v>
      </c>
      <c r="C841" s="38" t="s">
        <v>128</v>
      </c>
      <c r="D841" s="38" t="s">
        <v>228</v>
      </c>
      <c r="E841" s="38" t="s">
        <v>95</v>
      </c>
      <c r="F841" s="39">
        <v>0</v>
      </c>
      <c r="G841" s="39">
        <v>0</v>
      </c>
      <c r="H841" s="40" t="e">
        <f t="shared" ref="H841:H849" si="26">G841/F841</f>
        <v>#DIV/0!</v>
      </c>
    </row>
    <row r="842" spans="1:8" x14ac:dyDescent="0.2">
      <c r="A842" s="36">
        <f t="shared" ref="A842:A849" si="27">A841+1</f>
        <v>835</v>
      </c>
      <c r="B842" s="37" t="s">
        <v>490</v>
      </c>
      <c r="C842" s="38" t="s">
        <v>128</v>
      </c>
      <c r="D842" s="38" t="s">
        <v>228</v>
      </c>
      <c r="E842" s="38" t="s">
        <v>166</v>
      </c>
      <c r="F842" s="39">
        <v>0</v>
      </c>
      <c r="G842" s="39">
        <v>0</v>
      </c>
      <c r="H842" s="40" t="e">
        <f t="shared" si="26"/>
        <v>#DIV/0!</v>
      </c>
    </row>
    <row r="843" spans="1:8" ht="51" x14ac:dyDescent="0.2">
      <c r="A843" s="36">
        <f t="shared" si="27"/>
        <v>836</v>
      </c>
      <c r="B843" s="37" t="s">
        <v>800</v>
      </c>
      <c r="C843" s="38" t="s">
        <v>128</v>
      </c>
      <c r="D843" s="38" t="s">
        <v>317</v>
      </c>
      <c r="E843" s="38" t="s">
        <v>95</v>
      </c>
      <c r="F843" s="39">
        <v>0</v>
      </c>
      <c r="G843" s="39">
        <v>0</v>
      </c>
      <c r="H843" s="40" t="e">
        <f t="shared" si="26"/>
        <v>#DIV/0!</v>
      </c>
    </row>
    <row r="844" spans="1:8" x14ac:dyDescent="0.2">
      <c r="A844" s="36">
        <f t="shared" si="27"/>
        <v>837</v>
      </c>
      <c r="B844" s="37" t="s">
        <v>490</v>
      </c>
      <c r="C844" s="38" t="s">
        <v>128</v>
      </c>
      <c r="D844" s="38" t="s">
        <v>317</v>
      </c>
      <c r="E844" s="38" t="s">
        <v>166</v>
      </c>
      <c r="F844" s="39">
        <v>0</v>
      </c>
      <c r="G844" s="39">
        <v>0</v>
      </c>
      <c r="H844" s="40" t="e">
        <f t="shared" si="26"/>
        <v>#DIV/0!</v>
      </c>
    </row>
    <row r="845" spans="1:8" ht="38.25" x14ac:dyDescent="0.2">
      <c r="A845" s="36">
        <f t="shared" si="27"/>
        <v>838</v>
      </c>
      <c r="B845" s="37" t="s">
        <v>641</v>
      </c>
      <c r="C845" s="38" t="s">
        <v>128</v>
      </c>
      <c r="D845" s="38" t="s">
        <v>314</v>
      </c>
      <c r="E845" s="38" t="s">
        <v>95</v>
      </c>
      <c r="F845" s="39">
        <v>186181550</v>
      </c>
      <c r="G845" s="39">
        <v>109025916</v>
      </c>
      <c r="H845" s="40">
        <f t="shared" si="26"/>
        <v>0.58558925951577911</v>
      </c>
    </row>
    <row r="846" spans="1:8" ht="25.5" x14ac:dyDescent="0.2">
      <c r="A846" s="36">
        <f t="shared" si="27"/>
        <v>839</v>
      </c>
      <c r="B846" s="37" t="s">
        <v>642</v>
      </c>
      <c r="C846" s="38" t="s">
        <v>128</v>
      </c>
      <c r="D846" s="38" t="s">
        <v>343</v>
      </c>
      <c r="E846" s="38" t="s">
        <v>95</v>
      </c>
      <c r="F846" s="39">
        <v>186181550</v>
      </c>
      <c r="G846" s="39">
        <v>109025916</v>
      </c>
      <c r="H846" s="40">
        <f t="shared" si="26"/>
        <v>0.58558925951577911</v>
      </c>
    </row>
    <row r="847" spans="1:8" ht="25.5" x14ac:dyDescent="0.2">
      <c r="A847" s="36">
        <f t="shared" si="27"/>
        <v>840</v>
      </c>
      <c r="B847" s="37" t="s">
        <v>646</v>
      </c>
      <c r="C847" s="38" t="s">
        <v>128</v>
      </c>
      <c r="D847" s="38" t="s">
        <v>318</v>
      </c>
      <c r="E847" s="38" t="s">
        <v>95</v>
      </c>
      <c r="F847" s="39">
        <v>186181550</v>
      </c>
      <c r="G847" s="39">
        <v>109025916</v>
      </c>
      <c r="H847" s="40">
        <f t="shared" si="26"/>
        <v>0.58558925951577911</v>
      </c>
    </row>
    <row r="848" spans="1:8" x14ac:dyDescent="0.2">
      <c r="A848" s="36">
        <f t="shared" si="27"/>
        <v>841</v>
      </c>
      <c r="B848" s="37" t="s">
        <v>490</v>
      </c>
      <c r="C848" s="38" t="s">
        <v>128</v>
      </c>
      <c r="D848" s="38" t="s">
        <v>318</v>
      </c>
      <c r="E848" s="38" t="s">
        <v>166</v>
      </c>
      <c r="F848" s="39">
        <v>186181550</v>
      </c>
      <c r="G848" s="39">
        <v>109025916</v>
      </c>
      <c r="H848" s="40">
        <f t="shared" si="26"/>
        <v>0.58558925951577911</v>
      </c>
    </row>
    <row r="849" spans="1:8" x14ac:dyDescent="0.2">
      <c r="A849" s="36">
        <f t="shared" si="27"/>
        <v>842</v>
      </c>
      <c r="B849" s="105" t="s">
        <v>172</v>
      </c>
      <c r="C849" s="106"/>
      <c r="D849" s="106"/>
      <c r="E849" s="106"/>
      <c r="F849" s="41">
        <v>1477238126.97</v>
      </c>
      <c r="G849" s="41">
        <v>642811494.10000002</v>
      </c>
      <c r="H849" s="40">
        <f t="shared" si="26"/>
        <v>0.43514412630175386</v>
      </c>
    </row>
  </sheetData>
  <autoFilter ref="A6:H794"/>
  <mergeCells count="10">
    <mergeCell ref="B849:E849"/>
    <mergeCell ref="F1:H1"/>
    <mergeCell ref="A3:H3"/>
    <mergeCell ref="A5:A6"/>
    <mergeCell ref="B5:B6"/>
    <mergeCell ref="C5:C6"/>
    <mergeCell ref="D5:D6"/>
    <mergeCell ref="E5:E6"/>
    <mergeCell ref="F5:F6"/>
    <mergeCell ref="G5:H5"/>
  </mergeCells>
  <pageMargins left="0.9055118110236221" right="0.9055118110236221" top="0.74803149606299213" bottom="0.74803149606299213" header="0.31496062992125984" footer="0.31496062992125984"/>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pageSetUpPr fitToPage="1"/>
  </sheetPr>
  <dimension ref="A1:H33"/>
  <sheetViews>
    <sheetView workbookViewId="0">
      <selection activeCell="J16" sqref="J16"/>
    </sheetView>
  </sheetViews>
  <sheetFormatPr defaultRowHeight="12.75" x14ac:dyDescent="0.2"/>
  <cols>
    <col min="1" max="1" width="6.140625" style="1" customWidth="1"/>
    <col min="2" max="2" width="51.5703125" style="3" customWidth="1"/>
    <col min="3" max="3" width="22.140625" style="3" customWidth="1"/>
    <col min="4" max="5" width="16.5703125" style="3" customWidth="1"/>
    <col min="6" max="6" width="20" style="3" customWidth="1"/>
    <col min="7" max="7" width="11.85546875" style="3" customWidth="1"/>
    <col min="8" max="8" width="9.7109375" style="3" customWidth="1"/>
    <col min="9" max="9" width="11.140625" style="3" customWidth="1"/>
    <col min="10" max="16384" width="9.140625" style="3"/>
  </cols>
  <sheetData>
    <row r="1" spans="1:8" s="5" customFormat="1" x14ac:dyDescent="0.2">
      <c r="A1" s="1"/>
      <c r="B1" s="2"/>
      <c r="C1" s="3"/>
      <c r="D1" s="112" t="s">
        <v>895</v>
      </c>
      <c r="E1" s="112"/>
      <c r="F1" s="3"/>
      <c r="G1" s="3"/>
      <c r="H1" s="3"/>
    </row>
    <row r="2" spans="1:8" s="5" customFormat="1" x14ac:dyDescent="0.2">
      <c r="A2" s="1"/>
      <c r="B2" s="2"/>
      <c r="C2" s="3"/>
      <c r="D2" s="44"/>
      <c r="E2" s="2" t="s">
        <v>896</v>
      </c>
      <c r="F2" s="3"/>
      <c r="G2" s="3"/>
      <c r="H2" s="3"/>
    </row>
    <row r="3" spans="1:8" s="5" customFormat="1" x14ac:dyDescent="0.2">
      <c r="A3" s="1"/>
      <c r="B3" s="2"/>
      <c r="C3" s="3"/>
      <c r="D3" s="44"/>
      <c r="E3" s="2" t="s">
        <v>442</v>
      </c>
      <c r="F3" s="3"/>
      <c r="G3" s="3"/>
      <c r="H3" s="3"/>
    </row>
    <row r="4" spans="1:8" s="5" customFormat="1" x14ac:dyDescent="0.2">
      <c r="A4" s="1"/>
      <c r="B4" s="2"/>
      <c r="C4" s="3"/>
      <c r="D4" s="44"/>
      <c r="E4" s="47" t="s">
        <v>443</v>
      </c>
      <c r="F4" s="3"/>
      <c r="G4" s="3"/>
      <c r="H4" s="3"/>
    </row>
    <row r="5" spans="1:8" s="5" customFormat="1" x14ac:dyDescent="0.2">
      <c r="A5" s="1"/>
      <c r="B5" s="2"/>
      <c r="C5" s="3"/>
      <c r="D5" s="44"/>
      <c r="E5" s="95" t="s">
        <v>894</v>
      </c>
      <c r="F5" s="3"/>
      <c r="G5" s="3"/>
      <c r="H5" s="3"/>
    </row>
    <row r="6" spans="1:8" ht="13.5" customHeight="1" x14ac:dyDescent="0.2">
      <c r="A6" s="113"/>
      <c r="B6" s="114"/>
      <c r="C6" s="114"/>
      <c r="D6" s="114"/>
      <c r="E6" s="114"/>
    </row>
    <row r="7" spans="1:8" x14ac:dyDescent="0.2">
      <c r="A7" s="6"/>
      <c r="B7" s="7"/>
      <c r="C7" s="6"/>
      <c r="D7" s="6"/>
    </row>
    <row r="8" spans="1:8" x14ac:dyDescent="0.2">
      <c r="A8" s="118" t="s">
        <v>69</v>
      </c>
      <c r="B8" s="118" t="s">
        <v>82</v>
      </c>
      <c r="C8" s="118" t="s">
        <v>83</v>
      </c>
      <c r="D8" s="118" t="s">
        <v>647</v>
      </c>
      <c r="E8" s="115" t="s">
        <v>679</v>
      </c>
    </row>
    <row r="9" spans="1:8" x14ac:dyDescent="0.2">
      <c r="A9" s="118"/>
      <c r="B9" s="118"/>
      <c r="C9" s="118"/>
      <c r="D9" s="118"/>
      <c r="E9" s="116"/>
    </row>
    <row r="10" spans="1:8" x14ac:dyDescent="0.2">
      <c r="A10" s="118"/>
      <c r="B10" s="118"/>
      <c r="C10" s="118"/>
      <c r="D10" s="118"/>
      <c r="E10" s="117"/>
    </row>
    <row r="11" spans="1:8" x14ac:dyDescent="0.2">
      <c r="A11" s="8">
        <v>1</v>
      </c>
      <c r="B11" s="8">
        <v>2</v>
      </c>
      <c r="C11" s="8">
        <v>3</v>
      </c>
      <c r="D11" s="8">
        <v>4</v>
      </c>
      <c r="E11" s="8">
        <v>5</v>
      </c>
    </row>
    <row r="12" spans="1:8" x14ac:dyDescent="0.2">
      <c r="A12" s="9">
        <v>1</v>
      </c>
      <c r="B12" s="10" t="s">
        <v>78</v>
      </c>
      <c r="C12" s="11"/>
      <c r="D12" s="12">
        <f>D14</f>
        <v>112177720.97000003</v>
      </c>
      <c r="E12" s="13">
        <f>E14</f>
        <v>24023492.560000062</v>
      </c>
      <c r="F12" s="4"/>
      <c r="G12" s="4"/>
    </row>
    <row r="13" spans="1:8" x14ac:dyDescent="0.2">
      <c r="A13" s="11">
        <f>1+A12</f>
        <v>2</v>
      </c>
      <c r="B13" s="14" t="s">
        <v>76</v>
      </c>
      <c r="C13" s="11"/>
      <c r="D13" s="15"/>
      <c r="E13" s="15"/>
    </row>
    <row r="14" spans="1:8" ht="25.5" x14ac:dyDescent="0.2">
      <c r="A14" s="11">
        <f>1+A13</f>
        <v>3</v>
      </c>
      <c r="B14" s="14" t="s">
        <v>77</v>
      </c>
      <c r="C14" s="11"/>
      <c r="D14" s="16">
        <f>D15</f>
        <v>112177720.97000003</v>
      </c>
      <c r="E14" s="16">
        <f>E15</f>
        <v>24023492.560000062</v>
      </c>
    </row>
    <row r="15" spans="1:8" x14ac:dyDescent="0.2">
      <c r="A15" s="11">
        <f>1+A14</f>
        <v>4</v>
      </c>
      <c r="B15" s="14" t="s">
        <v>80</v>
      </c>
      <c r="C15" s="24" t="s">
        <v>79</v>
      </c>
      <c r="D15" s="16">
        <f>D19+D18</f>
        <v>112177720.97000003</v>
      </c>
      <c r="E15" s="16">
        <f>E19+E18-E20</f>
        <v>24023492.560000062</v>
      </c>
    </row>
    <row r="16" spans="1:8" ht="38.25" x14ac:dyDescent="0.2">
      <c r="A16" s="11"/>
      <c r="B16" s="14" t="s">
        <v>93</v>
      </c>
      <c r="C16" s="24" t="s">
        <v>92</v>
      </c>
      <c r="D16" s="16">
        <v>0</v>
      </c>
      <c r="E16" s="16">
        <v>0</v>
      </c>
    </row>
    <row r="17" spans="1:7" ht="38.25" x14ac:dyDescent="0.2">
      <c r="A17" s="11"/>
      <c r="B17" s="14" t="s">
        <v>94</v>
      </c>
      <c r="C17" s="24" t="s">
        <v>91</v>
      </c>
      <c r="D17" s="16">
        <v>0</v>
      </c>
      <c r="E17" s="16">
        <v>0</v>
      </c>
    </row>
    <row r="18" spans="1:7" ht="25.5" x14ac:dyDescent="0.2">
      <c r="A18" s="11">
        <f>1+A15</f>
        <v>5</v>
      </c>
      <c r="B18" s="14" t="s">
        <v>84</v>
      </c>
      <c r="C18" s="24" t="s">
        <v>85</v>
      </c>
      <c r="D18" s="17">
        <v>-1365060406</v>
      </c>
      <c r="E18" s="17">
        <v>-618788001.53999996</v>
      </c>
      <c r="G18" s="4"/>
    </row>
    <row r="19" spans="1:7" ht="25.5" x14ac:dyDescent="0.2">
      <c r="A19" s="11">
        <f>1+A18</f>
        <v>6</v>
      </c>
      <c r="B19" s="14" t="s">
        <v>86</v>
      </c>
      <c r="C19" s="24" t="s">
        <v>87</v>
      </c>
      <c r="D19" s="17">
        <v>1477238126.97</v>
      </c>
      <c r="E19" s="17">
        <v>642811494.10000002</v>
      </c>
      <c r="F19" s="4"/>
      <c r="G19" s="4"/>
    </row>
    <row r="20" spans="1:7" ht="63.75" x14ac:dyDescent="0.2">
      <c r="A20" s="11">
        <f>1+A19</f>
        <v>7</v>
      </c>
      <c r="B20" s="14" t="s">
        <v>75</v>
      </c>
      <c r="C20" s="24" t="s">
        <v>17</v>
      </c>
      <c r="D20" s="18">
        <v>0</v>
      </c>
      <c r="E20" s="18">
        <v>0</v>
      </c>
      <c r="F20" s="4"/>
      <c r="G20" s="4"/>
    </row>
    <row r="21" spans="1:7" ht="38.25" x14ac:dyDescent="0.2">
      <c r="A21" s="11">
        <f>1+A20</f>
        <v>8</v>
      </c>
      <c r="B21" s="14" t="s">
        <v>88</v>
      </c>
      <c r="C21" s="24" t="s">
        <v>89</v>
      </c>
      <c r="D21" s="18">
        <v>0</v>
      </c>
      <c r="E21" s="18">
        <v>0</v>
      </c>
    </row>
    <row r="22" spans="1:7" x14ac:dyDescent="0.2">
      <c r="A22" s="6"/>
      <c r="B22" s="7"/>
      <c r="C22" s="6"/>
      <c r="D22" s="6"/>
      <c r="F22" s="4"/>
    </row>
    <row r="23" spans="1:7" x14ac:dyDescent="0.2">
      <c r="A23" s="6"/>
      <c r="B23" s="7"/>
      <c r="C23" s="6"/>
      <c r="D23" s="19"/>
      <c r="F23" s="4"/>
    </row>
    <row r="24" spans="1:7" x14ac:dyDescent="0.2">
      <c r="A24" s="6"/>
      <c r="B24" s="7"/>
      <c r="C24" s="6"/>
      <c r="D24" s="6"/>
    </row>
    <row r="25" spans="1:7" x14ac:dyDescent="0.2">
      <c r="A25" s="6"/>
      <c r="B25" s="7"/>
      <c r="C25" s="6"/>
      <c r="D25" s="6"/>
    </row>
    <row r="26" spans="1:7" x14ac:dyDescent="0.2">
      <c r="A26" s="6"/>
      <c r="B26" s="7"/>
      <c r="C26" s="6"/>
      <c r="D26" s="6"/>
    </row>
    <row r="27" spans="1:7" x14ac:dyDescent="0.2">
      <c r="A27" s="6"/>
      <c r="B27" s="7"/>
      <c r="C27" s="6"/>
      <c r="D27" s="6"/>
    </row>
    <row r="28" spans="1:7" x14ac:dyDescent="0.2">
      <c r="A28" s="6"/>
      <c r="B28" s="7"/>
      <c r="C28" s="6"/>
      <c r="D28" s="6"/>
    </row>
    <row r="29" spans="1:7" x14ac:dyDescent="0.2">
      <c r="A29" s="6"/>
      <c r="B29" s="7"/>
      <c r="C29" s="6"/>
      <c r="D29" s="6"/>
    </row>
    <row r="30" spans="1:7" x14ac:dyDescent="0.2">
      <c r="A30" s="6"/>
      <c r="B30" s="7"/>
      <c r="C30" s="6"/>
      <c r="D30" s="6"/>
    </row>
    <row r="31" spans="1:7" x14ac:dyDescent="0.2">
      <c r="A31" s="6"/>
      <c r="B31" s="7"/>
      <c r="C31" s="6"/>
      <c r="D31" s="6"/>
    </row>
    <row r="32" spans="1:7" x14ac:dyDescent="0.2">
      <c r="A32" s="6"/>
      <c r="B32" s="7"/>
      <c r="C32" s="6"/>
      <c r="D32" s="6"/>
    </row>
    <row r="33" spans="1:4" x14ac:dyDescent="0.2">
      <c r="A33" s="6"/>
      <c r="B33" s="7"/>
      <c r="C33" s="6"/>
      <c r="D33" s="6"/>
    </row>
  </sheetData>
  <mergeCells count="7">
    <mergeCell ref="D1:E1"/>
    <mergeCell ref="A6:E6"/>
    <mergeCell ref="E8:E10"/>
    <mergeCell ref="A8:A10"/>
    <mergeCell ref="B8:B10"/>
    <mergeCell ref="C8:C10"/>
    <mergeCell ref="D8:D10"/>
  </mergeCells>
  <phoneticPr fontId="0" type="noConversion"/>
  <pageMargins left="0.9055118110236221" right="0.9055118110236221" top="0.74803149606299213" bottom="0.74803149606299213" header="0.31496062992125984" footer="0.31496062992125984"/>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
  <sheetViews>
    <sheetView zoomScale="90" zoomScaleNormal="90" workbookViewId="0">
      <selection activeCell="E6" sqref="E6"/>
    </sheetView>
  </sheetViews>
  <sheetFormatPr defaultRowHeight="12.75" x14ac:dyDescent="0.2"/>
  <cols>
    <col min="1" max="1" width="43.28515625" style="7" customWidth="1"/>
    <col min="2" max="2" width="21.42578125" style="7" customWidth="1"/>
    <col min="3" max="3" width="24.28515625" style="7" customWidth="1"/>
    <col min="4" max="16384" width="9.140625" style="7"/>
  </cols>
  <sheetData>
    <row r="1" spans="1:8" s="5" customFormat="1" ht="63.75" customHeight="1" x14ac:dyDescent="0.2">
      <c r="A1" s="1"/>
      <c r="B1" s="107" t="s">
        <v>898</v>
      </c>
      <c r="C1" s="107"/>
      <c r="D1" s="107"/>
      <c r="E1" s="20"/>
      <c r="F1" s="3"/>
      <c r="G1" s="3"/>
      <c r="H1" s="3"/>
    </row>
    <row r="3" spans="1:8" ht="142.5" customHeight="1" x14ac:dyDescent="0.2">
      <c r="A3" s="119" t="s">
        <v>874</v>
      </c>
      <c r="B3" s="120"/>
      <c r="C3" s="120"/>
    </row>
    <row r="4" spans="1:8" ht="157.5" x14ac:dyDescent="0.2">
      <c r="A4" s="21" t="s">
        <v>183</v>
      </c>
      <c r="B4" s="21" t="s">
        <v>724</v>
      </c>
      <c r="C4" s="21" t="s">
        <v>725</v>
      </c>
    </row>
    <row r="5" spans="1:8" ht="15.75" x14ac:dyDescent="0.2">
      <c r="A5" s="22">
        <v>1</v>
      </c>
      <c r="B5" s="22">
        <v>2</v>
      </c>
      <c r="C5" s="22">
        <v>3</v>
      </c>
    </row>
    <row r="6" spans="1:8" ht="125.25" customHeight="1" x14ac:dyDescent="0.2">
      <c r="A6" s="23" t="s">
        <v>184</v>
      </c>
      <c r="B6" s="25">
        <v>57.8</v>
      </c>
      <c r="C6" s="26">
        <v>18473</v>
      </c>
    </row>
    <row r="7" spans="1:8" ht="141.75" customHeight="1" x14ac:dyDescent="0.2">
      <c r="A7" s="23" t="s">
        <v>185</v>
      </c>
      <c r="B7" s="26">
        <v>1334.94</v>
      </c>
      <c r="C7" s="26">
        <v>230263.64</v>
      </c>
    </row>
  </sheetData>
  <mergeCells count="2">
    <mergeCell ref="A3:C3"/>
    <mergeCell ref="B1:D1"/>
  </mergeCells>
  <pageMargins left="0.9055118110236221" right="0.9055118110236221" top="0.74803149606299213" bottom="0.74803149606299213" header="0.31496062992125984" footer="0.31496062992125984"/>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Приложение 1</vt:lpstr>
      <vt:lpstr>Приложение 2</vt:lpstr>
      <vt:lpstr>Приложение 3</vt:lpstr>
      <vt:lpstr>Приложение 4</vt:lpstr>
      <vt:lpstr>'Приложение 2'!Заголовки_для_печати</vt:lpstr>
      <vt:lpstr>'Приложение 1'!Область_печати</vt:lpstr>
      <vt:lpstr>'Приложение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Анастасия Савина</cp:lastModifiedBy>
  <cp:lastPrinted>2020-07-31T09:01:15Z</cp:lastPrinted>
  <dcterms:created xsi:type="dcterms:W3CDTF">1996-10-08T23:32:33Z</dcterms:created>
  <dcterms:modified xsi:type="dcterms:W3CDTF">2020-07-31T09:03:57Z</dcterms:modified>
</cp:coreProperties>
</file>