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251" activeTab="0"/>
  </bookViews>
  <sheets>
    <sheet name="ФОРМА  МП (2)" sheetId="1" r:id="rId1"/>
  </sheets>
  <definedNames>
    <definedName name="_15345486" localSheetId="0">#REF!</definedName>
    <definedName name="_15345486">#REF!</definedName>
    <definedName name="_xlnm._FilterDatabase" localSheetId="0" hidden="1">'ФОРМА  МП (2)'!$A$9:$J$453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МП (2)'!$10:$11</definedName>
    <definedName name="_xlnm.Print_Area" localSheetId="0">'ФОРМА  МП (2)'!$A$2:$J$494</definedName>
  </definedNames>
  <calcPr fullCalcOnLoad="1"/>
</workbook>
</file>

<file path=xl/comments1.xml><?xml version="1.0" encoding="utf-8"?>
<comments xmlns="http://schemas.openxmlformats.org/spreadsheetml/2006/main">
  <authors>
    <author>79058032237</author>
  </authors>
  <commentList>
    <comment ref="D102" authorId="0">
      <text>
        <r>
          <rPr>
            <sz val="9"/>
            <rFont val="Tahoma"/>
            <family val="2"/>
          </rPr>
          <t xml:space="preserve">в т.ч. 3193686,10 дренчерная система
</t>
        </r>
      </text>
    </comment>
    <comment ref="C246" authorId="0">
      <text>
        <r>
          <rPr>
            <sz val="9"/>
            <rFont val="Tahoma"/>
            <family val="2"/>
          </rPr>
          <t xml:space="preserve">0430148П00 - обл.б-т       04301S8П00 - мест.б-т
</t>
        </r>
      </text>
    </comment>
    <comment ref="C251" authorId="0">
      <text>
        <r>
          <rPr>
            <sz val="9"/>
            <rFont val="Tahoma"/>
            <family val="2"/>
          </rPr>
          <t xml:space="preserve">0430148900 - обл.б-т          04301S8900 - мест.б-т
</t>
        </r>
      </text>
    </comment>
    <comment ref="D272" authorId="0">
      <text>
        <r>
          <rPr>
            <sz val="9"/>
            <rFont val="Tahoma"/>
            <family val="2"/>
          </rPr>
          <t xml:space="preserve">корт с.Никольское - 3221298,40
штраф - 4507000
</t>
        </r>
      </text>
    </comment>
    <comment ref="C312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  <comment ref="C449" authorId="0">
      <text>
        <r>
          <rPr>
            <sz val="9"/>
            <rFont val="Tahoma"/>
            <family val="2"/>
          </rPr>
          <t xml:space="preserve">0470149500 - обл.б-т     04701S9500 - мест.б-т
</t>
        </r>
      </text>
    </comment>
    <comment ref="C366" authorId="0">
      <text>
        <r>
          <rPr>
            <sz val="9"/>
            <rFont val="Tahoma"/>
            <family val="2"/>
          </rPr>
          <t xml:space="preserve">045348700 - обл.б-т      0453S8700 - мест.б-т
</t>
        </r>
      </text>
    </comment>
    <comment ref="C317" authorId="0">
      <text>
        <r>
          <rPr>
            <sz val="9"/>
            <rFont val="Tahoma"/>
            <family val="2"/>
          </rPr>
          <t xml:space="preserve">044Р548Г00 - обл.б-т      044Р5S8Г00 - мест.б-т
</t>
        </r>
      </text>
    </comment>
  </commentList>
</comments>
</file>

<file path=xl/sharedStrings.xml><?xml version="1.0" encoding="utf-8"?>
<sst xmlns="http://schemas.openxmlformats.org/spreadsheetml/2006/main" count="526" uniqueCount="114">
  <si>
    <t>№ строки</t>
  </si>
  <si>
    <t>Номер строки 
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</si>
  <si>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</si>
  <si>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</si>
  <si>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</si>
  <si>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</si>
  <si>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</si>
  <si>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</si>
  <si>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Прочие нужды</t>
  </si>
  <si>
    <t>ВСЕГО ПО ПОДПРОГРАММЕ,
 В ТОМ ЧИСЛЕ</t>
  </si>
  <si>
    <t>1. Капитальные вложения</t>
  </si>
  <si>
    <t>Всего по направлению
"Капитальные вложения", в том числе</t>
  </si>
  <si>
    <t>Всего по направлению
"Прочие нужды", в том числе</t>
  </si>
  <si>
    <t>ПОДПРОГРАММА 1 "РАЗВИТИЕ КУЛЬТУРЫ И ИСКУССТВА"</t>
  </si>
  <si>
    <t>Объем расходов на выполнение мероприятия за счет всех источников 
ресурсного обеспечения, тыс.рублей</t>
  </si>
  <si>
    <t>2</t>
  </si>
  <si>
    <t>Наименование мероприятия/ 
Источники расходов на финансирование</t>
  </si>
  <si>
    <t>ПОДПРОГРАММА 2 "РАЗВИТИЕ ДОПОЛНИТЕЛЬНОГО  ОБРАЗОВАНИЯ"</t>
  </si>
  <si>
    <t>2. Научно-исследовательские и опытно-конструкторские работы</t>
  </si>
  <si>
    <t>Всего по направлению
"Научно-исследовательские и опытно-конструкторские работы", в том числе</t>
  </si>
  <si>
    <t>3. Прочие нужды</t>
  </si>
  <si>
    <t>ПОДПРОГРАММА 3 "РАЗВИТИЕ ПОТЕНЦИАЛА МОЛОДЕЖИ КАМЫШЛОВСКОГО РАЙОНА"</t>
  </si>
  <si>
    <t>ПОДПРОГРАММА 4 "РАЗВИТИЕ ФИЗИЧЕСКОЙ КУЛЬТУРЫ, СПОРТА И ТУРИЗМА"</t>
  </si>
  <si>
    <t>1.1. Бюджетные инвестиции в объекты капитального строительства</t>
  </si>
  <si>
    <t>Всего по направлению "Прочие нужды", в том числе</t>
  </si>
  <si>
    <t>ПОДПРОГРАММА 5 "ПАТРИОТИЧЕСКОЕ ВОСПИТАНИЕ ГРАЖДАН"</t>
  </si>
  <si>
    <t>Мероприятие 2.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учреждений, всего, из них:</t>
  </si>
  <si>
    <t>ВСЕГО ПО МУНИЦИПАЛЬНОЙ ПРОГРАММЕ, В ТОМ ЧИСЛЕ</t>
  </si>
  <si>
    <t>Научно-исследовательские и опытно-конструкторские работы</t>
  </si>
  <si>
    <t>1.2. Иные капитальные вложения ( приобретения)</t>
  </si>
  <si>
    <t>Мероприятие 1. Приобретение оборудования и иных материальных ценностей, необходимых для деятельности ММКУК КМР МКИЦ, всего, из них:</t>
  </si>
  <si>
    <t>внебюджетные источники*</t>
  </si>
  <si>
    <t>ПОДПРОГРАММА 6 "ОБЕСПЕЧЕНИЕ ЖИЛЬЕМ МОЛОДЫХ СЕМЕЙ  КАМЫШЛОВСКОГО МУНИЦИПАЛЬНОГО РАЙОНА"</t>
  </si>
  <si>
    <t>1.2. Иные капитальные вложения</t>
  </si>
  <si>
    <t>Бюджетные инвестиции в объекты капитального строительства, всего, в том числе</t>
  </si>
  <si>
    <t>Иные капитальные вложения, всего, в том числе</t>
  </si>
  <si>
    <t>Всего по направлению "Бюджетные инвестиции в объекты капитального строительства", в том числе</t>
  </si>
  <si>
    <t>Всего по направлению "Иные капитальные вложения", в том числе</t>
  </si>
  <si>
    <t>Мероприятие 4.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</si>
  <si>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Мероприятие 5. Проведение ремонтных работ в зданиях и помещениях, в которых размещаются муниципальные учреждения культурно-досугового типа в сельской местности.</t>
  </si>
  <si>
    <t>Мероприятие 6. Организация деятельности  МКИЦ, всего, из них:</t>
  </si>
  <si>
    <t>Мероприятие 7. Огранизация библиотечного обслуживания населения, формирование и хранение библиотечных фондов  муниципальной межпоселенческой библиотеки, всего, из них:</t>
  </si>
  <si>
    <t>Мероприятие 8. Укрепление и развитие материально - технической базы "МКИЦ", всего, из них:</t>
  </si>
  <si>
    <t>Мероприятие 9. Мероприятия по информированию населения, издательской деятельности, всего, из них:</t>
  </si>
  <si>
    <t>Мероприятие 10. Мероприятия в сфере культуры и искусства, всего, из них:</t>
  </si>
  <si>
    <t>Мероприятие 11.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</si>
  <si>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12. Поддержка на конкурсной основе лучших учреждений культуры</t>
  </si>
  <si>
    <t>ПОДПРОГРАММА 7  "ПРЕДОСТАВЛЕНИЕ РЕГИОНАЛЬНОЙ ПОДДЕРЖКИ МОЛОДЫМ СЕМЬЯМ  КАМЫШЛОВСКОГО МУНИЦИПАЛЬНОГО РАЙОНА НА УЛУЧШЕНИЕ ЖИЛИЩНЫХ УСЛОВИЙ"</t>
  </si>
  <si>
    <t>ОБЕСПЕЧИВАЮЩАЯ ПОДПРОГРАММА №8</t>
  </si>
  <si>
    <t>Мероприятие 13.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бюджета.</t>
  </si>
  <si>
    <t>Мероприятие 14. Приобретение оборудования и иных материальных ценностей, необходимых для деятельности дополнительного образования, всего, из них:</t>
  </si>
  <si>
    <t>Мероприятие 15. Организация деятельности учреждений дополнительного образования, всего, из них:</t>
  </si>
  <si>
    <t>Мероприятие 16. Мероприятия по укреплению материально-технической базы муниципальных учреждений дополнительного образования, всего, из них</t>
  </si>
  <si>
    <t>Мероприятие 18. Осуществление мероприятий по приоритетным направлениям работы с молодежью</t>
  </si>
  <si>
    <t xml:space="preserve">Мероприятие 19. Организация деятельности молодежного центра. </t>
  </si>
  <si>
    <t>Мероприятие 20. Реализация проектов по приоритетным направлениям работы с молодежью на территории Свердловской области</t>
  </si>
  <si>
    <t>Мероприятие 21. Развитие сети муниципальных учреждений по работе с молодежью</t>
  </si>
  <si>
    <t>Мероприятие 22. Строительство (размещение) типовых спортивных сооружений (площадок), всего, из них:</t>
  </si>
  <si>
    <t>Мероприятие 23. Приобретение оборудования и иных материальных ценностей для деятельности муниципальных учреждений в сфере физической культуры и спорта, всего, из них:</t>
  </si>
  <si>
    <t>Мероприятие 24. Приобретение оборудования и иных материальных ценностей для деятельности ДЮСШ, всего, из них:</t>
  </si>
  <si>
    <t xml:space="preserve">Мероприятие 25. Мероприятия в сфере физической культуры и спорта </t>
  </si>
  <si>
    <t>Мероприятие 26. Организация деятельности учреждений физической культуры и их филиалов спортивной  направленности (ФОК) , всего, из них:</t>
  </si>
  <si>
    <t>Мероприятие 27. Ремонт зданий и помещений, в которых размещаются  муниципальные учреждения физической культуры, спорта и их филиалы (ФОК), всего, из них:</t>
  </si>
  <si>
    <t>Мероприятие 28. Реализация мероприятий по поэтапному внедрению Всероссийского физкультурно-спортивного комплекса "Готов к труду и обороне" (ГТО)</t>
  </si>
  <si>
    <t>1.1.1.1</t>
  </si>
  <si>
    <t>1.1.1.1        1.1.1.4</t>
  </si>
  <si>
    <t>1.1.1.4</t>
  </si>
  <si>
    <t>1.1.1.1        1.1.1.3</t>
  </si>
  <si>
    <t>1.1.1.1       1.1.1.2        1.1.2.1         1.1.3.1</t>
  </si>
  <si>
    <t>1.1.3.1        1.1.3.2</t>
  </si>
  <si>
    <t>1.1.3.1</t>
  </si>
  <si>
    <t>1.1.3.2</t>
  </si>
  <si>
    <t>1.1.1.3</t>
  </si>
  <si>
    <t>2.2.2.2</t>
  </si>
  <si>
    <t xml:space="preserve">3.3.1.1      3.3.1.2     3.3.1.4     3.3.2.1     3.3.3.1 </t>
  </si>
  <si>
    <t xml:space="preserve">3.3.1.1      3.3.1.2     3.3.1.4     </t>
  </si>
  <si>
    <t>3.3.1.3</t>
  </si>
  <si>
    <t>3.3.1.1</t>
  </si>
  <si>
    <t>4.4.1.1    4.4.5.1</t>
  </si>
  <si>
    <t>4.4.1.1    4.4.2.1    4.4.3.1</t>
  </si>
  <si>
    <t>4.4.1.1     4.4.4.1</t>
  </si>
  <si>
    <t>4.4.1.2    4.4.3.1   4.4.2.1    4.4.4.1</t>
  </si>
  <si>
    <t>4.4.1.1    4.4.1.2   4.4.3.1</t>
  </si>
  <si>
    <t xml:space="preserve">4.4.1.1   4.4.1.2   4.4.5.1  </t>
  </si>
  <si>
    <t>4.4.1.1   4.4.1.2   4.4.3 1</t>
  </si>
  <si>
    <t>5.5.2.1   5.5.2.2   5.5.2.3</t>
  </si>
  <si>
    <t>5.5.2.4</t>
  </si>
  <si>
    <t>5.5.2.1    5.5.2.2   5.5.2.3</t>
  </si>
  <si>
    <t>6.6.1.1</t>
  </si>
  <si>
    <t>7.7.1.1</t>
  </si>
  <si>
    <t>8.8.1.1</t>
  </si>
  <si>
    <t>1.1.3.3   1.1.1.5</t>
  </si>
  <si>
    <t>2.2.2.1</t>
  </si>
  <si>
    <t xml:space="preserve">2.2.1.1        2.2.1.2        2.2.3.1        2.2.3.2  </t>
  </si>
  <si>
    <t>Мероприятие 29. Мероприятия, направленные на патриотическое воспитание граждан (конкурсы, фестивали, акции, соревнования памяти, автопробеги и т.д.),  всего, из них:</t>
  </si>
  <si>
    <t>Мероприятие 30. Предоставление субсидий некоммерческим организациям в сфере патриотического воспитания граждан.</t>
  </si>
  <si>
    <t>Мероприятие 31. Организация военно-патриотического воспитания и допризывной подготовки молодых граждан.</t>
  </si>
  <si>
    <t>Мероприятие 32. Предоставление социальных выплат молодым семьям на приобретение (строительство) жилья на условиях софинансирования.</t>
  </si>
  <si>
    <t xml:space="preserve">Мероприятие 33. Предоставление региональных социальных выплат молодым семьям на улучшение жилищных условий </t>
  </si>
  <si>
    <t>Мероприятие 34. Обеспечение деятельности отраслевого органа администрации Камышловского муниципального района  в сфере культуры, молодежной политики и спорта(ОКМС), всего, из них:</t>
  </si>
  <si>
    <t>Приложение № 2 к муниципальной программе "Развитие культуры, молодежной политики и спорта на территории  Камышловского муниципального района"                                      на 2022-2027 гг."</t>
  </si>
  <si>
    <t>ПЛАН МЕРОПРИЯТИЙ 
по выполнению муниципальной программы
"Развитие культуры, молодежной политики и спорта на территории  Камышловского муниципального района" на 2022-2027 гг.</t>
  </si>
  <si>
    <t>Мероприятия 35. Предоставление межбюджетных трансфертов сельским поселениям на укрепление материально технической базы спортивных сооружений</t>
  </si>
  <si>
    <t>Мероприятие 3.  Строительство культурных сооружений (Центр культурного развития)</t>
  </si>
  <si>
    <t>Мероприятие 17. Мероприятия в сфере дополнительного образования</t>
  </si>
  <si>
    <t>Мероприятие 38.  Модернизация библиотек в части комплектования книжных фондов на условиях софинансирования из федерального бюджета.</t>
  </si>
  <si>
    <t>Мероприятие 36. Осуществление методической поддержки и сопровождение реализации программ дополнительного образования.</t>
  </si>
  <si>
    <t>Мероприятия 39. Реализация мероприятий по спортивной подготовке.</t>
  </si>
  <si>
    <t xml:space="preserve">Мероприятие 37.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 </t>
  </si>
  <si>
    <t>Мероприятие.40.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</si>
  <si>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Мероприятие 41. Поддержка  учреждений спортивной направленности по адаптивной физической культуре и спорту Свердловской области.</t>
  </si>
  <si>
    <t>4.4.4.1</t>
  </si>
  <si>
    <t>4.4.2.1, 4.4.5.1</t>
  </si>
  <si>
    <t xml:space="preserve">  Приложение №2
к постановлению администрации
Камышловского муниципального района
 от  09.08.2023 г.  № 442-ПА 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</si>
</sst>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??_р_._-;_-@_-"/>
    <numFmt numFmtId="181" formatCode="_-* #,##0.0_р_._-;\-* #,##0.0_р_._-;_-* &quot;-&quot;??_р_._-;_-@_-"/>
    <numFmt numFmtId="182" formatCode="_(* #,##0.00_);_(* \(#,##0.00\);_(* &quot;-&quot;??_);_(@_)"/>
    <numFmt numFmtId="183" formatCode="_-* #,##0.0_р_._-;\-* #,##0.0_р_._-;_-* &quot;-&quot;?_р_._-;_-@_-"/>
    <numFmt numFmtId="184" formatCode="#,##0.00_ ;\-#,##0.00\ "/>
    <numFmt numFmtId="185" formatCode="0.0"/>
    <numFmt numFmtId="186" formatCode="#,##0.0_ ;\-#,##0.0\ "/>
    <numFmt numFmtId="187" formatCode="0.00;[Red]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Liberation Serif"/>
      <family val="1"/>
    </font>
    <font>
      <sz val="11"/>
      <color indexed="8"/>
      <name val="Liberation Serif"/>
      <family val="1"/>
    </font>
    <font>
      <sz val="11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181" fontId="4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80" fontId="7" fillId="33" borderId="0" xfId="0" applyNumberFormat="1" applyFont="1" applyFill="1" applyAlignment="1">
      <alignment horizontal="left" vertical="justify"/>
    </xf>
    <xf numFmtId="49" fontId="7" fillId="33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justify"/>
    </xf>
    <xf numFmtId="49" fontId="28" fillId="33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49" fillId="0" borderId="0" xfId="0" applyFont="1" applyAlignment="1">
      <alignment horizontal="right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justify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4" xfId="0" applyFont="1" applyFill="1" applyBorder="1" applyAlignment="1">
      <alignment horizontal="center" vertical="justify" wrapText="1"/>
    </xf>
    <xf numFmtId="0" fontId="28" fillId="0" borderId="15" xfId="0" applyFont="1" applyFill="1" applyBorder="1" applyAlignment="1">
      <alignment horizontal="center" vertical="top"/>
    </xf>
    <xf numFmtId="0" fontId="28" fillId="0" borderId="15" xfId="0" applyFont="1" applyFill="1" applyBorder="1" applyAlignment="1">
      <alignment horizontal="center" vertical="justify"/>
    </xf>
    <xf numFmtId="2" fontId="28" fillId="0" borderId="15" xfId="0" applyNumberFormat="1" applyFont="1" applyFill="1" applyBorder="1" applyAlignment="1">
      <alignment horizontal="center" vertical="center"/>
    </xf>
    <xf numFmtId="2" fontId="28" fillId="0" borderId="15" xfId="0" applyNumberFormat="1" applyFont="1" applyFill="1" applyBorder="1" applyAlignment="1">
      <alignment horizontal="center"/>
    </xf>
    <xf numFmtId="184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/>
    </xf>
    <xf numFmtId="180" fontId="28" fillId="0" borderId="15" xfId="0" applyNumberFormat="1" applyFont="1" applyFill="1" applyBorder="1" applyAlignment="1">
      <alignment horizontal="left" vertical="justify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/>
    </xf>
    <xf numFmtId="181" fontId="28" fillId="0" borderId="15" xfId="0" applyNumberFormat="1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wrapText="1"/>
    </xf>
    <xf numFmtId="181" fontId="28" fillId="0" borderId="11" xfId="0" applyNumberFormat="1" applyFont="1" applyFill="1" applyBorder="1" applyAlignment="1">
      <alignment horizontal="center"/>
    </xf>
    <xf numFmtId="181" fontId="28" fillId="0" borderId="12" xfId="0" applyNumberFormat="1" applyFont="1" applyFill="1" applyBorder="1" applyAlignment="1">
      <alignment horizontal="center"/>
    </xf>
    <xf numFmtId="181" fontId="28" fillId="0" borderId="13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wrapText="1"/>
    </xf>
    <xf numFmtId="0" fontId="28" fillId="0" borderId="15" xfId="58" applyNumberFormat="1" applyFont="1" applyFill="1" applyBorder="1" applyAlignment="1">
      <alignment wrapText="1"/>
      <protection/>
    </xf>
    <xf numFmtId="49" fontId="28" fillId="0" borderId="15" xfId="58" applyNumberFormat="1" applyFont="1" applyFill="1" applyBorder="1" applyAlignment="1">
      <alignment wrapText="1"/>
      <protection/>
    </xf>
    <xf numFmtId="181" fontId="28" fillId="0" borderId="15" xfId="0" applyNumberFormat="1" applyFont="1" applyFill="1" applyBorder="1" applyAlignment="1">
      <alignment horizontal="center"/>
    </xf>
    <xf numFmtId="49" fontId="28" fillId="0" borderId="15" xfId="0" applyNumberFormat="1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center" wrapText="1"/>
    </xf>
    <xf numFmtId="181" fontId="28" fillId="0" borderId="15" xfId="0" applyNumberFormat="1" applyFont="1" applyFill="1" applyBorder="1" applyAlignment="1">
      <alignment horizontal="left" vertical="justify"/>
    </xf>
    <xf numFmtId="49" fontId="28" fillId="0" borderId="11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49" fontId="28" fillId="0" borderId="13" xfId="0" applyNumberFormat="1" applyFont="1" applyFill="1" applyBorder="1" applyAlignment="1">
      <alignment horizontal="center" wrapText="1"/>
    </xf>
    <xf numFmtId="0" fontId="28" fillId="0" borderId="15" xfId="58" applyNumberFormat="1" applyFont="1" applyFill="1" applyBorder="1" applyAlignment="1">
      <alignment horizontal="left" vertical="top" wrapText="1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28" fillId="0" borderId="15" xfId="58" applyNumberFormat="1" applyFont="1" applyFill="1" applyBorder="1" applyAlignment="1">
      <alignment vertical="top" wrapText="1"/>
      <protection/>
    </xf>
    <xf numFmtId="0" fontId="28" fillId="0" borderId="15" xfId="58" applyFont="1" applyFill="1" applyBorder="1" applyAlignment="1">
      <alignment vertical="top" wrapText="1"/>
      <protection/>
    </xf>
    <xf numFmtId="2" fontId="28" fillId="0" borderId="15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wrapText="1"/>
    </xf>
    <xf numFmtId="49" fontId="28" fillId="0" borderId="15" xfId="0" applyNumberFormat="1" applyFont="1" applyFill="1" applyBorder="1" applyAlignment="1">
      <alignment horizontal="center" vertical="center" wrapText="1"/>
    </xf>
    <xf numFmtId="180" fontId="28" fillId="0" borderId="15" xfId="0" applyNumberFormat="1" applyFont="1" applyFill="1" applyBorder="1" applyAlignment="1">
      <alignment horizontal="center" vertical="justify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5" xfId="58" applyNumberFormat="1" applyFont="1" applyFill="1" applyBorder="1" applyAlignment="1">
      <alignment vertical="top" wrapText="1"/>
      <protection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horizontal="center" vertical="center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4"/>
  <sheetViews>
    <sheetView tabSelected="1" view="pageBreakPreview" zoomScale="90" zoomScaleNormal="90" zoomScaleSheetLayoutView="90" zoomScalePageLayoutView="29" workbookViewId="0" topLeftCell="A4">
      <pane ySplit="9" topLeftCell="A493" activePane="bottomLeft" state="frozen"/>
      <selection pane="topLeft" activeCell="A4" sqref="A4"/>
      <selection pane="bottomLeft" activeCell="A10" sqref="A10:J494"/>
    </sheetView>
  </sheetViews>
  <sheetFormatPr defaultColWidth="8.8515625" defaultRowHeight="15"/>
  <cols>
    <col min="1" max="1" width="4.7109375" style="4" customWidth="1"/>
    <col min="2" max="2" width="61.7109375" style="8" customWidth="1"/>
    <col min="3" max="3" width="10.421875" style="5" customWidth="1"/>
    <col min="4" max="4" width="11.57421875" style="6" customWidth="1"/>
    <col min="5" max="5" width="13.57421875" style="6" customWidth="1"/>
    <col min="6" max="6" width="10.57421875" style="6" customWidth="1"/>
    <col min="7" max="7" width="10.421875" style="6" customWidth="1"/>
    <col min="8" max="8" width="10.57421875" style="6" customWidth="1"/>
    <col min="9" max="9" width="12.7109375" style="6" customWidth="1"/>
    <col min="10" max="10" width="14.140625" style="7" customWidth="1"/>
    <col min="11" max="11" width="11.421875" style="1" customWidth="1"/>
    <col min="12" max="12" width="11.421875" style="9" customWidth="1"/>
    <col min="13" max="13" width="12.140625" style="1" customWidth="1"/>
    <col min="14" max="16384" width="8.8515625" style="1" customWidth="1"/>
  </cols>
  <sheetData>
    <row r="1" spans="4:5" ht="39" customHeight="1" hidden="1">
      <c r="D1" s="6">
        <f>D2-D36</f>
        <v>3633779.16975</v>
      </c>
      <c r="E1" s="6">
        <f>E2-E36</f>
        <v>3633980.4697499997</v>
      </c>
    </row>
    <row r="2" spans="4:5" ht="15" hidden="1">
      <c r="D2" s="6">
        <v>3634003.16975</v>
      </c>
      <c r="E2" s="6">
        <v>3634003.16975</v>
      </c>
    </row>
    <row r="3" ht="15"/>
    <row r="4" ht="15" hidden="1"/>
    <row r="5" spans="1:10" ht="78" customHeight="1">
      <c r="A5" s="17"/>
      <c r="B5" s="18"/>
      <c r="C5" s="19"/>
      <c r="D5" s="20"/>
      <c r="E5" s="20"/>
      <c r="F5" s="20"/>
      <c r="G5" s="21" t="s">
        <v>113</v>
      </c>
      <c r="H5" s="21"/>
      <c r="I5" s="21"/>
      <c r="J5" s="21"/>
    </row>
    <row r="6" spans="1:10" ht="30.75" customHeight="1">
      <c r="A6" s="22" t="s">
        <v>100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57" customHeight="1">
      <c r="A7" s="22" t="s">
        <v>101</v>
      </c>
      <c r="B7" s="23"/>
      <c r="C7" s="23"/>
      <c r="D7" s="23"/>
      <c r="E7" s="23"/>
      <c r="F7" s="23"/>
      <c r="G7" s="23"/>
      <c r="H7" s="23"/>
      <c r="I7" s="23"/>
      <c r="J7" s="23"/>
    </row>
    <row r="8" ht="17.25" customHeight="1"/>
    <row r="9" ht="16.5" customHeight="1"/>
    <row r="10" spans="1:12" s="2" customFormat="1" ht="31.5" customHeight="1">
      <c r="A10" s="24" t="s">
        <v>0</v>
      </c>
      <c r="B10" s="50" t="s">
        <v>16</v>
      </c>
      <c r="C10" s="25" t="s">
        <v>14</v>
      </c>
      <c r="D10" s="26"/>
      <c r="E10" s="26"/>
      <c r="F10" s="26"/>
      <c r="G10" s="26"/>
      <c r="H10" s="26"/>
      <c r="I10" s="27"/>
      <c r="J10" s="50" t="s">
        <v>1</v>
      </c>
      <c r="L10" s="10"/>
    </row>
    <row r="11" spans="1:12" s="2" customFormat="1" ht="56.25" customHeight="1">
      <c r="A11" s="28"/>
      <c r="B11" s="50"/>
      <c r="C11" s="30" t="s">
        <v>2</v>
      </c>
      <c r="D11" s="51">
        <v>2022</v>
      </c>
      <c r="E11" s="51">
        <v>2023</v>
      </c>
      <c r="F11" s="51">
        <v>2024</v>
      </c>
      <c r="G11" s="51">
        <v>2025</v>
      </c>
      <c r="H11" s="51">
        <v>2026</v>
      </c>
      <c r="I11" s="51">
        <v>2027</v>
      </c>
      <c r="J11" s="50"/>
      <c r="L11" s="10"/>
    </row>
    <row r="12" spans="1:12" s="2" customFormat="1" ht="13.5" customHeight="1">
      <c r="A12" s="29">
        <v>1</v>
      </c>
      <c r="B12" s="52" t="s">
        <v>15</v>
      </c>
      <c r="C12" s="30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L12" s="10"/>
    </row>
    <row r="13" spans="1:10" ht="15">
      <c r="A13" s="31">
        <v>1</v>
      </c>
      <c r="B13" s="46" t="s">
        <v>27</v>
      </c>
      <c r="C13" s="32">
        <f>D13+E13+F13+G13+H13+I13</f>
        <v>795314.7386600001</v>
      </c>
      <c r="D13" s="53">
        <f>SUM(D14+D15+D16)</f>
        <v>144243.49856</v>
      </c>
      <c r="E13" s="53">
        <f>SUM(E14+E15+E16)</f>
        <v>137605.11224</v>
      </c>
      <c r="F13" s="53">
        <f>SUM(F14+F15+F16+F17)</f>
        <v>135267.57506</v>
      </c>
      <c r="G13" s="53">
        <f>SUM(G14+G15+G16+G17)</f>
        <v>137781.30334</v>
      </c>
      <c r="H13" s="53">
        <f>SUM(H14+H15+H16+H17)</f>
        <v>124715.83139</v>
      </c>
      <c r="I13" s="53">
        <f>SUM(I14+I15+I16+I17)</f>
        <v>115701.41807</v>
      </c>
      <c r="J13" s="36"/>
    </row>
    <row r="14" spans="1:10" ht="15">
      <c r="A14" s="31">
        <f>1+A13</f>
        <v>2</v>
      </c>
      <c r="B14" s="35" t="s">
        <v>3</v>
      </c>
      <c r="C14" s="32">
        <f>D14+E14+F14+G14+H14+I14</f>
        <v>914.29518</v>
      </c>
      <c r="D14" s="32">
        <f>D19+D29</f>
        <v>387.9963</v>
      </c>
      <c r="E14" s="32">
        <f>E19+E29</f>
        <v>526.2988799999999</v>
      </c>
      <c r="F14" s="32">
        <f aca="true" t="shared" si="0" ref="F14:I15">F19+F29+F24</f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6"/>
    </row>
    <row r="15" spans="1:10" ht="15">
      <c r="A15" s="31">
        <f aca="true" t="shared" si="1" ref="A15:A94">1+A14</f>
        <v>3</v>
      </c>
      <c r="B15" s="35" t="s">
        <v>4</v>
      </c>
      <c r="C15" s="32">
        <f aca="true" t="shared" si="2" ref="C15:C32">D15+E15+F15+G15+H15+I15</f>
        <v>4070.8662300000005</v>
      </c>
      <c r="D15" s="32">
        <f>D20+D30</f>
        <v>1969.1251100000002</v>
      </c>
      <c r="E15" s="32">
        <f>E20+E30</f>
        <v>2101.74112</v>
      </c>
      <c r="F15" s="32">
        <f>F20+F30+F25</f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6"/>
    </row>
    <row r="16" spans="1:10" ht="15">
      <c r="A16" s="31">
        <f t="shared" si="1"/>
        <v>4</v>
      </c>
      <c r="B16" s="35" t="s">
        <v>5</v>
      </c>
      <c r="C16" s="32">
        <f t="shared" si="2"/>
        <v>790329.57725</v>
      </c>
      <c r="D16" s="32">
        <f aca="true" t="shared" si="3" ref="D16:I17">SUM(D21+D26+D31)</f>
        <v>141886.37715000001</v>
      </c>
      <c r="E16" s="32">
        <f>SUM(E21+E26+E31)</f>
        <v>134977.07223999998</v>
      </c>
      <c r="F16" s="32">
        <f t="shared" si="3"/>
        <v>135267.57506</v>
      </c>
      <c r="G16" s="32">
        <f>SUM(G21+G26+G31)</f>
        <v>137781.30334</v>
      </c>
      <c r="H16" s="32">
        <f t="shared" si="3"/>
        <v>124715.83139</v>
      </c>
      <c r="I16" s="32">
        <f t="shared" si="3"/>
        <v>115701.41807</v>
      </c>
      <c r="J16" s="36"/>
    </row>
    <row r="17" spans="1:10" ht="15">
      <c r="A17" s="31">
        <f t="shared" si="1"/>
        <v>5</v>
      </c>
      <c r="B17" s="35" t="s">
        <v>6</v>
      </c>
      <c r="C17" s="32">
        <f t="shared" si="2"/>
        <v>0</v>
      </c>
      <c r="D17" s="32">
        <f t="shared" si="3"/>
        <v>0</v>
      </c>
      <c r="E17" s="32">
        <f>SUM(E22+E27+E32)</f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>SUM(I22+I27+I32)</f>
        <v>0</v>
      </c>
      <c r="J17" s="36"/>
    </row>
    <row r="18" spans="1:10" ht="15">
      <c r="A18" s="31">
        <f t="shared" si="1"/>
        <v>6</v>
      </c>
      <c r="B18" s="46" t="s">
        <v>7</v>
      </c>
      <c r="C18" s="32">
        <f t="shared" si="2"/>
        <v>63822.34028</v>
      </c>
      <c r="D18" s="32">
        <f aca="true" t="shared" si="4" ref="D18:I18">SUM(D19+D20+D21+D22)</f>
        <v>20409.8832</v>
      </c>
      <c r="E18" s="32">
        <f t="shared" si="4"/>
        <v>1690.651</v>
      </c>
      <c r="F18" s="32">
        <f t="shared" si="4"/>
        <v>8866.300439999999</v>
      </c>
      <c r="G18" s="32">
        <f t="shared" si="4"/>
        <v>17361.09232</v>
      </c>
      <c r="H18" s="32">
        <f t="shared" si="4"/>
        <v>12254.41332</v>
      </c>
      <c r="I18" s="32">
        <f t="shared" si="4"/>
        <v>3240</v>
      </c>
      <c r="J18" s="36"/>
    </row>
    <row r="19" spans="1:10" ht="15">
      <c r="A19" s="31">
        <f t="shared" si="1"/>
        <v>7</v>
      </c>
      <c r="B19" s="35" t="s">
        <v>3</v>
      </c>
      <c r="C19" s="32">
        <f t="shared" si="2"/>
        <v>0</v>
      </c>
      <c r="D19" s="32">
        <f aca="true" t="shared" si="5" ref="D19:I19">D41+D147+D208+D264+D340+D379+D486+D421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6"/>
    </row>
    <row r="20" spans="1:10" ht="15">
      <c r="A20" s="31">
        <f t="shared" si="1"/>
        <v>8</v>
      </c>
      <c r="B20" s="35" t="s">
        <v>4</v>
      </c>
      <c r="C20" s="32">
        <f t="shared" si="2"/>
        <v>0</v>
      </c>
      <c r="D20" s="32">
        <f aca="true" t="shared" si="6" ref="D20:I21">SUM(D42+D148+D209+D265+D341+D380)</f>
        <v>0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6"/>
    </row>
    <row r="21" spans="1:10" ht="15">
      <c r="A21" s="31">
        <f t="shared" si="1"/>
        <v>9</v>
      </c>
      <c r="B21" s="35" t="s">
        <v>5</v>
      </c>
      <c r="C21" s="32">
        <f t="shared" si="2"/>
        <v>63822.34028</v>
      </c>
      <c r="D21" s="32">
        <f t="shared" si="6"/>
        <v>20409.8832</v>
      </c>
      <c r="E21" s="32">
        <f t="shared" si="6"/>
        <v>1690.651</v>
      </c>
      <c r="F21" s="32">
        <f t="shared" si="6"/>
        <v>8866.300439999999</v>
      </c>
      <c r="G21" s="32">
        <f t="shared" si="6"/>
        <v>17361.09232</v>
      </c>
      <c r="H21" s="32">
        <f t="shared" si="6"/>
        <v>12254.41332</v>
      </c>
      <c r="I21" s="32">
        <f t="shared" si="6"/>
        <v>3240</v>
      </c>
      <c r="J21" s="36"/>
    </row>
    <row r="22" spans="1:10" ht="15">
      <c r="A22" s="31">
        <f t="shared" si="1"/>
        <v>10</v>
      </c>
      <c r="B22" s="35" t="s">
        <v>6</v>
      </c>
      <c r="C22" s="32">
        <f t="shared" si="2"/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6"/>
    </row>
    <row r="23" spans="1:10" ht="15">
      <c r="A23" s="31">
        <f t="shared" si="1"/>
        <v>11</v>
      </c>
      <c r="B23" s="46" t="s">
        <v>28</v>
      </c>
      <c r="C23" s="32">
        <f t="shared" si="2"/>
        <v>0</v>
      </c>
      <c r="D23" s="32">
        <f aca="true" t="shared" si="7" ref="D23:I23">SUM(D24+D25+D26+D27)</f>
        <v>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0</v>
      </c>
      <c r="J23" s="36"/>
    </row>
    <row r="24" spans="1:10" ht="15">
      <c r="A24" s="31">
        <f t="shared" si="1"/>
        <v>12</v>
      </c>
      <c r="B24" s="35" t="s">
        <v>3</v>
      </c>
      <c r="C24" s="32">
        <f t="shared" si="2"/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6"/>
    </row>
    <row r="25" spans="1:10" ht="15">
      <c r="A25" s="31">
        <f t="shared" si="1"/>
        <v>13</v>
      </c>
      <c r="B25" s="35" t="s">
        <v>4</v>
      </c>
      <c r="C25" s="32">
        <f t="shared" si="2"/>
        <v>0</v>
      </c>
      <c r="D25" s="32">
        <f aca="true" t="shared" si="8" ref="D25:I25">SUM(D80+D166+D227+D288+D347+D398)</f>
        <v>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6"/>
    </row>
    <row r="26" spans="1:10" ht="15">
      <c r="A26" s="31">
        <f t="shared" si="1"/>
        <v>14</v>
      </c>
      <c r="B26" s="35" t="s">
        <v>5</v>
      </c>
      <c r="C26" s="32">
        <f t="shared" si="2"/>
        <v>0</v>
      </c>
      <c r="D26" s="32">
        <f aca="true" t="shared" si="9" ref="D26:I26">SUM(D81+D167+D228+D289+D348+D399)</f>
        <v>0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0</v>
      </c>
      <c r="J26" s="36"/>
    </row>
    <row r="27" spans="1:10" ht="15">
      <c r="A27" s="31">
        <f t="shared" si="1"/>
        <v>15</v>
      </c>
      <c r="B27" s="35" t="s">
        <v>6</v>
      </c>
      <c r="C27" s="32">
        <f t="shared" si="2"/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6"/>
    </row>
    <row r="28" spans="1:10" ht="15">
      <c r="A28" s="31">
        <f t="shared" si="1"/>
        <v>16</v>
      </c>
      <c r="B28" s="35" t="s">
        <v>8</v>
      </c>
      <c r="C28" s="32">
        <f t="shared" si="2"/>
        <v>731492.3983799999</v>
      </c>
      <c r="D28" s="32">
        <f aca="true" t="shared" si="10" ref="D28:I28">D29+D30+D31+D32</f>
        <v>123833.61536000001</v>
      </c>
      <c r="E28" s="32">
        <f t="shared" si="10"/>
        <v>135914.46123999998</v>
      </c>
      <c r="F28" s="32">
        <f t="shared" si="10"/>
        <v>126401.27462</v>
      </c>
      <c r="G28" s="32">
        <f t="shared" si="10"/>
        <v>120420.21102</v>
      </c>
      <c r="H28" s="32">
        <f t="shared" si="10"/>
        <v>112461.41807</v>
      </c>
      <c r="I28" s="32">
        <f t="shared" si="10"/>
        <v>112461.41807</v>
      </c>
      <c r="J28" s="36"/>
    </row>
    <row r="29" spans="1:10" ht="15">
      <c r="A29" s="31">
        <f t="shared" si="1"/>
        <v>17</v>
      </c>
      <c r="B29" s="35" t="s">
        <v>3</v>
      </c>
      <c r="C29" s="32">
        <f t="shared" si="2"/>
        <v>914.29518</v>
      </c>
      <c r="D29" s="32">
        <f aca="true" t="shared" si="11" ref="D29:I29">D85+D171+D232+D293+D352+D403</f>
        <v>387.9963</v>
      </c>
      <c r="E29" s="32">
        <f t="shared" si="11"/>
        <v>526.2988799999999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0</v>
      </c>
      <c r="J29" s="54"/>
    </row>
    <row r="30" spans="1:10" ht="15">
      <c r="A30" s="31">
        <f t="shared" si="1"/>
        <v>18</v>
      </c>
      <c r="B30" s="35" t="s">
        <v>4</v>
      </c>
      <c r="C30" s="32">
        <f t="shared" si="2"/>
        <v>4070.8662300000005</v>
      </c>
      <c r="D30" s="32">
        <f>SUM(D86+D142+D233+D294+D353+D374+D487+D446)</f>
        <v>1969.1251100000002</v>
      </c>
      <c r="E30" s="32">
        <f>SUM(E86+E142+E233+E294+E353+E374+E487+E446)</f>
        <v>2101.74112</v>
      </c>
      <c r="F30" s="32">
        <f>SUM(F86+F142+F233+F294+F353+F374+F487)</f>
        <v>0</v>
      </c>
      <c r="G30" s="32">
        <f>SUM(G86+G142+G233+G294+G353+G374+G487)</f>
        <v>0</v>
      </c>
      <c r="H30" s="32">
        <f>SUM(H86+H142+H233+H294+H353+H374+H487)</f>
        <v>0</v>
      </c>
      <c r="I30" s="32">
        <f>SUM(I86+I142+I233+I294+I353+I374+I487)</f>
        <v>0</v>
      </c>
      <c r="J30" s="54"/>
    </row>
    <row r="31" spans="1:10" ht="15">
      <c r="A31" s="31">
        <f t="shared" si="1"/>
        <v>19</v>
      </c>
      <c r="B31" s="35" t="s">
        <v>5</v>
      </c>
      <c r="C31" s="32">
        <f>D31+E31+F31+G31+H31+I31</f>
        <v>726507.23697</v>
      </c>
      <c r="D31" s="32">
        <f aca="true" t="shared" si="12" ref="D31:I31">SUM(D87+D173+D234+D295+D354+D405+D488+D452)</f>
        <v>121476.49395</v>
      </c>
      <c r="E31" s="32">
        <f t="shared" si="12"/>
        <v>133286.42123999997</v>
      </c>
      <c r="F31" s="32">
        <f t="shared" si="12"/>
        <v>126401.27462</v>
      </c>
      <c r="G31" s="32">
        <f t="shared" si="12"/>
        <v>120420.21102</v>
      </c>
      <c r="H31" s="32">
        <f t="shared" si="12"/>
        <v>112461.41807</v>
      </c>
      <c r="I31" s="32">
        <f t="shared" si="12"/>
        <v>112461.41807</v>
      </c>
      <c r="J31" s="54"/>
    </row>
    <row r="32" spans="1:10" ht="15">
      <c r="A32" s="31">
        <f t="shared" si="1"/>
        <v>20</v>
      </c>
      <c r="B32" s="35" t="s">
        <v>6</v>
      </c>
      <c r="C32" s="32">
        <f t="shared" si="2"/>
        <v>0</v>
      </c>
      <c r="D32" s="32">
        <f aca="true" t="shared" si="13" ref="D32:I32">SUM(D88+D174+D235+D296+D406+D494)</f>
        <v>0</v>
      </c>
      <c r="E32" s="32">
        <f t="shared" si="13"/>
        <v>0</v>
      </c>
      <c r="F32" s="32">
        <f t="shared" si="13"/>
        <v>0</v>
      </c>
      <c r="G32" s="32">
        <f t="shared" si="13"/>
        <v>0</v>
      </c>
      <c r="H32" s="32">
        <f t="shared" si="13"/>
        <v>0</v>
      </c>
      <c r="I32" s="32">
        <f t="shared" si="13"/>
        <v>0</v>
      </c>
      <c r="J32" s="36"/>
    </row>
    <row r="33" spans="1:10" ht="18" customHeight="1">
      <c r="A33" s="31">
        <f t="shared" si="1"/>
        <v>21</v>
      </c>
      <c r="B33" s="55" t="s">
        <v>13</v>
      </c>
      <c r="C33" s="56"/>
      <c r="D33" s="56"/>
      <c r="E33" s="56"/>
      <c r="F33" s="56"/>
      <c r="G33" s="56"/>
      <c r="H33" s="56"/>
      <c r="I33" s="56"/>
      <c r="J33" s="57"/>
    </row>
    <row r="34" spans="1:10" ht="25.5">
      <c r="A34" s="31">
        <f t="shared" si="1"/>
        <v>22</v>
      </c>
      <c r="B34" s="46" t="s">
        <v>9</v>
      </c>
      <c r="C34" s="33">
        <f aca="true" t="shared" si="14" ref="C34:I34">SUM(C35+C36+C37+C38)</f>
        <v>150339.21144999997</v>
      </c>
      <c r="D34" s="33">
        <f t="shared" si="14"/>
        <v>24749.0062</v>
      </c>
      <c r="E34" s="33">
        <f t="shared" si="14"/>
        <v>22115.84307</v>
      </c>
      <c r="F34" s="33">
        <f t="shared" si="14"/>
        <v>24638.262990000003</v>
      </c>
      <c r="G34" s="33">
        <f t="shared" si="14"/>
        <v>35248.99257</v>
      </c>
      <c r="H34" s="33">
        <f t="shared" si="14"/>
        <v>26300.75997</v>
      </c>
      <c r="I34" s="33">
        <f t="shared" si="14"/>
        <v>17286.34665</v>
      </c>
      <c r="J34" s="36"/>
    </row>
    <row r="35" spans="1:10" ht="15">
      <c r="A35" s="31">
        <f t="shared" si="1"/>
        <v>23</v>
      </c>
      <c r="B35" s="35" t="s">
        <v>3</v>
      </c>
      <c r="C35" s="33">
        <f>D35+E35+F35+G35+H35+I35</f>
        <v>52.8</v>
      </c>
      <c r="D35" s="33">
        <f>D41+D85</f>
        <v>0</v>
      </c>
      <c r="E35" s="33">
        <f>E41+E85+E79</f>
        <v>52.8</v>
      </c>
      <c r="F35" s="33">
        <f>F41+F85+F79</f>
        <v>0</v>
      </c>
      <c r="G35" s="33">
        <f>G41+G85+G79</f>
        <v>0</v>
      </c>
      <c r="H35" s="33">
        <f>H41+H85+H79</f>
        <v>0</v>
      </c>
      <c r="I35" s="33">
        <f>I41+I85+I79</f>
        <v>0</v>
      </c>
      <c r="J35" s="36"/>
    </row>
    <row r="36" spans="1:10" ht="15">
      <c r="A36" s="31">
        <f t="shared" si="1"/>
        <v>24</v>
      </c>
      <c r="B36" s="35" t="s">
        <v>4</v>
      </c>
      <c r="C36" s="33">
        <f>D36+E36+F36+G36+H36+I36</f>
        <v>246.7</v>
      </c>
      <c r="D36" s="33">
        <f>SUM(D42+D80+D86)</f>
        <v>224</v>
      </c>
      <c r="E36" s="33">
        <f aca="true" t="shared" si="15" ref="D36:I37">SUM(E42+E80+E86)</f>
        <v>22.7</v>
      </c>
      <c r="F36" s="33">
        <f t="shared" si="15"/>
        <v>0</v>
      </c>
      <c r="G36" s="33">
        <f t="shared" si="15"/>
        <v>0</v>
      </c>
      <c r="H36" s="33">
        <f t="shared" si="15"/>
        <v>0</v>
      </c>
      <c r="I36" s="33">
        <f t="shared" si="15"/>
        <v>0</v>
      </c>
      <c r="J36" s="36"/>
    </row>
    <row r="37" spans="1:10" ht="15">
      <c r="A37" s="31">
        <f t="shared" si="1"/>
        <v>25</v>
      </c>
      <c r="B37" s="35" t="s">
        <v>5</v>
      </c>
      <c r="C37" s="33">
        <f>D37+E37+F37+G37+H37+I37</f>
        <v>150039.71144999997</v>
      </c>
      <c r="D37" s="33">
        <f t="shared" si="15"/>
        <v>24525.0062</v>
      </c>
      <c r="E37" s="33">
        <f t="shared" si="15"/>
        <v>22040.34307</v>
      </c>
      <c r="F37" s="33">
        <f t="shared" si="15"/>
        <v>24638.262990000003</v>
      </c>
      <c r="G37" s="33">
        <f t="shared" si="15"/>
        <v>35248.99257</v>
      </c>
      <c r="H37" s="33">
        <f t="shared" si="15"/>
        <v>26300.75997</v>
      </c>
      <c r="I37" s="33">
        <f t="shared" si="15"/>
        <v>17286.34665</v>
      </c>
      <c r="J37" s="36"/>
    </row>
    <row r="38" spans="1:10" ht="15">
      <c r="A38" s="31">
        <f t="shared" si="1"/>
        <v>26</v>
      </c>
      <c r="B38" s="35" t="s">
        <v>6</v>
      </c>
      <c r="C38" s="33">
        <f>D38+E38+F38+G38+H38+I38</f>
        <v>0</v>
      </c>
      <c r="D38" s="33">
        <v>0</v>
      </c>
      <c r="E38" s="33">
        <f>SUM(E44+E82+E88)</f>
        <v>0</v>
      </c>
      <c r="F38" s="33">
        <f>SUM(F44+F82+F88)</f>
        <v>0</v>
      </c>
      <c r="G38" s="33">
        <f>SUM(G44+G82+G88)</f>
        <v>0</v>
      </c>
      <c r="H38" s="33">
        <f>SUM(H44+H82+H88)</f>
        <v>0</v>
      </c>
      <c r="I38" s="33">
        <f>SUM(I44+I82+I88)</f>
        <v>0</v>
      </c>
      <c r="J38" s="36"/>
    </row>
    <row r="39" spans="1:10" ht="15">
      <c r="A39" s="31">
        <f t="shared" si="1"/>
        <v>27</v>
      </c>
      <c r="B39" s="41" t="s">
        <v>10</v>
      </c>
      <c r="C39" s="41"/>
      <c r="D39" s="41"/>
      <c r="E39" s="41"/>
      <c r="F39" s="41"/>
      <c r="G39" s="41"/>
      <c r="H39" s="41"/>
      <c r="I39" s="41"/>
      <c r="J39" s="41"/>
    </row>
    <row r="40" spans="1:10" ht="25.5">
      <c r="A40" s="31">
        <f t="shared" si="1"/>
        <v>28</v>
      </c>
      <c r="B40" s="46" t="s">
        <v>11</v>
      </c>
      <c r="C40" s="33">
        <f>D40+E40+F40+G40+H40+I40</f>
        <v>37176.532699999996</v>
      </c>
      <c r="D40" s="33">
        <f aca="true" t="shared" si="16" ref="D40:I40">D41+D42+D43</f>
        <v>3789.8167</v>
      </c>
      <c r="E40" s="33">
        <f t="shared" si="16"/>
        <v>0</v>
      </c>
      <c r="F40" s="33">
        <f t="shared" si="16"/>
        <v>7011.21036</v>
      </c>
      <c r="G40" s="33">
        <f t="shared" si="16"/>
        <v>17361.09232</v>
      </c>
      <c r="H40" s="33">
        <f t="shared" si="16"/>
        <v>9014.41332</v>
      </c>
      <c r="I40" s="33">
        <f t="shared" si="16"/>
        <v>0</v>
      </c>
      <c r="J40" s="36"/>
    </row>
    <row r="41" spans="1:10" ht="15">
      <c r="A41" s="31">
        <f t="shared" si="1"/>
        <v>29</v>
      </c>
      <c r="B41" s="35" t="s">
        <v>3</v>
      </c>
      <c r="C41" s="33">
        <f>D41+E41+F41+G41+H41+I41</f>
        <v>0</v>
      </c>
      <c r="D41" s="33">
        <f aca="true" t="shared" si="17" ref="D41:I41">D53+D58+D63+D68</f>
        <v>0</v>
      </c>
      <c r="E41" s="33">
        <f t="shared" si="17"/>
        <v>0</v>
      </c>
      <c r="F41" s="33">
        <f t="shared" si="17"/>
        <v>0</v>
      </c>
      <c r="G41" s="33">
        <f t="shared" si="17"/>
        <v>0</v>
      </c>
      <c r="H41" s="33">
        <f t="shared" si="17"/>
        <v>0</v>
      </c>
      <c r="I41" s="33">
        <f t="shared" si="17"/>
        <v>0</v>
      </c>
      <c r="J41" s="36"/>
    </row>
    <row r="42" spans="1:10" ht="15">
      <c r="A42" s="31">
        <f t="shared" si="1"/>
        <v>30</v>
      </c>
      <c r="B42" s="35" t="s">
        <v>4</v>
      </c>
      <c r="C42" s="33">
        <f>D42+E42+F42+G42+H42+I42</f>
        <v>0</v>
      </c>
      <c r="D42" s="33">
        <f aca="true" t="shared" si="18" ref="D42:I44">D54+D59+D64+D69</f>
        <v>0</v>
      </c>
      <c r="E42" s="33">
        <f t="shared" si="18"/>
        <v>0</v>
      </c>
      <c r="F42" s="33">
        <f t="shared" si="18"/>
        <v>0</v>
      </c>
      <c r="G42" s="33">
        <f t="shared" si="18"/>
        <v>0</v>
      </c>
      <c r="H42" s="33">
        <f t="shared" si="18"/>
        <v>0</v>
      </c>
      <c r="I42" s="33">
        <f t="shared" si="18"/>
        <v>0</v>
      </c>
      <c r="J42" s="36"/>
    </row>
    <row r="43" spans="1:10" ht="15">
      <c r="A43" s="31">
        <f t="shared" si="1"/>
        <v>31</v>
      </c>
      <c r="B43" s="35" t="s">
        <v>5</v>
      </c>
      <c r="C43" s="33">
        <f>D43+E43+F43+G43+H43+I43</f>
        <v>37176.532699999996</v>
      </c>
      <c r="D43" s="33">
        <f t="shared" si="18"/>
        <v>3789.8167</v>
      </c>
      <c r="E43" s="33">
        <f t="shared" si="18"/>
        <v>0</v>
      </c>
      <c r="F43" s="33">
        <f t="shared" si="18"/>
        <v>7011.21036</v>
      </c>
      <c r="G43" s="33">
        <f t="shared" si="18"/>
        <v>17361.09232</v>
      </c>
      <c r="H43" s="33">
        <f t="shared" si="18"/>
        <v>9014.41332</v>
      </c>
      <c r="I43" s="33">
        <f t="shared" si="18"/>
        <v>0</v>
      </c>
      <c r="J43" s="36"/>
    </row>
    <row r="44" spans="1:10" ht="15">
      <c r="A44" s="31">
        <f t="shared" si="1"/>
        <v>32</v>
      </c>
      <c r="B44" s="35" t="s">
        <v>6</v>
      </c>
      <c r="C44" s="33">
        <f>D44+E44+F44+G44+H44+I44</f>
        <v>0</v>
      </c>
      <c r="D44" s="33">
        <f t="shared" si="18"/>
        <v>0</v>
      </c>
      <c r="E44" s="33">
        <v>0</v>
      </c>
      <c r="F44" s="33">
        <f>F51+F52+F53+F54</f>
        <v>0</v>
      </c>
      <c r="G44" s="33">
        <f>G51+G52+G53+G54</f>
        <v>0</v>
      </c>
      <c r="H44" s="33">
        <f>H51+H52+H53+H54</f>
        <v>0</v>
      </c>
      <c r="I44" s="33">
        <f>I51+I52+I53+I54</f>
        <v>0</v>
      </c>
      <c r="J44" s="36"/>
    </row>
    <row r="45" spans="1:10" ht="15">
      <c r="A45" s="31">
        <v>33</v>
      </c>
      <c r="B45" s="41" t="s">
        <v>23</v>
      </c>
      <c r="C45" s="41"/>
      <c r="D45" s="41"/>
      <c r="E45" s="41"/>
      <c r="F45" s="41"/>
      <c r="G45" s="41"/>
      <c r="H45" s="41"/>
      <c r="I45" s="41"/>
      <c r="J45" s="41"/>
    </row>
    <row r="46" spans="1:10" ht="25.5">
      <c r="A46" s="31">
        <v>34</v>
      </c>
      <c r="B46" s="46" t="s">
        <v>34</v>
      </c>
      <c r="C46" s="33"/>
      <c r="D46" s="33"/>
      <c r="E46" s="33"/>
      <c r="F46" s="33"/>
      <c r="G46" s="33"/>
      <c r="H46" s="33"/>
      <c r="I46" s="33"/>
      <c r="J46" s="36"/>
    </row>
    <row r="47" spans="1:10" ht="15">
      <c r="A47" s="31">
        <v>35</v>
      </c>
      <c r="B47" s="35" t="s">
        <v>3</v>
      </c>
      <c r="C47" s="33"/>
      <c r="D47" s="33"/>
      <c r="E47" s="33"/>
      <c r="F47" s="33"/>
      <c r="G47" s="33"/>
      <c r="H47" s="33"/>
      <c r="I47" s="33"/>
      <c r="J47" s="36"/>
    </row>
    <row r="48" spans="1:10" ht="15">
      <c r="A48" s="31">
        <v>36</v>
      </c>
      <c r="B48" s="35" t="s">
        <v>4</v>
      </c>
      <c r="C48" s="33"/>
      <c r="D48" s="33"/>
      <c r="E48" s="33"/>
      <c r="F48" s="33"/>
      <c r="G48" s="33"/>
      <c r="H48" s="33"/>
      <c r="I48" s="33"/>
      <c r="J48" s="36"/>
    </row>
    <row r="49" spans="1:10" ht="15">
      <c r="A49" s="31">
        <v>37</v>
      </c>
      <c r="B49" s="35" t="s">
        <v>5</v>
      </c>
      <c r="C49" s="33"/>
      <c r="D49" s="33"/>
      <c r="E49" s="33"/>
      <c r="F49" s="33"/>
      <c r="G49" s="33"/>
      <c r="H49" s="33"/>
      <c r="I49" s="33"/>
      <c r="J49" s="36"/>
    </row>
    <row r="50" spans="1:10" ht="15">
      <c r="A50" s="31">
        <v>38</v>
      </c>
      <c r="B50" s="35" t="s">
        <v>6</v>
      </c>
      <c r="C50" s="33"/>
      <c r="D50" s="33"/>
      <c r="E50" s="33"/>
      <c r="F50" s="33"/>
      <c r="G50" s="33"/>
      <c r="H50" s="33"/>
      <c r="I50" s="33"/>
      <c r="J50" s="36"/>
    </row>
    <row r="51" spans="1:10" ht="15">
      <c r="A51" s="31">
        <v>39</v>
      </c>
      <c r="B51" s="41" t="s">
        <v>33</v>
      </c>
      <c r="C51" s="41"/>
      <c r="D51" s="41"/>
      <c r="E51" s="41"/>
      <c r="F51" s="41"/>
      <c r="G51" s="41"/>
      <c r="H51" s="41"/>
      <c r="I51" s="41"/>
      <c r="J51" s="41"/>
    </row>
    <row r="52" spans="1:10" ht="25.5">
      <c r="A52" s="31">
        <v>40</v>
      </c>
      <c r="B52" s="47" t="s">
        <v>30</v>
      </c>
      <c r="C52" s="34">
        <f aca="true" t="shared" si="19" ref="C52:C61">D52+E52+F52+G52+H52+I52</f>
        <v>0</v>
      </c>
      <c r="D52" s="33">
        <f aca="true" t="shared" si="20" ref="D52:I52">D53+D54+D55+D56</f>
        <v>0</v>
      </c>
      <c r="E52" s="33">
        <f t="shared" si="20"/>
        <v>0</v>
      </c>
      <c r="F52" s="33">
        <f t="shared" si="20"/>
        <v>0</v>
      </c>
      <c r="G52" s="33">
        <f t="shared" si="20"/>
        <v>0</v>
      </c>
      <c r="H52" s="33">
        <f t="shared" si="20"/>
        <v>0</v>
      </c>
      <c r="I52" s="33">
        <f t="shared" si="20"/>
        <v>0</v>
      </c>
      <c r="J52" s="37" t="s">
        <v>65</v>
      </c>
    </row>
    <row r="53" spans="1:10" ht="15">
      <c r="A53" s="31">
        <v>41</v>
      </c>
      <c r="B53" s="35" t="s">
        <v>3</v>
      </c>
      <c r="C53" s="34">
        <f t="shared" si="19"/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8"/>
    </row>
    <row r="54" spans="1:10" ht="15">
      <c r="A54" s="31">
        <f t="shared" si="1"/>
        <v>42</v>
      </c>
      <c r="B54" s="35" t="s">
        <v>4</v>
      </c>
      <c r="C54" s="34">
        <f t="shared" si="19"/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8"/>
    </row>
    <row r="55" spans="1:10" ht="15">
      <c r="A55" s="31">
        <f t="shared" si="1"/>
        <v>43</v>
      </c>
      <c r="B55" s="35" t="s">
        <v>5</v>
      </c>
      <c r="C55" s="34">
        <f t="shared" si="19"/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8"/>
    </row>
    <row r="56" spans="1:10" ht="15">
      <c r="A56" s="31">
        <f t="shared" si="1"/>
        <v>44</v>
      </c>
      <c r="B56" s="35" t="s">
        <v>6</v>
      </c>
      <c r="C56" s="34">
        <f t="shared" si="19"/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9"/>
    </row>
    <row r="57" spans="1:10" ht="78" customHeight="1">
      <c r="A57" s="31">
        <f t="shared" si="1"/>
        <v>45</v>
      </c>
      <c r="B57" s="58" t="s">
        <v>26</v>
      </c>
      <c r="C57" s="34">
        <f t="shared" si="19"/>
        <v>3789.8167</v>
      </c>
      <c r="D57" s="33">
        <f aca="true" t="shared" si="21" ref="D57:I57">D58+D59+D60+D61</f>
        <v>3789.8167</v>
      </c>
      <c r="E57" s="33">
        <f t="shared" si="21"/>
        <v>0</v>
      </c>
      <c r="F57" s="33">
        <f t="shared" si="21"/>
        <v>0</v>
      </c>
      <c r="G57" s="33">
        <f t="shared" si="21"/>
        <v>0</v>
      </c>
      <c r="H57" s="33">
        <f t="shared" si="21"/>
        <v>0</v>
      </c>
      <c r="I57" s="33">
        <f t="shared" si="21"/>
        <v>0</v>
      </c>
      <c r="J57" s="59" t="s">
        <v>66</v>
      </c>
    </row>
    <row r="58" spans="1:10" ht="15">
      <c r="A58" s="31">
        <f t="shared" si="1"/>
        <v>46</v>
      </c>
      <c r="B58" s="35" t="s">
        <v>3</v>
      </c>
      <c r="C58" s="34">
        <f t="shared" si="19"/>
        <v>0</v>
      </c>
      <c r="D58" s="33">
        <v>0</v>
      </c>
      <c r="E58" s="33">
        <v>0</v>
      </c>
      <c r="F58" s="34">
        <v>0</v>
      </c>
      <c r="G58" s="34">
        <v>0</v>
      </c>
      <c r="H58" s="34">
        <v>0</v>
      </c>
      <c r="I58" s="34">
        <v>0</v>
      </c>
      <c r="J58" s="60"/>
    </row>
    <row r="59" spans="1:10" ht="15">
      <c r="A59" s="31">
        <f t="shared" si="1"/>
        <v>47</v>
      </c>
      <c r="B59" s="35" t="s">
        <v>4</v>
      </c>
      <c r="C59" s="34">
        <f t="shared" si="19"/>
        <v>0</v>
      </c>
      <c r="D59" s="33">
        <v>0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60"/>
    </row>
    <row r="60" spans="1:10" ht="15">
      <c r="A60" s="31">
        <f t="shared" si="1"/>
        <v>48</v>
      </c>
      <c r="B60" s="35" t="s">
        <v>5</v>
      </c>
      <c r="C60" s="34">
        <f t="shared" si="19"/>
        <v>3789.8167</v>
      </c>
      <c r="D60" s="33">
        <v>3789.8167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60"/>
    </row>
    <row r="61" spans="1:10" ht="15">
      <c r="A61" s="31">
        <f t="shared" si="1"/>
        <v>49</v>
      </c>
      <c r="B61" s="35" t="s">
        <v>6</v>
      </c>
      <c r="C61" s="34">
        <f t="shared" si="19"/>
        <v>0</v>
      </c>
      <c r="D61" s="33">
        <v>0</v>
      </c>
      <c r="E61" s="33">
        <v>0</v>
      </c>
      <c r="F61" s="34">
        <v>0</v>
      </c>
      <c r="G61" s="34">
        <v>0</v>
      </c>
      <c r="H61" s="34">
        <v>0</v>
      </c>
      <c r="I61" s="34">
        <v>0</v>
      </c>
      <c r="J61" s="61"/>
    </row>
    <row r="62" spans="1:10" ht="25.5" customHeight="1">
      <c r="A62" s="31">
        <v>50</v>
      </c>
      <c r="B62" s="62" t="s">
        <v>103</v>
      </c>
      <c r="C62" s="34">
        <f aca="true" t="shared" si="22" ref="C62:C71">D62+E62+F62+G62+H62+I62</f>
        <v>33386.716</v>
      </c>
      <c r="D62" s="33">
        <f aca="true" t="shared" si="23" ref="D62:I62">D63+D64+D65+D66</f>
        <v>0</v>
      </c>
      <c r="E62" s="33">
        <f t="shared" si="23"/>
        <v>0</v>
      </c>
      <c r="F62" s="33">
        <f t="shared" si="23"/>
        <v>7011.21036</v>
      </c>
      <c r="G62" s="33">
        <f t="shared" si="23"/>
        <v>17361.09232</v>
      </c>
      <c r="H62" s="33">
        <f t="shared" si="23"/>
        <v>9014.41332</v>
      </c>
      <c r="I62" s="33">
        <f t="shared" si="23"/>
        <v>0</v>
      </c>
      <c r="J62" s="37" t="s">
        <v>67</v>
      </c>
    </row>
    <row r="63" spans="1:10" ht="15">
      <c r="A63" s="31">
        <v>51</v>
      </c>
      <c r="B63" s="35" t="s">
        <v>3</v>
      </c>
      <c r="C63" s="34">
        <f t="shared" si="22"/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8"/>
    </row>
    <row r="64" spans="1:10" ht="15">
      <c r="A64" s="31">
        <v>52</v>
      </c>
      <c r="B64" s="35" t="s">
        <v>4</v>
      </c>
      <c r="C64" s="34">
        <f t="shared" si="22"/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8"/>
    </row>
    <row r="65" spans="1:10" ht="15">
      <c r="A65" s="31">
        <v>53</v>
      </c>
      <c r="B65" s="35" t="s">
        <v>5</v>
      </c>
      <c r="C65" s="34">
        <f t="shared" si="22"/>
        <v>33386.716</v>
      </c>
      <c r="D65" s="33">
        <v>0</v>
      </c>
      <c r="E65" s="33">
        <v>0</v>
      </c>
      <c r="F65" s="34">
        <v>7011.21036</v>
      </c>
      <c r="G65" s="34">
        <v>17361.09232</v>
      </c>
      <c r="H65" s="34">
        <v>9014.41332</v>
      </c>
      <c r="I65" s="34">
        <v>0</v>
      </c>
      <c r="J65" s="38"/>
    </row>
    <row r="66" spans="1:10" ht="15">
      <c r="A66" s="31">
        <v>54</v>
      </c>
      <c r="B66" s="35" t="s">
        <v>6</v>
      </c>
      <c r="C66" s="34">
        <f t="shared" si="22"/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9"/>
    </row>
    <row r="67" spans="1:13" ht="63.75">
      <c r="A67" s="31">
        <v>55</v>
      </c>
      <c r="B67" s="42" t="s">
        <v>38</v>
      </c>
      <c r="C67" s="34">
        <f t="shared" si="22"/>
        <v>0</v>
      </c>
      <c r="D67" s="33">
        <f aca="true" t="shared" si="24" ref="D67:I67">D68+D69+D70+D71</f>
        <v>0</v>
      </c>
      <c r="E67" s="33">
        <f t="shared" si="24"/>
        <v>0</v>
      </c>
      <c r="F67" s="33">
        <f t="shared" si="24"/>
        <v>0</v>
      </c>
      <c r="G67" s="33">
        <f t="shared" si="24"/>
        <v>0</v>
      </c>
      <c r="H67" s="33">
        <f t="shared" si="24"/>
        <v>0</v>
      </c>
      <c r="I67" s="33">
        <f t="shared" si="24"/>
        <v>0</v>
      </c>
      <c r="J67" s="37" t="s">
        <v>64</v>
      </c>
      <c r="M67" s="12"/>
    </row>
    <row r="68" spans="1:10" ht="15">
      <c r="A68" s="31">
        <v>56</v>
      </c>
      <c r="B68" s="35" t="s">
        <v>3</v>
      </c>
      <c r="C68" s="34">
        <f t="shared" si="22"/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8"/>
    </row>
    <row r="69" spans="1:10" ht="15">
      <c r="A69" s="31">
        <v>57</v>
      </c>
      <c r="B69" s="35" t="s">
        <v>4</v>
      </c>
      <c r="C69" s="34">
        <f t="shared" si="22"/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8"/>
    </row>
    <row r="70" spans="1:10" ht="15">
      <c r="A70" s="31">
        <v>58</v>
      </c>
      <c r="B70" s="35" t="s">
        <v>5</v>
      </c>
      <c r="C70" s="34">
        <f t="shared" si="22"/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8"/>
    </row>
    <row r="71" spans="1:10" ht="15">
      <c r="A71" s="31">
        <v>59</v>
      </c>
      <c r="B71" s="35" t="s">
        <v>6</v>
      </c>
      <c r="C71" s="34">
        <f t="shared" si="22"/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9"/>
    </row>
    <row r="72" spans="1:10" ht="39" customHeight="1">
      <c r="A72" s="31">
        <v>60</v>
      </c>
      <c r="B72" s="62" t="s">
        <v>39</v>
      </c>
      <c r="C72" s="34">
        <f aca="true" t="shared" si="25" ref="C72:I72">C73+C74+C75</f>
        <v>0</v>
      </c>
      <c r="D72" s="34">
        <f t="shared" si="25"/>
        <v>0</v>
      </c>
      <c r="E72" s="34">
        <f t="shared" si="25"/>
        <v>0</v>
      </c>
      <c r="F72" s="34">
        <f t="shared" si="25"/>
        <v>0</v>
      </c>
      <c r="G72" s="34">
        <f t="shared" si="25"/>
        <v>0</v>
      </c>
      <c r="H72" s="34">
        <f t="shared" si="25"/>
        <v>0</v>
      </c>
      <c r="I72" s="34">
        <f t="shared" si="25"/>
        <v>0</v>
      </c>
      <c r="J72" s="37" t="s">
        <v>66</v>
      </c>
    </row>
    <row r="73" spans="1:10" ht="15">
      <c r="A73" s="31">
        <v>61</v>
      </c>
      <c r="B73" s="35" t="s">
        <v>3</v>
      </c>
      <c r="C73" s="34">
        <f>D73+E73+F73+G73+H73+I73</f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8"/>
    </row>
    <row r="74" spans="1:10" ht="15">
      <c r="A74" s="31">
        <v>62</v>
      </c>
      <c r="B74" s="35" t="s">
        <v>4</v>
      </c>
      <c r="C74" s="34">
        <f>D74+E74+F74+G74+H74+I74</f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8"/>
    </row>
    <row r="75" spans="1:10" ht="15">
      <c r="A75" s="31">
        <v>63</v>
      </c>
      <c r="B75" s="35" t="s">
        <v>5</v>
      </c>
      <c r="C75" s="34">
        <f>D75+E75+F75+G75+H75+I75</f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9"/>
    </row>
    <row r="76" spans="1:10" ht="15">
      <c r="A76" s="31">
        <v>64</v>
      </c>
      <c r="B76" s="35" t="s">
        <v>6</v>
      </c>
      <c r="C76" s="34"/>
      <c r="D76" s="34"/>
      <c r="E76" s="34"/>
      <c r="F76" s="34"/>
      <c r="G76" s="34"/>
      <c r="H76" s="34"/>
      <c r="I76" s="34"/>
      <c r="J76" s="63"/>
    </row>
    <row r="77" spans="1:10" ht="15">
      <c r="A77" s="31">
        <v>65</v>
      </c>
      <c r="B77" s="43" t="s">
        <v>18</v>
      </c>
      <c r="C77" s="44"/>
      <c r="D77" s="44"/>
      <c r="E77" s="44"/>
      <c r="F77" s="44"/>
      <c r="G77" s="44"/>
      <c r="H77" s="44"/>
      <c r="I77" s="44"/>
      <c r="J77" s="45"/>
    </row>
    <row r="78" spans="1:10" ht="38.25">
      <c r="A78" s="31">
        <v>66</v>
      </c>
      <c r="B78" s="46" t="s">
        <v>19</v>
      </c>
      <c r="C78" s="34">
        <f>D78+E78+F78+G78+H78+I78</f>
        <v>0</v>
      </c>
      <c r="D78" s="34">
        <f aca="true" t="shared" si="26" ref="D78:I78">D79+D80+D81+D82</f>
        <v>0</v>
      </c>
      <c r="E78" s="34">
        <f t="shared" si="26"/>
        <v>0</v>
      </c>
      <c r="F78" s="34">
        <f t="shared" si="26"/>
        <v>0</v>
      </c>
      <c r="G78" s="34">
        <f t="shared" si="26"/>
        <v>0</v>
      </c>
      <c r="H78" s="34">
        <f t="shared" si="26"/>
        <v>0</v>
      </c>
      <c r="I78" s="34">
        <f t="shared" si="26"/>
        <v>0</v>
      </c>
      <c r="J78" s="36"/>
    </row>
    <row r="79" spans="1:10" ht="15">
      <c r="A79" s="31">
        <v>67</v>
      </c>
      <c r="B79" s="35" t="s">
        <v>3</v>
      </c>
      <c r="C79" s="34">
        <f>D79+E79+F79+G79+H79+I79</f>
        <v>0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6"/>
    </row>
    <row r="80" spans="1:10" ht="15">
      <c r="A80" s="31">
        <f t="shared" si="1"/>
        <v>68</v>
      </c>
      <c r="B80" s="35" t="s">
        <v>4</v>
      </c>
      <c r="C80" s="34">
        <f>D80+E80+F80+G80+H80+I80</f>
        <v>0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6"/>
    </row>
    <row r="81" spans="1:10" ht="15">
      <c r="A81" s="31">
        <f t="shared" si="1"/>
        <v>69</v>
      </c>
      <c r="B81" s="35" t="s">
        <v>5</v>
      </c>
      <c r="C81" s="34">
        <f>D81+E81+F81+G81+H81+I81</f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6"/>
    </row>
    <row r="82" spans="1:10" ht="15">
      <c r="A82" s="31">
        <f t="shared" si="1"/>
        <v>70</v>
      </c>
      <c r="B82" s="35" t="s">
        <v>6</v>
      </c>
      <c r="C82" s="34">
        <f>D82+E82+F82+G82+H82+I82</f>
        <v>0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6"/>
    </row>
    <row r="83" spans="1:10" ht="15">
      <c r="A83" s="31">
        <f>1+A82</f>
        <v>71</v>
      </c>
      <c r="B83" s="41" t="s">
        <v>20</v>
      </c>
      <c r="C83" s="41"/>
      <c r="D83" s="41"/>
      <c r="E83" s="41"/>
      <c r="F83" s="41"/>
      <c r="G83" s="41"/>
      <c r="H83" s="41"/>
      <c r="I83" s="41"/>
      <c r="J83" s="41"/>
    </row>
    <row r="84" spans="1:10" ht="25.5">
      <c r="A84" s="31">
        <f t="shared" si="1"/>
        <v>72</v>
      </c>
      <c r="B84" s="46" t="s">
        <v>12</v>
      </c>
      <c r="C84" s="33">
        <f>D84+E84+F84+G84+H84+I84</f>
        <v>113162.67874999999</v>
      </c>
      <c r="D84" s="33">
        <f aca="true" t="shared" si="27" ref="D84:I84">D85+D86+D87+D88</f>
        <v>20959.1895</v>
      </c>
      <c r="E84" s="33">
        <f>E85+E86+E87+E88</f>
        <v>22115.84307</v>
      </c>
      <c r="F84" s="33">
        <f t="shared" si="27"/>
        <v>17627.052630000002</v>
      </c>
      <c r="G84" s="33">
        <f t="shared" si="27"/>
        <v>17887.900250000002</v>
      </c>
      <c r="H84" s="33">
        <f t="shared" si="27"/>
        <v>17286.34665</v>
      </c>
      <c r="I84" s="33">
        <f t="shared" si="27"/>
        <v>17286.34665</v>
      </c>
      <c r="J84" s="36"/>
    </row>
    <row r="85" spans="1:10" ht="15">
      <c r="A85" s="31">
        <f t="shared" si="1"/>
        <v>73</v>
      </c>
      <c r="B85" s="35" t="s">
        <v>3</v>
      </c>
      <c r="C85" s="33">
        <f>D85+E85+F85+G85+H85+I85</f>
        <v>52.8</v>
      </c>
      <c r="D85" s="33">
        <f aca="true" t="shared" si="28" ref="D85:I85">SUM(D90+D95+D100+D105+D110+D115+D120+D130)</f>
        <v>0</v>
      </c>
      <c r="E85" s="33">
        <f t="shared" si="28"/>
        <v>52.8</v>
      </c>
      <c r="F85" s="33">
        <f t="shared" si="28"/>
        <v>0</v>
      </c>
      <c r="G85" s="33">
        <f t="shared" si="28"/>
        <v>0</v>
      </c>
      <c r="H85" s="33">
        <f t="shared" si="28"/>
        <v>0</v>
      </c>
      <c r="I85" s="33">
        <f t="shared" si="28"/>
        <v>0</v>
      </c>
      <c r="J85" s="36"/>
    </row>
    <row r="86" spans="1:10" ht="15">
      <c r="A86" s="31">
        <f t="shared" si="1"/>
        <v>74</v>
      </c>
      <c r="B86" s="35" t="s">
        <v>4</v>
      </c>
      <c r="C86" s="33">
        <f>D86+E86+F86+G86+H86+I86</f>
        <v>246.7</v>
      </c>
      <c r="D86" s="33">
        <f>SUM(D91+D96+D101+D106+D111+D116+D121+D131+D136)</f>
        <v>224</v>
      </c>
      <c r="E86" s="33">
        <f aca="true" t="shared" si="29" ref="D86:I88">SUM(E91+E96+E101+E106+E111+E116+E121+E131)</f>
        <v>22.7</v>
      </c>
      <c r="F86" s="33">
        <f t="shared" si="29"/>
        <v>0</v>
      </c>
      <c r="G86" s="33">
        <f t="shared" si="29"/>
        <v>0</v>
      </c>
      <c r="H86" s="33">
        <f t="shared" si="29"/>
        <v>0</v>
      </c>
      <c r="I86" s="33">
        <f t="shared" si="29"/>
        <v>0</v>
      </c>
      <c r="J86" s="36"/>
    </row>
    <row r="87" spans="1:10" ht="15">
      <c r="A87" s="31">
        <f t="shared" si="1"/>
        <v>75</v>
      </c>
      <c r="B87" s="35" t="s">
        <v>5</v>
      </c>
      <c r="C87" s="33">
        <f>D87+E87+F87+G87+H87+I87</f>
        <v>112863.17874999999</v>
      </c>
      <c r="D87" s="33">
        <f t="shared" si="29"/>
        <v>20735.1895</v>
      </c>
      <c r="E87" s="33">
        <f t="shared" si="29"/>
        <v>22040.34307</v>
      </c>
      <c r="F87" s="33">
        <f t="shared" si="29"/>
        <v>17627.052630000002</v>
      </c>
      <c r="G87" s="33">
        <f t="shared" si="29"/>
        <v>17887.900250000002</v>
      </c>
      <c r="H87" s="33">
        <f t="shared" si="29"/>
        <v>17286.34665</v>
      </c>
      <c r="I87" s="33">
        <f t="shared" si="29"/>
        <v>17286.34665</v>
      </c>
      <c r="J87" s="36"/>
    </row>
    <row r="88" spans="1:10" ht="15">
      <c r="A88" s="31">
        <f t="shared" si="1"/>
        <v>76</v>
      </c>
      <c r="B88" s="35" t="s">
        <v>6</v>
      </c>
      <c r="C88" s="33">
        <f>D88+E88+F88+G88+H88+I88</f>
        <v>0</v>
      </c>
      <c r="D88" s="33">
        <f t="shared" si="29"/>
        <v>0</v>
      </c>
      <c r="E88" s="33">
        <v>0</v>
      </c>
      <c r="F88" s="33">
        <f>SUM(F93+F98+F103+F108+F113+F118+F123)</f>
        <v>0</v>
      </c>
      <c r="G88" s="33">
        <f>SUM(G93+G98+G103+G108+G113+G118+G123)</f>
        <v>0</v>
      </c>
      <c r="H88" s="33">
        <f>SUM(H93+H98+H103+H108+H113+H118+H123)</f>
        <v>0</v>
      </c>
      <c r="I88" s="33">
        <f>SUM(I93+I98+I103+I108+I113+I118+I123)</f>
        <v>0</v>
      </c>
      <c r="J88" s="36"/>
    </row>
    <row r="89" spans="1:10" ht="15">
      <c r="A89" s="31">
        <f t="shared" si="1"/>
        <v>77</v>
      </c>
      <c r="B89" s="48" t="s">
        <v>40</v>
      </c>
      <c r="C89" s="33">
        <f aca="true" t="shared" si="30" ref="C89:C118">SUM(D89+E89+F89+G89+H89+I89)</f>
        <v>97305.12418</v>
      </c>
      <c r="D89" s="34">
        <f aca="true" t="shared" si="31" ref="D89:I89">SUM(D93+D92+D91+D90)</f>
        <v>15325.6474</v>
      </c>
      <c r="E89" s="34">
        <f t="shared" si="31"/>
        <v>16071.08404</v>
      </c>
      <c r="F89" s="34">
        <f t="shared" si="31"/>
        <v>16791.61632</v>
      </c>
      <c r="G89" s="34">
        <f t="shared" si="31"/>
        <v>17302.46394</v>
      </c>
      <c r="H89" s="34">
        <f t="shared" si="31"/>
        <v>15907.15624</v>
      </c>
      <c r="I89" s="34">
        <f t="shared" si="31"/>
        <v>15907.15624</v>
      </c>
      <c r="J89" s="64" t="s">
        <v>68</v>
      </c>
    </row>
    <row r="90" spans="1:10" ht="15">
      <c r="A90" s="31">
        <f t="shared" si="1"/>
        <v>78</v>
      </c>
      <c r="B90" s="35" t="s">
        <v>3</v>
      </c>
      <c r="C90" s="33">
        <f t="shared" si="30"/>
        <v>0</v>
      </c>
      <c r="D90" s="34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65"/>
    </row>
    <row r="91" spans="1:10" ht="15">
      <c r="A91" s="31">
        <f t="shared" si="1"/>
        <v>79</v>
      </c>
      <c r="B91" s="35" t="s">
        <v>4</v>
      </c>
      <c r="C91" s="33">
        <f t="shared" si="30"/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65"/>
    </row>
    <row r="92" spans="1:10" ht="15">
      <c r="A92" s="31">
        <f t="shared" si="1"/>
        <v>80</v>
      </c>
      <c r="B92" s="35" t="s">
        <v>5</v>
      </c>
      <c r="C92" s="33">
        <f t="shared" si="30"/>
        <v>97305.12418</v>
      </c>
      <c r="D92" s="34">
        <v>15325.6474</v>
      </c>
      <c r="E92" s="34">
        <v>16071.08404</v>
      </c>
      <c r="F92" s="34">
        <v>16791.61632</v>
      </c>
      <c r="G92" s="34">
        <v>17302.46394</v>
      </c>
      <c r="H92" s="34">
        <v>15907.15624</v>
      </c>
      <c r="I92" s="34">
        <v>15907.15624</v>
      </c>
      <c r="J92" s="65"/>
    </row>
    <row r="93" spans="1:10" ht="15">
      <c r="A93" s="31">
        <f t="shared" si="1"/>
        <v>81</v>
      </c>
      <c r="B93" s="35" t="s">
        <v>6</v>
      </c>
      <c r="C93" s="33">
        <f t="shared" si="30"/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66"/>
    </row>
    <row r="94" spans="1:10" ht="38.25">
      <c r="A94" s="31">
        <f t="shared" si="1"/>
        <v>82</v>
      </c>
      <c r="B94" s="67" t="s">
        <v>41</v>
      </c>
      <c r="C94" s="33">
        <f t="shared" si="30"/>
        <v>653.07685</v>
      </c>
      <c r="D94" s="34">
        <f aca="true" t="shared" si="32" ref="D94:I94">SUM(D95+D96+D97+D98)</f>
        <v>97.9121</v>
      </c>
      <c r="E94" s="34">
        <f t="shared" si="32"/>
        <v>102.26131</v>
      </c>
      <c r="F94" s="34">
        <f t="shared" si="32"/>
        <v>102.26131</v>
      </c>
      <c r="G94" s="34">
        <f t="shared" si="32"/>
        <v>102.26131</v>
      </c>
      <c r="H94" s="34">
        <f t="shared" si="32"/>
        <v>124.19041</v>
      </c>
      <c r="I94" s="34">
        <f t="shared" si="32"/>
        <v>124.19041</v>
      </c>
      <c r="J94" s="37" t="s">
        <v>69</v>
      </c>
    </row>
    <row r="95" spans="1:10" ht="15">
      <c r="A95" s="31">
        <f aca="true" t="shared" si="33" ref="A95:A118">1+A94</f>
        <v>83</v>
      </c>
      <c r="B95" s="35" t="s">
        <v>3</v>
      </c>
      <c r="C95" s="33">
        <f t="shared" si="30"/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8"/>
    </row>
    <row r="96" spans="1:10" ht="15">
      <c r="A96" s="31">
        <f t="shared" si="33"/>
        <v>84</v>
      </c>
      <c r="B96" s="35" t="s">
        <v>4</v>
      </c>
      <c r="C96" s="33">
        <f t="shared" si="30"/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8"/>
    </row>
    <row r="97" spans="1:10" ht="15">
      <c r="A97" s="31">
        <f t="shared" si="33"/>
        <v>85</v>
      </c>
      <c r="B97" s="35" t="s">
        <v>5</v>
      </c>
      <c r="C97" s="33">
        <f t="shared" si="30"/>
        <v>653.07685</v>
      </c>
      <c r="D97" s="34">
        <v>97.9121</v>
      </c>
      <c r="E97" s="34">
        <v>102.26131</v>
      </c>
      <c r="F97" s="34">
        <v>102.26131</v>
      </c>
      <c r="G97" s="34">
        <v>102.26131</v>
      </c>
      <c r="H97" s="34">
        <v>124.19041</v>
      </c>
      <c r="I97" s="34">
        <v>124.19041</v>
      </c>
      <c r="J97" s="38"/>
    </row>
    <row r="98" spans="1:10" ht="15">
      <c r="A98" s="31">
        <f t="shared" si="33"/>
        <v>86</v>
      </c>
      <c r="B98" s="35" t="s">
        <v>6</v>
      </c>
      <c r="C98" s="33">
        <f t="shared" si="30"/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9"/>
    </row>
    <row r="99" spans="1:10" ht="25.5">
      <c r="A99" s="31">
        <f t="shared" si="33"/>
        <v>87</v>
      </c>
      <c r="B99" s="48" t="s">
        <v>42</v>
      </c>
      <c r="C99" s="33">
        <f t="shared" si="30"/>
        <v>10241.187719999998</v>
      </c>
      <c r="D99" s="33">
        <f aca="true" t="shared" si="34" ref="D99:I99">SUM(D100+D101+D102+D103)</f>
        <v>4480.94</v>
      </c>
      <c r="E99" s="33">
        <f t="shared" si="34"/>
        <v>5042.89772</v>
      </c>
      <c r="F99" s="33">
        <f t="shared" si="34"/>
        <v>141.675</v>
      </c>
      <c r="G99" s="33">
        <f t="shared" si="34"/>
        <v>141.675</v>
      </c>
      <c r="H99" s="33">
        <f t="shared" si="34"/>
        <v>217</v>
      </c>
      <c r="I99" s="33">
        <f t="shared" si="34"/>
        <v>217</v>
      </c>
      <c r="J99" s="37" t="s">
        <v>66</v>
      </c>
    </row>
    <row r="100" spans="1:10" ht="15">
      <c r="A100" s="31">
        <f t="shared" si="33"/>
        <v>88</v>
      </c>
      <c r="B100" s="35" t="s">
        <v>3</v>
      </c>
      <c r="C100" s="33">
        <f t="shared" si="30"/>
        <v>0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8"/>
    </row>
    <row r="101" spans="1:10" ht="15">
      <c r="A101" s="31">
        <f t="shared" si="33"/>
        <v>89</v>
      </c>
      <c r="B101" s="35" t="s">
        <v>4</v>
      </c>
      <c r="C101" s="33">
        <f t="shared" si="30"/>
        <v>0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8"/>
    </row>
    <row r="102" spans="1:10" ht="15">
      <c r="A102" s="31">
        <f t="shared" si="33"/>
        <v>90</v>
      </c>
      <c r="B102" s="35" t="s">
        <v>5</v>
      </c>
      <c r="C102" s="33">
        <f t="shared" si="30"/>
        <v>10241.187719999998</v>
      </c>
      <c r="D102" s="33">
        <v>4480.94</v>
      </c>
      <c r="E102" s="33">
        <v>5042.89772</v>
      </c>
      <c r="F102" s="33">
        <v>141.675</v>
      </c>
      <c r="G102" s="33">
        <v>141.675</v>
      </c>
      <c r="H102" s="33">
        <v>217</v>
      </c>
      <c r="I102" s="33">
        <v>217</v>
      </c>
      <c r="J102" s="38"/>
    </row>
    <row r="103" spans="1:10" ht="15">
      <c r="A103" s="31">
        <f t="shared" si="33"/>
        <v>91</v>
      </c>
      <c r="B103" s="35" t="s">
        <v>6</v>
      </c>
      <c r="C103" s="33">
        <f t="shared" si="30"/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9"/>
    </row>
    <row r="104" spans="1:10" ht="27.75" customHeight="1">
      <c r="A104" s="31">
        <f t="shared" si="33"/>
        <v>92</v>
      </c>
      <c r="B104" s="68" t="s">
        <v>43</v>
      </c>
      <c r="C104" s="33">
        <f t="shared" si="30"/>
        <v>680.8</v>
      </c>
      <c r="D104" s="34">
        <f aca="true" t="shared" si="35" ref="D104:I104">SUM(D107)</f>
        <v>294.2</v>
      </c>
      <c r="E104" s="34">
        <f t="shared" si="35"/>
        <v>210.6</v>
      </c>
      <c r="F104" s="34">
        <f t="shared" si="35"/>
        <v>48</v>
      </c>
      <c r="G104" s="34">
        <f t="shared" si="35"/>
        <v>48</v>
      </c>
      <c r="H104" s="34">
        <f t="shared" si="35"/>
        <v>40</v>
      </c>
      <c r="I104" s="34">
        <f t="shared" si="35"/>
        <v>40</v>
      </c>
      <c r="J104" s="37" t="s">
        <v>70</v>
      </c>
    </row>
    <row r="105" spans="1:10" ht="15">
      <c r="A105" s="31">
        <f t="shared" si="33"/>
        <v>93</v>
      </c>
      <c r="B105" s="35" t="s">
        <v>3</v>
      </c>
      <c r="C105" s="33">
        <f t="shared" si="30"/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8"/>
    </row>
    <row r="106" spans="1:10" ht="15">
      <c r="A106" s="31">
        <f t="shared" si="33"/>
        <v>94</v>
      </c>
      <c r="B106" s="35" t="s">
        <v>4</v>
      </c>
      <c r="C106" s="33">
        <f t="shared" si="30"/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8"/>
    </row>
    <row r="107" spans="1:10" ht="15">
      <c r="A107" s="31">
        <f t="shared" si="33"/>
        <v>95</v>
      </c>
      <c r="B107" s="35" t="s">
        <v>5</v>
      </c>
      <c r="C107" s="33">
        <f t="shared" si="30"/>
        <v>680.8</v>
      </c>
      <c r="D107" s="34">
        <v>294.2</v>
      </c>
      <c r="E107" s="34">
        <v>210.6</v>
      </c>
      <c r="F107" s="34">
        <v>48</v>
      </c>
      <c r="G107" s="34">
        <v>48</v>
      </c>
      <c r="H107" s="34">
        <v>40</v>
      </c>
      <c r="I107" s="34">
        <v>40</v>
      </c>
      <c r="J107" s="38"/>
    </row>
    <row r="108" spans="1:10" ht="15">
      <c r="A108" s="31">
        <f t="shared" si="33"/>
        <v>96</v>
      </c>
      <c r="B108" s="35" t="s">
        <v>6</v>
      </c>
      <c r="C108" s="33">
        <f t="shared" si="30"/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9"/>
    </row>
    <row r="109" spans="1:10" ht="24.75" customHeight="1">
      <c r="A109" s="31">
        <f t="shared" si="33"/>
        <v>97</v>
      </c>
      <c r="B109" s="68" t="s">
        <v>44</v>
      </c>
      <c r="C109" s="33">
        <f t="shared" si="30"/>
        <v>2292.99</v>
      </c>
      <c r="D109" s="34">
        <f aca="true" t="shared" si="36" ref="D109:I109">SUM(D110+D111+D112+D113)</f>
        <v>436.49</v>
      </c>
      <c r="E109" s="34">
        <f t="shared" si="36"/>
        <v>463.5</v>
      </c>
      <c r="F109" s="34">
        <f t="shared" si="36"/>
        <v>393.5</v>
      </c>
      <c r="G109" s="34">
        <f t="shared" si="36"/>
        <v>143.5</v>
      </c>
      <c r="H109" s="34">
        <f t="shared" si="36"/>
        <v>428</v>
      </c>
      <c r="I109" s="34">
        <f t="shared" si="36"/>
        <v>428</v>
      </c>
      <c r="J109" s="37" t="s">
        <v>64</v>
      </c>
    </row>
    <row r="110" spans="1:10" ht="15">
      <c r="A110" s="31">
        <f t="shared" si="33"/>
        <v>98</v>
      </c>
      <c r="B110" s="35" t="s">
        <v>3</v>
      </c>
      <c r="C110" s="33">
        <f t="shared" si="30"/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8"/>
    </row>
    <row r="111" spans="1:10" ht="15">
      <c r="A111" s="31">
        <f t="shared" si="33"/>
        <v>99</v>
      </c>
      <c r="B111" s="35" t="s">
        <v>4</v>
      </c>
      <c r="C111" s="33">
        <f t="shared" si="30"/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8"/>
    </row>
    <row r="112" spans="1:10" ht="15">
      <c r="A112" s="31">
        <f t="shared" si="33"/>
        <v>100</v>
      </c>
      <c r="B112" s="35" t="s">
        <v>5</v>
      </c>
      <c r="C112" s="33">
        <f t="shared" si="30"/>
        <v>2292.99</v>
      </c>
      <c r="D112" s="34">
        <v>436.49</v>
      </c>
      <c r="E112" s="34">
        <v>463.5</v>
      </c>
      <c r="F112" s="34">
        <v>393.5</v>
      </c>
      <c r="G112" s="34">
        <v>143.5</v>
      </c>
      <c r="H112" s="34">
        <v>428</v>
      </c>
      <c r="I112" s="34">
        <v>428</v>
      </c>
      <c r="J112" s="38"/>
    </row>
    <row r="113" spans="1:10" ht="15">
      <c r="A113" s="31">
        <f t="shared" si="33"/>
        <v>101</v>
      </c>
      <c r="B113" s="35" t="s">
        <v>6</v>
      </c>
      <c r="C113" s="33">
        <f t="shared" si="30"/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9"/>
    </row>
    <row r="114" spans="1:10" ht="92.25" customHeight="1">
      <c r="A114" s="31">
        <f t="shared" si="33"/>
        <v>102</v>
      </c>
      <c r="B114" s="68" t="s">
        <v>45</v>
      </c>
      <c r="C114" s="33">
        <f t="shared" si="30"/>
        <v>971.125</v>
      </c>
      <c r="D114" s="34">
        <f aca="true" t="shared" si="37" ref="D114:I114">SUM(D115+D116+D117+D118)</f>
        <v>100</v>
      </c>
      <c r="E114" s="34">
        <f t="shared" si="37"/>
        <v>131.125</v>
      </c>
      <c r="F114" s="34">
        <f t="shared" si="37"/>
        <v>150</v>
      </c>
      <c r="G114" s="34">
        <f t="shared" si="37"/>
        <v>150</v>
      </c>
      <c r="H114" s="34">
        <f t="shared" si="37"/>
        <v>220</v>
      </c>
      <c r="I114" s="34">
        <f t="shared" si="37"/>
        <v>220</v>
      </c>
      <c r="J114" s="37" t="s">
        <v>71</v>
      </c>
    </row>
    <row r="115" spans="1:10" ht="15">
      <c r="A115" s="31">
        <f t="shared" si="33"/>
        <v>103</v>
      </c>
      <c r="B115" s="35" t="s">
        <v>3</v>
      </c>
      <c r="C115" s="33">
        <f t="shared" si="30"/>
        <v>0</v>
      </c>
      <c r="D115" s="33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8"/>
    </row>
    <row r="116" spans="1:10" ht="15">
      <c r="A116" s="31">
        <f t="shared" si="33"/>
        <v>104</v>
      </c>
      <c r="B116" s="35" t="s">
        <v>4</v>
      </c>
      <c r="C116" s="33">
        <f t="shared" si="30"/>
        <v>0</v>
      </c>
      <c r="D116" s="33">
        <v>0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8"/>
    </row>
    <row r="117" spans="1:10" ht="15">
      <c r="A117" s="31">
        <f t="shared" si="33"/>
        <v>105</v>
      </c>
      <c r="B117" s="35" t="s">
        <v>5</v>
      </c>
      <c r="C117" s="33">
        <f t="shared" si="30"/>
        <v>971.125</v>
      </c>
      <c r="D117" s="34">
        <v>100</v>
      </c>
      <c r="E117" s="34">
        <v>131.125</v>
      </c>
      <c r="F117" s="34">
        <v>150</v>
      </c>
      <c r="G117" s="34">
        <v>150</v>
      </c>
      <c r="H117" s="34">
        <v>220</v>
      </c>
      <c r="I117" s="34">
        <v>220</v>
      </c>
      <c r="J117" s="38"/>
    </row>
    <row r="118" spans="1:10" ht="15">
      <c r="A118" s="31">
        <f t="shared" si="33"/>
        <v>106</v>
      </c>
      <c r="B118" s="35" t="s">
        <v>6</v>
      </c>
      <c r="C118" s="33">
        <f t="shared" si="30"/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9"/>
    </row>
    <row r="119" spans="1:10" ht="25.5">
      <c r="A119" s="31">
        <v>107</v>
      </c>
      <c r="B119" s="46" t="s">
        <v>46</v>
      </c>
      <c r="C119" s="33">
        <f>SUM(D119+E119+F119+G119+H119+I119)</f>
        <v>700</v>
      </c>
      <c r="D119" s="33">
        <f aca="true" t="shared" si="38" ref="D119:I119">D120+D121+D122+D123</f>
        <v>0</v>
      </c>
      <c r="E119" s="33">
        <f t="shared" si="38"/>
        <v>0</v>
      </c>
      <c r="F119" s="33">
        <f t="shared" si="38"/>
        <v>0</v>
      </c>
      <c r="G119" s="33">
        <f t="shared" si="38"/>
        <v>0</v>
      </c>
      <c r="H119" s="33">
        <f t="shared" si="38"/>
        <v>350</v>
      </c>
      <c r="I119" s="33">
        <f t="shared" si="38"/>
        <v>350</v>
      </c>
      <c r="J119" s="37" t="s">
        <v>91</v>
      </c>
    </row>
    <row r="120" spans="1:10" ht="15">
      <c r="A120" s="31">
        <v>108</v>
      </c>
      <c r="B120" s="35" t="s">
        <v>3</v>
      </c>
      <c r="C120" s="33">
        <f>SUM(D120+E120+F120+G120+H120+I120)</f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8"/>
    </row>
    <row r="121" spans="1:10" ht="15">
      <c r="A121" s="31">
        <v>109</v>
      </c>
      <c r="B121" s="35" t="s">
        <v>4</v>
      </c>
      <c r="C121" s="33">
        <f>SUM(D121+E121+F121+G121+H121+I121)</f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8"/>
    </row>
    <row r="122" spans="1:10" ht="15">
      <c r="A122" s="31">
        <v>110</v>
      </c>
      <c r="B122" s="35" t="s">
        <v>5</v>
      </c>
      <c r="C122" s="33">
        <f>SUM(D122+E122+F122+G122+H122+I122)</f>
        <v>700</v>
      </c>
      <c r="D122" s="33">
        <v>0</v>
      </c>
      <c r="E122" s="33">
        <v>0</v>
      </c>
      <c r="F122" s="33">
        <v>0</v>
      </c>
      <c r="G122" s="33">
        <v>0</v>
      </c>
      <c r="H122" s="33">
        <v>350</v>
      </c>
      <c r="I122" s="33">
        <v>350</v>
      </c>
      <c r="J122" s="38"/>
    </row>
    <row r="123" spans="1:10" ht="15">
      <c r="A123" s="31">
        <v>111</v>
      </c>
      <c r="B123" s="35" t="s">
        <v>6</v>
      </c>
      <c r="C123" s="33">
        <f>SUM(D123+E123+F123+G123+H123+I123)</f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9"/>
    </row>
    <row r="124" spans="1:10" ht="63.75" customHeight="1">
      <c r="A124" s="31">
        <v>112</v>
      </c>
      <c r="B124" s="69" t="s">
        <v>49</v>
      </c>
      <c r="C124" s="33">
        <f>D124+E124+F124+G124+H124+I124</f>
        <v>0</v>
      </c>
      <c r="D124" s="33">
        <f aca="true" t="shared" si="39" ref="D124:I124">D125+D126+D127+D128</f>
        <v>0</v>
      </c>
      <c r="E124" s="33">
        <f t="shared" si="39"/>
        <v>0</v>
      </c>
      <c r="F124" s="33">
        <f t="shared" si="39"/>
        <v>0</v>
      </c>
      <c r="G124" s="33">
        <f t="shared" si="39"/>
        <v>0</v>
      </c>
      <c r="H124" s="33">
        <f t="shared" si="39"/>
        <v>0</v>
      </c>
      <c r="I124" s="33">
        <f t="shared" si="39"/>
        <v>0</v>
      </c>
      <c r="J124" s="37" t="s">
        <v>72</v>
      </c>
    </row>
    <row r="125" spans="1:10" ht="15">
      <c r="A125" s="31">
        <v>113</v>
      </c>
      <c r="B125" s="35" t="s">
        <v>3</v>
      </c>
      <c r="C125" s="33">
        <f>D125+E125+F125+G125+H125+I125</f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8"/>
    </row>
    <row r="126" spans="1:10" ht="15">
      <c r="A126" s="31">
        <v>114</v>
      </c>
      <c r="B126" s="35" t="s">
        <v>4</v>
      </c>
      <c r="C126" s="33">
        <f>D126+E126+F126+G126+H126+I126</f>
        <v>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8"/>
    </row>
    <row r="127" spans="1:10" ht="15">
      <c r="A127" s="31">
        <v>115</v>
      </c>
      <c r="B127" s="35" t="s">
        <v>5</v>
      </c>
      <c r="C127" s="33">
        <f>D127+E127+F127+G127+H127+I127</f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8"/>
    </row>
    <row r="128" spans="1:10" ht="15">
      <c r="A128" s="31">
        <v>116</v>
      </c>
      <c r="B128" s="35" t="s">
        <v>6</v>
      </c>
      <c r="C128" s="33">
        <f>D128+E128+F128+G128+H128+I128</f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9"/>
    </row>
    <row r="129" spans="1:12" s="13" customFormat="1" ht="43.5" customHeight="1">
      <c r="A129" s="31">
        <v>117</v>
      </c>
      <c r="B129" s="70" t="s">
        <v>105</v>
      </c>
      <c r="C129" s="33">
        <f aca="true" t="shared" si="40" ref="C129:I129">C130+C131+C132+C133</f>
        <v>94.375</v>
      </c>
      <c r="D129" s="33">
        <f t="shared" si="40"/>
        <v>0</v>
      </c>
      <c r="E129" s="33">
        <f t="shared" si="40"/>
        <v>94.375</v>
      </c>
      <c r="F129" s="33">
        <f t="shared" si="40"/>
        <v>0</v>
      </c>
      <c r="G129" s="33">
        <f t="shared" si="40"/>
        <v>0</v>
      </c>
      <c r="H129" s="33">
        <f t="shared" si="40"/>
        <v>0</v>
      </c>
      <c r="I129" s="33">
        <f t="shared" si="40"/>
        <v>0</v>
      </c>
      <c r="J129" s="71"/>
      <c r="L129" s="14"/>
    </row>
    <row r="130" spans="1:10" ht="15">
      <c r="A130" s="31">
        <v>118</v>
      </c>
      <c r="B130" s="35" t="s">
        <v>3</v>
      </c>
      <c r="C130" s="33">
        <f>D130+E130+F130+G130+H130+I130</f>
        <v>52.8</v>
      </c>
      <c r="D130" s="33">
        <v>0</v>
      </c>
      <c r="E130" s="33">
        <v>52.8</v>
      </c>
      <c r="F130" s="33">
        <v>0</v>
      </c>
      <c r="G130" s="33">
        <v>0</v>
      </c>
      <c r="H130" s="33">
        <v>0</v>
      </c>
      <c r="I130" s="33">
        <v>0</v>
      </c>
      <c r="J130" s="71"/>
    </row>
    <row r="131" spans="1:10" ht="15">
      <c r="A131" s="31">
        <v>119</v>
      </c>
      <c r="B131" s="35" t="s">
        <v>4</v>
      </c>
      <c r="C131" s="33">
        <f>D131+E131+F131+G131+H131+I131</f>
        <v>22.7</v>
      </c>
      <c r="D131" s="33">
        <v>0</v>
      </c>
      <c r="E131" s="33">
        <v>22.7</v>
      </c>
      <c r="F131" s="33">
        <v>0</v>
      </c>
      <c r="G131" s="33">
        <v>0</v>
      </c>
      <c r="H131" s="33">
        <v>0</v>
      </c>
      <c r="I131" s="33">
        <v>0</v>
      </c>
      <c r="J131" s="71"/>
    </row>
    <row r="132" spans="1:10" ht="15">
      <c r="A132" s="31">
        <v>120</v>
      </c>
      <c r="B132" s="35" t="s">
        <v>5</v>
      </c>
      <c r="C132" s="33">
        <f>D132+E132+F132+G132+H132+I132</f>
        <v>18.875</v>
      </c>
      <c r="D132" s="33">
        <v>0</v>
      </c>
      <c r="E132" s="33">
        <v>18.875</v>
      </c>
      <c r="F132" s="33">
        <v>0</v>
      </c>
      <c r="G132" s="33">
        <v>0</v>
      </c>
      <c r="H132" s="33">
        <v>0</v>
      </c>
      <c r="I132" s="33">
        <v>0</v>
      </c>
      <c r="J132" s="71"/>
    </row>
    <row r="133" spans="1:10" ht="15">
      <c r="A133" s="31">
        <v>121</v>
      </c>
      <c r="B133" s="35" t="s">
        <v>6</v>
      </c>
      <c r="C133" s="33">
        <f>D133+E133+F133+G133+H133+I133</f>
        <v>0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v>0</v>
      </c>
      <c r="J133" s="71"/>
    </row>
    <row r="134" spans="1:10" ht="51">
      <c r="A134" s="31">
        <v>122</v>
      </c>
      <c r="B134" s="62" t="s">
        <v>109</v>
      </c>
      <c r="C134" s="33">
        <f aca="true" t="shared" si="41" ref="C134:I134">C135+C136+C137+C138</f>
        <v>224</v>
      </c>
      <c r="D134" s="33">
        <f t="shared" si="41"/>
        <v>224</v>
      </c>
      <c r="E134" s="33">
        <f t="shared" si="41"/>
        <v>0</v>
      </c>
      <c r="F134" s="33">
        <f t="shared" si="41"/>
        <v>0</v>
      </c>
      <c r="G134" s="33">
        <f t="shared" si="41"/>
        <v>0</v>
      </c>
      <c r="H134" s="33">
        <f t="shared" si="41"/>
        <v>0</v>
      </c>
      <c r="I134" s="33">
        <f t="shared" si="41"/>
        <v>0</v>
      </c>
      <c r="J134" s="71"/>
    </row>
    <row r="135" spans="1:10" ht="15">
      <c r="A135" s="31">
        <v>123</v>
      </c>
      <c r="B135" s="35" t="s">
        <v>3</v>
      </c>
      <c r="C135" s="33">
        <f>D135+E135+F135+G135+H135+I135</f>
        <v>0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71"/>
    </row>
    <row r="136" spans="1:10" ht="15">
      <c r="A136" s="31">
        <v>124</v>
      </c>
      <c r="B136" s="35" t="s">
        <v>4</v>
      </c>
      <c r="C136" s="33">
        <f>D136+E136+F136+G136+H136+I136</f>
        <v>224</v>
      </c>
      <c r="D136" s="33">
        <v>224</v>
      </c>
      <c r="E136" s="33">
        <v>0</v>
      </c>
      <c r="F136" s="33">
        <v>0</v>
      </c>
      <c r="G136" s="33">
        <v>0</v>
      </c>
      <c r="H136" s="33">
        <v>0</v>
      </c>
      <c r="I136" s="33">
        <v>0</v>
      </c>
      <c r="J136" s="71"/>
    </row>
    <row r="137" spans="1:10" ht="15">
      <c r="A137" s="31">
        <v>125</v>
      </c>
      <c r="B137" s="35" t="s">
        <v>5</v>
      </c>
      <c r="C137" s="33">
        <f>D137+E137+F137+G137+H137+I137</f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71"/>
    </row>
    <row r="138" spans="1:10" ht="15">
      <c r="A138" s="31">
        <v>126</v>
      </c>
      <c r="B138" s="35" t="s">
        <v>6</v>
      </c>
      <c r="C138" s="33">
        <f>D138+E138+F138+G138+H138+I138</f>
        <v>0</v>
      </c>
      <c r="D138" s="33">
        <v>0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71"/>
    </row>
    <row r="139" spans="1:10" ht="28.5" customHeight="1">
      <c r="A139" s="31">
        <v>127</v>
      </c>
      <c r="B139" s="55" t="s">
        <v>17</v>
      </c>
      <c r="C139" s="56"/>
      <c r="D139" s="56"/>
      <c r="E139" s="56"/>
      <c r="F139" s="56"/>
      <c r="G139" s="56"/>
      <c r="H139" s="56"/>
      <c r="I139" s="56"/>
      <c r="J139" s="57"/>
    </row>
    <row r="140" spans="1:10" ht="25.5">
      <c r="A140" s="31">
        <v>128</v>
      </c>
      <c r="B140" s="46" t="s">
        <v>9</v>
      </c>
      <c r="C140" s="33">
        <f>D140+E140+F140+G140+H140+I140</f>
        <v>378111.83919999993</v>
      </c>
      <c r="D140" s="33">
        <f aca="true" t="shared" si="42" ref="D140:I140">D141+D142+D143+D144</f>
        <v>69426.411</v>
      </c>
      <c r="E140" s="33">
        <f t="shared" si="42"/>
        <v>61767.508630000004</v>
      </c>
      <c r="F140" s="33">
        <f t="shared" si="42"/>
        <v>61299.47032</v>
      </c>
      <c r="G140" s="33">
        <f t="shared" si="42"/>
        <v>57496.45635</v>
      </c>
      <c r="H140" s="33">
        <f t="shared" si="42"/>
        <v>64060.996450000006</v>
      </c>
      <c r="I140" s="33">
        <f t="shared" si="42"/>
        <v>64060.996450000006</v>
      </c>
      <c r="J140" s="36"/>
    </row>
    <row r="141" spans="1:10" ht="15">
      <c r="A141" s="31">
        <v>129</v>
      </c>
      <c r="B141" s="35" t="s">
        <v>3</v>
      </c>
      <c r="C141" s="33">
        <f>D141+E141+F141+G141+H141+I141</f>
        <v>0</v>
      </c>
      <c r="D141" s="33">
        <v>0</v>
      </c>
      <c r="E141" s="33">
        <v>0</v>
      </c>
      <c r="F141" s="33">
        <f aca="true" t="shared" si="43" ref="F141:I144">F147+F165+F171</f>
        <v>0</v>
      </c>
      <c r="G141" s="33">
        <f t="shared" si="43"/>
        <v>0</v>
      </c>
      <c r="H141" s="33">
        <f t="shared" si="43"/>
        <v>0</v>
      </c>
      <c r="I141" s="33">
        <f t="shared" si="43"/>
        <v>0</v>
      </c>
      <c r="J141" s="36"/>
    </row>
    <row r="142" spans="1:10" ht="15">
      <c r="A142" s="31">
        <v>130</v>
      </c>
      <c r="B142" s="35" t="s">
        <v>4</v>
      </c>
      <c r="C142" s="33">
        <f>D142+E142+F142+G142+H142+I142</f>
        <v>0</v>
      </c>
      <c r="D142" s="33">
        <f>SUM(D148+D166+D172)</f>
        <v>0</v>
      </c>
      <c r="E142" s="33">
        <f>SUM(E148+E166+E172)</f>
        <v>0</v>
      </c>
      <c r="F142" s="33">
        <f t="shared" si="43"/>
        <v>0</v>
      </c>
      <c r="G142" s="33">
        <f t="shared" si="43"/>
        <v>0</v>
      </c>
      <c r="H142" s="33">
        <f t="shared" si="43"/>
        <v>0</v>
      </c>
      <c r="I142" s="33">
        <f t="shared" si="43"/>
        <v>0</v>
      </c>
      <c r="J142" s="36"/>
    </row>
    <row r="143" spans="1:10" ht="15">
      <c r="A143" s="31">
        <v>131</v>
      </c>
      <c r="B143" s="35" t="s">
        <v>5</v>
      </c>
      <c r="C143" s="33">
        <f>D143+E143+F143+G143+H143+I143</f>
        <v>378111.83919999993</v>
      </c>
      <c r="D143" s="33">
        <f>SUM(D149+D167+D173)</f>
        <v>69426.411</v>
      </c>
      <c r="E143" s="33">
        <f>SUM(E149+E167+E173)</f>
        <v>61767.508630000004</v>
      </c>
      <c r="F143" s="33">
        <f t="shared" si="43"/>
        <v>61299.47032</v>
      </c>
      <c r="G143" s="33">
        <f t="shared" si="43"/>
        <v>57496.45635</v>
      </c>
      <c r="H143" s="33">
        <f t="shared" si="43"/>
        <v>64060.996450000006</v>
      </c>
      <c r="I143" s="33">
        <f t="shared" si="43"/>
        <v>64060.996450000006</v>
      </c>
      <c r="J143" s="36"/>
    </row>
    <row r="144" spans="1:10" ht="15">
      <c r="A144" s="31">
        <v>132</v>
      </c>
      <c r="B144" s="35" t="s">
        <v>6</v>
      </c>
      <c r="C144" s="33">
        <f>D144+E144+F144+G144+H144+I144</f>
        <v>0</v>
      </c>
      <c r="D144" s="33">
        <v>0</v>
      </c>
      <c r="E144" s="33">
        <v>0</v>
      </c>
      <c r="F144" s="33">
        <f t="shared" si="43"/>
        <v>0</v>
      </c>
      <c r="G144" s="33">
        <f t="shared" si="43"/>
        <v>0</v>
      </c>
      <c r="H144" s="33">
        <f t="shared" si="43"/>
        <v>0</v>
      </c>
      <c r="I144" s="33">
        <f t="shared" si="43"/>
        <v>0</v>
      </c>
      <c r="J144" s="36"/>
    </row>
    <row r="145" spans="1:10" ht="15">
      <c r="A145" s="31">
        <v>133</v>
      </c>
      <c r="B145" s="41" t="s">
        <v>10</v>
      </c>
      <c r="C145" s="41"/>
      <c r="D145" s="41"/>
      <c r="E145" s="41"/>
      <c r="F145" s="41"/>
      <c r="G145" s="41"/>
      <c r="H145" s="41"/>
      <c r="I145" s="41"/>
      <c r="J145" s="41"/>
    </row>
    <row r="146" spans="1:10" ht="25.5">
      <c r="A146" s="31">
        <v>134</v>
      </c>
      <c r="B146" s="46" t="s">
        <v>11</v>
      </c>
      <c r="C146" s="34">
        <f>D146+E146+F146+G146+H146+I146</f>
        <v>10696.288</v>
      </c>
      <c r="D146" s="34">
        <f aca="true" t="shared" si="44" ref="D146:I146">D147+D148+D149+D150</f>
        <v>6443.038</v>
      </c>
      <c r="E146" s="34">
        <f t="shared" si="44"/>
        <v>693.25</v>
      </c>
      <c r="F146" s="34">
        <f t="shared" si="44"/>
        <v>1080</v>
      </c>
      <c r="G146" s="34">
        <f t="shared" si="44"/>
        <v>0</v>
      </c>
      <c r="H146" s="34">
        <f t="shared" si="44"/>
        <v>1240</v>
      </c>
      <c r="I146" s="34">
        <f t="shared" si="44"/>
        <v>1240</v>
      </c>
      <c r="J146" s="36"/>
    </row>
    <row r="147" spans="1:10" ht="15">
      <c r="A147" s="31">
        <v>135</v>
      </c>
      <c r="B147" s="35" t="s">
        <v>3</v>
      </c>
      <c r="C147" s="34">
        <f>D147+E147+F147+G147+H147+I147</f>
        <v>0</v>
      </c>
      <c r="D147" s="34">
        <v>0</v>
      </c>
      <c r="E147" s="34">
        <v>0</v>
      </c>
      <c r="F147" s="34">
        <f>F159</f>
        <v>0</v>
      </c>
      <c r="G147" s="34">
        <f>G159</f>
        <v>0</v>
      </c>
      <c r="H147" s="34">
        <f>H159</f>
        <v>0</v>
      </c>
      <c r="I147" s="34">
        <f>I159</f>
        <v>0</v>
      </c>
      <c r="J147" s="36"/>
    </row>
    <row r="148" spans="1:10" ht="15">
      <c r="A148" s="31">
        <v>136</v>
      </c>
      <c r="B148" s="35" t="s">
        <v>4</v>
      </c>
      <c r="C148" s="34">
        <f>D148+E148+F148+G148+H148+I148</f>
        <v>0</v>
      </c>
      <c r="D148" s="34">
        <f aca="true" t="shared" si="45" ref="D148:I148">D160</f>
        <v>0</v>
      </c>
      <c r="E148" s="34">
        <f t="shared" si="45"/>
        <v>0</v>
      </c>
      <c r="F148" s="34">
        <f t="shared" si="45"/>
        <v>0</v>
      </c>
      <c r="G148" s="34">
        <f t="shared" si="45"/>
        <v>0</v>
      </c>
      <c r="H148" s="34">
        <f t="shared" si="45"/>
        <v>0</v>
      </c>
      <c r="I148" s="34">
        <f t="shared" si="45"/>
        <v>0</v>
      </c>
      <c r="J148" s="36"/>
    </row>
    <row r="149" spans="1:10" ht="15">
      <c r="A149" s="31">
        <v>137</v>
      </c>
      <c r="B149" s="35" t="s">
        <v>5</v>
      </c>
      <c r="C149" s="34">
        <f>D149+E149+F149+G149+H149+I149</f>
        <v>10696.288</v>
      </c>
      <c r="D149" s="34">
        <f aca="true" t="shared" si="46" ref="D149:I149">D161</f>
        <v>6443.038</v>
      </c>
      <c r="E149" s="34">
        <f t="shared" si="46"/>
        <v>693.25</v>
      </c>
      <c r="F149" s="34">
        <f t="shared" si="46"/>
        <v>1080</v>
      </c>
      <c r="G149" s="34">
        <f t="shared" si="46"/>
        <v>0</v>
      </c>
      <c r="H149" s="34">
        <f t="shared" si="46"/>
        <v>1240</v>
      </c>
      <c r="I149" s="34">
        <f t="shared" si="46"/>
        <v>1240</v>
      </c>
      <c r="J149" s="36"/>
    </row>
    <row r="150" spans="1:10" ht="15">
      <c r="A150" s="31">
        <v>138</v>
      </c>
      <c r="B150" s="35" t="s">
        <v>6</v>
      </c>
      <c r="C150" s="34">
        <f>D150+E150+F150+G150+H150+I150</f>
        <v>0</v>
      </c>
      <c r="D150" s="34">
        <v>0</v>
      </c>
      <c r="E150" s="34">
        <v>0</v>
      </c>
      <c r="F150" s="34">
        <f>F162</f>
        <v>0</v>
      </c>
      <c r="G150" s="34">
        <f>G162</f>
        <v>0</v>
      </c>
      <c r="H150" s="34">
        <f>H162</f>
        <v>0</v>
      </c>
      <c r="I150" s="34">
        <f>I162</f>
        <v>0</v>
      </c>
      <c r="J150" s="36"/>
    </row>
    <row r="151" spans="1:10" ht="15">
      <c r="A151" s="31">
        <v>139</v>
      </c>
      <c r="B151" s="41" t="s">
        <v>23</v>
      </c>
      <c r="C151" s="41"/>
      <c r="D151" s="41"/>
      <c r="E151" s="41"/>
      <c r="F151" s="41"/>
      <c r="G151" s="41"/>
      <c r="H151" s="41"/>
      <c r="I151" s="41"/>
      <c r="J151" s="41"/>
    </row>
    <row r="152" spans="1:10" ht="25.5">
      <c r="A152" s="31">
        <v>140</v>
      </c>
      <c r="B152" s="46" t="s">
        <v>34</v>
      </c>
      <c r="C152" s="33"/>
      <c r="D152" s="33"/>
      <c r="E152" s="33"/>
      <c r="F152" s="33"/>
      <c r="G152" s="33"/>
      <c r="H152" s="33"/>
      <c r="I152" s="33"/>
      <c r="J152" s="36"/>
    </row>
    <row r="153" spans="1:10" ht="15">
      <c r="A153" s="31">
        <v>141</v>
      </c>
      <c r="B153" s="35" t="s">
        <v>3</v>
      </c>
      <c r="C153" s="33"/>
      <c r="D153" s="33"/>
      <c r="E153" s="33"/>
      <c r="F153" s="33"/>
      <c r="G153" s="33"/>
      <c r="H153" s="33"/>
      <c r="I153" s="33"/>
      <c r="J153" s="36"/>
    </row>
    <row r="154" spans="1:10" ht="15">
      <c r="A154" s="31">
        <v>142</v>
      </c>
      <c r="B154" s="35" t="s">
        <v>4</v>
      </c>
      <c r="C154" s="33"/>
      <c r="D154" s="33"/>
      <c r="E154" s="33"/>
      <c r="F154" s="33"/>
      <c r="G154" s="33"/>
      <c r="H154" s="33"/>
      <c r="I154" s="33"/>
      <c r="J154" s="36"/>
    </row>
    <row r="155" spans="1:10" ht="15">
      <c r="A155" s="31">
        <v>143</v>
      </c>
      <c r="B155" s="35" t="s">
        <v>5</v>
      </c>
      <c r="C155" s="33"/>
      <c r="D155" s="33"/>
      <c r="E155" s="33"/>
      <c r="F155" s="33"/>
      <c r="G155" s="33"/>
      <c r="H155" s="33"/>
      <c r="I155" s="33"/>
      <c r="J155" s="36"/>
    </row>
    <row r="156" spans="1:10" ht="15">
      <c r="A156" s="31">
        <v>144</v>
      </c>
      <c r="B156" s="35" t="s">
        <v>6</v>
      </c>
      <c r="C156" s="33"/>
      <c r="D156" s="33"/>
      <c r="E156" s="33"/>
      <c r="F156" s="33"/>
      <c r="G156" s="33"/>
      <c r="H156" s="33"/>
      <c r="I156" s="33"/>
      <c r="J156" s="36"/>
    </row>
    <row r="157" spans="1:10" ht="15">
      <c r="A157" s="31">
        <v>145</v>
      </c>
      <c r="B157" s="41" t="s">
        <v>33</v>
      </c>
      <c r="C157" s="41"/>
      <c r="D157" s="41"/>
      <c r="E157" s="41"/>
      <c r="F157" s="41"/>
      <c r="G157" s="41"/>
      <c r="H157" s="41"/>
      <c r="I157" s="41"/>
      <c r="J157" s="41"/>
    </row>
    <row r="158" spans="1:10" ht="38.25">
      <c r="A158" s="31">
        <v>146</v>
      </c>
      <c r="B158" s="47" t="s">
        <v>50</v>
      </c>
      <c r="C158" s="33">
        <f>D158+E158+F158+G158+H158+I158</f>
        <v>10696.288</v>
      </c>
      <c r="D158" s="33">
        <f aca="true" t="shared" si="47" ref="D158:I158">D159+D160+D161+D162</f>
        <v>6443.038</v>
      </c>
      <c r="E158" s="33">
        <f t="shared" si="47"/>
        <v>693.25</v>
      </c>
      <c r="F158" s="33">
        <f t="shared" si="47"/>
        <v>1080</v>
      </c>
      <c r="G158" s="33">
        <f t="shared" si="47"/>
        <v>0</v>
      </c>
      <c r="H158" s="33">
        <f t="shared" si="47"/>
        <v>1240</v>
      </c>
      <c r="I158" s="33">
        <f t="shared" si="47"/>
        <v>1240</v>
      </c>
      <c r="J158" s="37" t="s">
        <v>73</v>
      </c>
    </row>
    <row r="159" spans="1:10" ht="15">
      <c r="A159" s="31">
        <v>147</v>
      </c>
      <c r="B159" s="35" t="s">
        <v>3</v>
      </c>
      <c r="C159" s="33">
        <f>D159+E159+F159+G159+H159+I159</f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8"/>
    </row>
    <row r="160" spans="1:10" ht="15">
      <c r="A160" s="31">
        <v>148</v>
      </c>
      <c r="B160" s="35" t="s">
        <v>4</v>
      </c>
      <c r="C160" s="33">
        <f>D160+E160+F160+G160+H160+I160</f>
        <v>0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0</v>
      </c>
      <c r="J160" s="38"/>
    </row>
    <row r="161" spans="1:10" ht="15">
      <c r="A161" s="31">
        <v>149</v>
      </c>
      <c r="B161" s="35" t="s">
        <v>5</v>
      </c>
      <c r="C161" s="33">
        <f>D161+E161+F161+G161+H161+I161</f>
        <v>10696.288</v>
      </c>
      <c r="D161" s="33">
        <v>6443.038</v>
      </c>
      <c r="E161" s="33">
        <v>693.25</v>
      </c>
      <c r="F161" s="33">
        <v>1080</v>
      </c>
      <c r="G161" s="33">
        <v>0</v>
      </c>
      <c r="H161" s="33">
        <v>1240</v>
      </c>
      <c r="I161" s="33">
        <v>1240</v>
      </c>
      <c r="J161" s="38"/>
    </row>
    <row r="162" spans="1:10" ht="15">
      <c r="A162" s="31">
        <v>150</v>
      </c>
      <c r="B162" s="35" t="s">
        <v>6</v>
      </c>
      <c r="C162" s="33">
        <f>D162+E162+F162+G162+H162+I162</f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v>0</v>
      </c>
      <c r="J162" s="39"/>
    </row>
    <row r="163" spans="1:10" ht="15">
      <c r="A163" s="31">
        <v>151</v>
      </c>
      <c r="B163" s="43" t="s">
        <v>18</v>
      </c>
      <c r="C163" s="44"/>
      <c r="D163" s="44"/>
      <c r="E163" s="44"/>
      <c r="F163" s="44"/>
      <c r="G163" s="44"/>
      <c r="H163" s="44"/>
      <c r="I163" s="44"/>
      <c r="J163" s="45"/>
    </row>
    <row r="164" spans="1:10" ht="38.25">
      <c r="A164" s="31">
        <v>152</v>
      </c>
      <c r="B164" s="46" t="s">
        <v>19</v>
      </c>
      <c r="C164" s="34">
        <f>SUM(D164:E164)</f>
        <v>0</v>
      </c>
      <c r="D164" s="34">
        <f aca="true" t="shared" si="48" ref="D164:I164">D165+D166+D167+D168</f>
        <v>0</v>
      </c>
      <c r="E164" s="34">
        <f t="shared" si="48"/>
        <v>0</v>
      </c>
      <c r="F164" s="34">
        <f t="shared" si="48"/>
        <v>0</v>
      </c>
      <c r="G164" s="34">
        <f t="shared" si="48"/>
        <v>0</v>
      </c>
      <c r="H164" s="34">
        <f t="shared" si="48"/>
        <v>0</v>
      </c>
      <c r="I164" s="34">
        <f t="shared" si="48"/>
        <v>0</v>
      </c>
      <c r="J164" s="36"/>
    </row>
    <row r="165" spans="1:10" ht="15">
      <c r="A165" s="31">
        <v>153</v>
      </c>
      <c r="B165" s="35" t="s">
        <v>3</v>
      </c>
      <c r="C165" s="34">
        <f>SUM(D165:E165)</f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6"/>
    </row>
    <row r="166" spans="1:10" ht="15">
      <c r="A166" s="31">
        <v>154</v>
      </c>
      <c r="B166" s="35" t="s">
        <v>4</v>
      </c>
      <c r="C166" s="34">
        <f>SUM(D166:E166)</f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6"/>
    </row>
    <row r="167" spans="1:10" ht="15">
      <c r="A167" s="31">
        <v>155</v>
      </c>
      <c r="B167" s="35" t="s">
        <v>5</v>
      </c>
      <c r="C167" s="34">
        <f>SUM(D167:E167)</f>
        <v>0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6"/>
    </row>
    <row r="168" spans="1:10" ht="25.5" customHeight="1">
      <c r="A168" s="31">
        <v>156</v>
      </c>
      <c r="B168" s="35" t="s">
        <v>6</v>
      </c>
      <c r="C168" s="34">
        <f>SUM(D168:E168)</f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6"/>
    </row>
    <row r="169" spans="1:10" ht="15">
      <c r="A169" s="31">
        <v>157</v>
      </c>
      <c r="B169" s="41" t="s">
        <v>20</v>
      </c>
      <c r="C169" s="41"/>
      <c r="D169" s="41"/>
      <c r="E169" s="41"/>
      <c r="F169" s="41"/>
      <c r="G169" s="41"/>
      <c r="H169" s="41"/>
      <c r="I169" s="41"/>
      <c r="J169" s="41"/>
    </row>
    <row r="170" spans="1:10" ht="25.5">
      <c r="A170" s="31">
        <v>158</v>
      </c>
      <c r="B170" s="46" t="s">
        <v>12</v>
      </c>
      <c r="C170" s="34">
        <f>D170+E170+F170+G170+H170+I170</f>
        <v>367415.5512</v>
      </c>
      <c r="D170" s="34">
        <f aca="true" t="shared" si="49" ref="D170:I170">D171+D172+D173+D174</f>
        <v>62983.373</v>
      </c>
      <c r="E170" s="34">
        <f t="shared" si="49"/>
        <v>61074.258630000004</v>
      </c>
      <c r="F170" s="34">
        <f t="shared" si="49"/>
        <v>60219.47032</v>
      </c>
      <c r="G170" s="34">
        <f t="shared" si="49"/>
        <v>57496.45635</v>
      </c>
      <c r="H170" s="34">
        <f t="shared" si="49"/>
        <v>62820.996450000006</v>
      </c>
      <c r="I170" s="34">
        <f t="shared" si="49"/>
        <v>62820.996450000006</v>
      </c>
      <c r="J170" s="36"/>
    </row>
    <row r="171" spans="1:10" ht="15">
      <c r="A171" s="31">
        <v>159</v>
      </c>
      <c r="B171" s="35" t="s">
        <v>3</v>
      </c>
      <c r="C171" s="34">
        <f aca="true" t="shared" si="50" ref="C171:C189">D171+E171+F171+G171+H171+I171</f>
        <v>0</v>
      </c>
      <c r="D171" s="34">
        <f aca="true" t="shared" si="51" ref="D171:I172">D176+D181+D186+D191</f>
        <v>0</v>
      </c>
      <c r="E171" s="34">
        <f t="shared" si="51"/>
        <v>0</v>
      </c>
      <c r="F171" s="34">
        <f t="shared" si="51"/>
        <v>0</v>
      </c>
      <c r="G171" s="34">
        <f t="shared" si="51"/>
        <v>0</v>
      </c>
      <c r="H171" s="34">
        <f t="shared" si="51"/>
        <v>0</v>
      </c>
      <c r="I171" s="34">
        <f t="shared" si="51"/>
        <v>0</v>
      </c>
      <c r="J171" s="36"/>
    </row>
    <row r="172" spans="1:13" ht="14.25" customHeight="1">
      <c r="A172" s="31">
        <v>160</v>
      </c>
      <c r="B172" s="35" t="s">
        <v>4</v>
      </c>
      <c r="C172" s="34">
        <f>D172+E172+F172+G172+H172+I172</f>
        <v>0</v>
      </c>
      <c r="D172" s="34">
        <f t="shared" si="51"/>
        <v>0</v>
      </c>
      <c r="E172" s="34">
        <f t="shared" si="51"/>
        <v>0</v>
      </c>
      <c r="F172" s="34">
        <f t="shared" si="51"/>
        <v>0</v>
      </c>
      <c r="G172" s="34">
        <f t="shared" si="51"/>
        <v>0</v>
      </c>
      <c r="H172" s="34">
        <f t="shared" si="51"/>
        <v>0</v>
      </c>
      <c r="I172" s="34">
        <f t="shared" si="51"/>
        <v>0</v>
      </c>
      <c r="J172" s="36"/>
      <c r="K172" s="3"/>
      <c r="L172" s="11"/>
      <c r="M172" s="3"/>
    </row>
    <row r="173" spans="1:10" ht="15">
      <c r="A173" s="31">
        <v>161</v>
      </c>
      <c r="B173" s="35" t="s">
        <v>5</v>
      </c>
      <c r="C173" s="34">
        <f>D173+E173+F173+G173+H173+I173</f>
        <v>367415.5512</v>
      </c>
      <c r="D173" s="34">
        <f aca="true" t="shared" si="52" ref="D173:I173">D178+D183+D188+D193+D198</f>
        <v>62983.373</v>
      </c>
      <c r="E173" s="34">
        <f t="shared" si="52"/>
        <v>61074.258630000004</v>
      </c>
      <c r="F173" s="34">
        <f t="shared" si="52"/>
        <v>60219.47032</v>
      </c>
      <c r="G173" s="34">
        <f t="shared" si="52"/>
        <v>57496.45635</v>
      </c>
      <c r="H173" s="34">
        <f t="shared" si="52"/>
        <v>62820.996450000006</v>
      </c>
      <c r="I173" s="34">
        <f t="shared" si="52"/>
        <v>62820.996450000006</v>
      </c>
      <c r="J173" s="36"/>
    </row>
    <row r="174" spans="1:10" ht="15">
      <c r="A174" s="31">
        <v>162</v>
      </c>
      <c r="B174" s="35" t="s">
        <v>6</v>
      </c>
      <c r="C174" s="34">
        <f t="shared" si="50"/>
        <v>0</v>
      </c>
      <c r="D174" s="34">
        <f>D179+D184+D189+D194</f>
        <v>0</v>
      </c>
      <c r="E174" s="34">
        <f>E179+E184+E189</f>
        <v>0</v>
      </c>
      <c r="F174" s="34">
        <f>F179+F184+F189</f>
        <v>0</v>
      </c>
      <c r="G174" s="34">
        <f>G179+G184+G189</f>
        <v>0</v>
      </c>
      <c r="H174" s="34">
        <f>H179+H184+H189</f>
        <v>0</v>
      </c>
      <c r="I174" s="34">
        <f>I179+I184+I189</f>
        <v>0</v>
      </c>
      <c r="J174" s="36"/>
    </row>
    <row r="175" spans="1:10" ht="25.5">
      <c r="A175" s="31">
        <v>163</v>
      </c>
      <c r="B175" s="68" t="s">
        <v>51</v>
      </c>
      <c r="C175" s="34">
        <f t="shared" si="50"/>
        <v>353116.75054000004</v>
      </c>
      <c r="D175" s="34">
        <f aca="true" t="shared" si="53" ref="D175:I175">D176+D177+D178+D179</f>
        <v>58985.822</v>
      </c>
      <c r="E175" s="34">
        <f t="shared" si="53"/>
        <v>57649.20425</v>
      </c>
      <c r="F175" s="34">
        <f t="shared" si="53"/>
        <v>57372.18576</v>
      </c>
      <c r="G175" s="34">
        <f t="shared" si="53"/>
        <v>55585.55803</v>
      </c>
      <c r="H175" s="34">
        <f t="shared" si="53"/>
        <v>61761.99025</v>
      </c>
      <c r="I175" s="34">
        <f t="shared" si="53"/>
        <v>61761.99025</v>
      </c>
      <c r="J175" s="37" t="s">
        <v>93</v>
      </c>
    </row>
    <row r="176" spans="1:13" ht="15">
      <c r="A176" s="31">
        <v>164</v>
      </c>
      <c r="B176" s="35" t="s">
        <v>3</v>
      </c>
      <c r="C176" s="34">
        <f t="shared" si="50"/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8"/>
      <c r="K176" s="3"/>
      <c r="L176" s="11"/>
      <c r="M176" s="3"/>
    </row>
    <row r="177" spans="1:10" ht="15">
      <c r="A177" s="31">
        <v>165</v>
      </c>
      <c r="B177" s="35" t="s">
        <v>4</v>
      </c>
      <c r="C177" s="34">
        <f t="shared" si="50"/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8"/>
    </row>
    <row r="178" spans="1:10" ht="15">
      <c r="A178" s="31">
        <v>166</v>
      </c>
      <c r="B178" s="35" t="s">
        <v>5</v>
      </c>
      <c r="C178" s="34">
        <f t="shared" si="50"/>
        <v>353116.75054000004</v>
      </c>
      <c r="D178" s="34">
        <v>58985.822</v>
      </c>
      <c r="E178" s="34">
        <v>57649.20425</v>
      </c>
      <c r="F178" s="34">
        <v>57372.18576</v>
      </c>
      <c r="G178" s="34">
        <v>55585.55803</v>
      </c>
      <c r="H178" s="34">
        <v>61761.99025</v>
      </c>
      <c r="I178" s="34">
        <v>61761.99025</v>
      </c>
      <c r="J178" s="38"/>
    </row>
    <row r="179" spans="1:10" ht="15">
      <c r="A179" s="31">
        <v>167</v>
      </c>
      <c r="B179" s="35" t="s">
        <v>6</v>
      </c>
      <c r="C179" s="34">
        <f t="shared" si="50"/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9"/>
    </row>
    <row r="180" spans="1:10" ht="38.25">
      <c r="A180" s="31">
        <v>168</v>
      </c>
      <c r="B180" s="48" t="s">
        <v>52</v>
      </c>
      <c r="C180" s="34">
        <f t="shared" si="50"/>
        <v>8963.79834</v>
      </c>
      <c r="D180" s="34">
        <f aca="true" t="shared" si="54" ref="D180:I180">D181+D182+D183+D184</f>
        <v>3997.551</v>
      </c>
      <c r="E180" s="34">
        <f t="shared" si="54"/>
        <v>1799.75438</v>
      </c>
      <c r="F180" s="34">
        <f t="shared" si="54"/>
        <v>1142.69656</v>
      </c>
      <c r="G180" s="34">
        <f t="shared" si="54"/>
        <v>5.784</v>
      </c>
      <c r="H180" s="34">
        <f t="shared" si="54"/>
        <v>1009.0062</v>
      </c>
      <c r="I180" s="34">
        <f t="shared" si="54"/>
        <v>1009.0062</v>
      </c>
      <c r="J180" s="37" t="s">
        <v>92</v>
      </c>
    </row>
    <row r="181" spans="1:10" ht="15">
      <c r="A181" s="31">
        <v>169</v>
      </c>
      <c r="B181" s="35" t="s">
        <v>3</v>
      </c>
      <c r="C181" s="34">
        <f t="shared" si="50"/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8"/>
    </row>
    <row r="182" spans="1:10" ht="15">
      <c r="A182" s="31">
        <v>170</v>
      </c>
      <c r="B182" s="35" t="s">
        <v>4</v>
      </c>
      <c r="C182" s="34">
        <f t="shared" si="50"/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8"/>
    </row>
    <row r="183" spans="1:10" ht="15">
      <c r="A183" s="31">
        <v>171</v>
      </c>
      <c r="B183" s="35" t="s">
        <v>5</v>
      </c>
      <c r="C183" s="34">
        <f t="shared" si="50"/>
        <v>8963.79834</v>
      </c>
      <c r="D183" s="34">
        <v>3997.551</v>
      </c>
      <c r="E183" s="34">
        <v>1799.75438</v>
      </c>
      <c r="F183" s="34">
        <v>1142.69656</v>
      </c>
      <c r="G183" s="34">
        <v>5.784</v>
      </c>
      <c r="H183" s="34">
        <v>1009.0062</v>
      </c>
      <c r="I183" s="34">
        <v>1009.0062</v>
      </c>
      <c r="J183" s="38"/>
    </row>
    <row r="184" spans="1:10" ht="15">
      <c r="A184" s="31">
        <v>172</v>
      </c>
      <c r="B184" s="35" t="s">
        <v>6</v>
      </c>
      <c r="C184" s="34">
        <f t="shared" si="50"/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9"/>
    </row>
    <row r="185" spans="1:10" ht="28.5" customHeight="1">
      <c r="A185" s="31">
        <v>173</v>
      </c>
      <c r="B185" s="46" t="s">
        <v>104</v>
      </c>
      <c r="C185" s="34">
        <f t="shared" si="50"/>
        <v>843.3</v>
      </c>
      <c r="D185" s="34">
        <f aca="true" t="shared" si="55" ref="D185:I185">D186+D187+D188+D189</f>
        <v>0</v>
      </c>
      <c r="E185" s="34">
        <f t="shared" si="55"/>
        <v>213.3</v>
      </c>
      <c r="F185" s="34">
        <f t="shared" si="55"/>
        <v>265</v>
      </c>
      <c r="G185" s="34">
        <f t="shared" si="55"/>
        <v>265</v>
      </c>
      <c r="H185" s="34">
        <f t="shared" si="55"/>
        <v>50</v>
      </c>
      <c r="I185" s="34">
        <f t="shared" si="55"/>
        <v>50</v>
      </c>
      <c r="J185" s="37" t="s">
        <v>73</v>
      </c>
    </row>
    <row r="186" spans="1:10" ht="15">
      <c r="A186" s="31">
        <v>174</v>
      </c>
      <c r="B186" s="35" t="s">
        <v>3</v>
      </c>
      <c r="C186" s="34">
        <f t="shared" si="50"/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8"/>
    </row>
    <row r="187" spans="1:10" ht="15">
      <c r="A187" s="31">
        <v>175</v>
      </c>
      <c r="B187" s="35" t="s">
        <v>4</v>
      </c>
      <c r="C187" s="34">
        <f t="shared" si="50"/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8"/>
    </row>
    <row r="188" spans="1:10" ht="19.5" customHeight="1">
      <c r="A188" s="31">
        <v>176</v>
      </c>
      <c r="B188" s="35" t="s">
        <v>5</v>
      </c>
      <c r="C188" s="34">
        <f t="shared" si="50"/>
        <v>843.3</v>
      </c>
      <c r="D188" s="34">
        <v>0</v>
      </c>
      <c r="E188" s="34">
        <v>213.3</v>
      </c>
      <c r="F188" s="34">
        <v>265</v>
      </c>
      <c r="G188" s="34">
        <v>265</v>
      </c>
      <c r="H188" s="34">
        <v>50</v>
      </c>
      <c r="I188" s="34">
        <v>50</v>
      </c>
      <c r="J188" s="38"/>
    </row>
    <row r="189" spans="1:10" ht="15">
      <c r="A189" s="31">
        <v>177</v>
      </c>
      <c r="B189" s="35" t="s">
        <v>6</v>
      </c>
      <c r="C189" s="34">
        <f t="shared" si="50"/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9"/>
    </row>
    <row r="190" spans="1:10" ht="25.5">
      <c r="A190" s="31">
        <v>178</v>
      </c>
      <c r="B190" s="46" t="s">
        <v>106</v>
      </c>
      <c r="C190" s="34">
        <f>C191+C192+C193+C194</f>
        <v>4281.1759999999995</v>
      </c>
      <c r="D190" s="34">
        <f aca="true" t="shared" si="56" ref="D190:I190">D191+D192+D193+D194</f>
        <v>0</v>
      </c>
      <c r="E190" s="34">
        <f t="shared" si="56"/>
        <v>1412</v>
      </c>
      <c r="F190" s="34">
        <f t="shared" si="56"/>
        <v>1439.588</v>
      </c>
      <c r="G190" s="34">
        <f t="shared" si="56"/>
        <v>1429.588</v>
      </c>
      <c r="H190" s="34">
        <f t="shared" si="56"/>
        <v>0</v>
      </c>
      <c r="I190" s="34">
        <f t="shared" si="56"/>
        <v>0</v>
      </c>
      <c r="J190" s="37"/>
    </row>
    <row r="191" spans="1:10" ht="15">
      <c r="A191" s="31">
        <v>179</v>
      </c>
      <c r="B191" s="35" t="s">
        <v>3</v>
      </c>
      <c r="C191" s="34">
        <f>D191+E191+F191+G191+H191+I191</f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8"/>
    </row>
    <row r="192" spans="1:10" ht="15">
      <c r="A192" s="31">
        <v>180</v>
      </c>
      <c r="B192" s="35" t="s">
        <v>4</v>
      </c>
      <c r="C192" s="34">
        <f>D192+E192+F192+G192+H192+I192</f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8"/>
    </row>
    <row r="193" spans="1:10" ht="15">
      <c r="A193" s="31">
        <v>181</v>
      </c>
      <c r="B193" s="35" t="s">
        <v>5</v>
      </c>
      <c r="C193" s="34">
        <f>D193+E193+F193+G193+H193+I193</f>
        <v>4281.1759999999995</v>
      </c>
      <c r="D193" s="34">
        <v>0</v>
      </c>
      <c r="E193" s="34">
        <v>1412</v>
      </c>
      <c r="F193" s="34">
        <v>1439.588</v>
      </c>
      <c r="G193" s="34">
        <v>1429.588</v>
      </c>
      <c r="H193" s="34">
        <v>0</v>
      </c>
      <c r="I193" s="34">
        <v>0</v>
      </c>
      <c r="J193" s="38"/>
    </row>
    <row r="194" spans="1:10" ht="15">
      <c r="A194" s="31">
        <v>182</v>
      </c>
      <c r="B194" s="35" t="s">
        <v>6</v>
      </c>
      <c r="C194" s="34">
        <f>D194+E194+F194+G194+H194+I194</f>
        <v>0</v>
      </c>
      <c r="D194" s="34">
        <v>0</v>
      </c>
      <c r="E194" s="34">
        <v>0</v>
      </c>
      <c r="F194" s="34">
        <v>0</v>
      </c>
      <c r="G194" s="34">
        <v>0</v>
      </c>
      <c r="H194" s="34">
        <v>0</v>
      </c>
      <c r="I194" s="34">
        <v>0</v>
      </c>
      <c r="J194" s="39"/>
    </row>
    <row r="195" spans="1:10" ht="66.75" customHeight="1">
      <c r="A195" s="31">
        <v>183</v>
      </c>
      <c r="B195" s="46" t="s">
        <v>108</v>
      </c>
      <c r="C195" s="34">
        <f>C196+C197+C198+C199</f>
        <v>210.52632</v>
      </c>
      <c r="D195" s="34">
        <f aca="true" t="shared" si="57" ref="D195:I195">D196+D197+D198+D199</f>
        <v>0</v>
      </c>
      <c r="E195" s="34">
        <f t="shared" si="57"/>
        <v>0</v>
      </c>
      <c r="F195" s="34">
        <f t="shared" si="57"/>
        <v>0</v>
      </c>
      <c r="G195" s="34">
        <f t="shared" si="57"/>
        <v>210.52632</v>
      </c>
      <c r="H195" s="34">
        <f t="shared" si="57"/>
        <v>0</v>
      </c>
      <c r="I195" s="34">
        <f t="shared" si="57"/>
        <v>0</v>
      </c>
      <c r="J195" s="37"/>
    </row>
    <row r="196" spans="1:10" ht="15">
      <c r="A196" s="31">
        <v>184</v>
      </c>
      <c r="B196" s="35" t="s">
        <v>3</v>
      </c>
      <c r="C196" s="34">
        <f>D196+E196+F196+G196+H196+I196</f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  <c r="I196" s="34">
        <v>0</v>
      </c>
      <c r="J196" s="38"/>
    </row>
    <row r="197" spans="1:10" ht="15">
      <c r="A197" s="31">
        <v>185</v>
      </c>
      <c r="B197" s="35" t="s">
        <v>4</v>
      </c>
      <c r="C197" s="34">
        <f>D197+E197+F197+G197+H197+I197</f>
        <v>0</v>
      </c>
      <c r="D197" s="34">
        <v>0</v>
      </c>
      <c r="E197" s="34">
        <v>0</v>
      </c>
      <c r="F197" s="34">
        <v>0</v>
      </c>
      <c r="G197" s="34">
        <v>0</v>
      </c>
      <c r="H197" s="34">
        <v>0</v>
      </c>
      <c r="I197" s="34">
        <v>0</v>
      </c>
      <c r="J197" s="38"/>
    </row>
    <row r="198" spans="1:10" ht="15">
      <c r="A198" s="31">
        <v>186</v>
      </c>
      <c r="B198" s="35" t="s">
        <v>5</v>
      </c>
      <c r="C198" s="34">
        <f>D198+E198+F198+G198+H198+I198</f>
        <v>210.52632</v>
      </c>
      <c r="D198" s="34">
        <v>0</v>
      </c>
      <c r="E198" s="34">
        <v>0</v>
      </c>
      <c r="F198" s="34">
        <v>0</v>
      </c>
      <c r="G198" s="34">
        <v>210.52632</v>
      </c>
      <c r="H198" s="34">
        <v>0</v>
      </c>
      <c r="I198" s="34">
        <v>0</v>
      </c>
      <c r="J198" s="38"/>
    </row>
    <row r="199" spans="1:10" ht="15">
      <c r="A199" s="31">
        <v>187</v>
      </c>
      <c r="B199" s="35" t="s">
        <v>6</v>
      </c>
      <c r="C199" s="34">
        <f>D199+E199+F199+G199+H199+I199</f>
        <v>0</v>
      </c>
      <c r="D199" s="34">
        <v>0</v>
      </c>
      <c r="E199" s="34">
        <v>0</v>
      </c>
      <c r="F199" s="34">
        <v>0</v>
      </c>
      <c r="G199" s="34">
        <v>0</v>
      </c>
      <c r="H199" s="34">
        <v>0</v>
      </c>
      <c r="I199" s="34">
        <v>0</v>
      </c>
      <c r="J199" s="39"/>
    </row>
    <row r="200" spans="1:10" ht="15">
      <c r="A200" s="31">
        <v>188</v>
      </c>
      <c r="B200" s="55" t="s">
        <v>21</v>
      </c>
      <c r="C200" s="56"/>
      <c r="D200" s="56"/>
      <c r="E200" s="56"/>
      <c r="F200" s="56"/>
      <c r="G200" s="56"/>
      <c r="H200" s="56"/>
      <c r="I200" s="56"/>
      <c r="J200" s="57"/>
    </row>
    <row r="201" spans="1:10" ht="25.5">
      <c r="A201" s="31">
        <v>189</v>
      </c>
      <c r="B201" s="46" t="s">
        <v>9</v>
      </c>
      <c r="C201" s="34">
        <f>SUM(D201+E201+F201+G201+H201+I201)</f>
        <v>70138.05708</v>
      </c>
      <c r="D201" s="34">
        <f aca="true" t="shared" si="58" ref="D201:I201">D202+D203+D204+D205</f>
        <v>9523.05337</v>
      </c>
      <c r="E201" s="34">
        <f t="shared" si="58"/>
        <v>14849.86273</v>
      </c>
      <c r="F201" s="34">
        <f>F202+F203+F204+F205</f>
        <v>13357.5214</v>
      </c>
      <c r="G201" s="34">
        <f t="shared" si="58"/>
        <v>13357.5214</v>
      </c>
      <c r="H201" s="34">
        <f t="shared" si="58"/>
        <v>9525.04909</v>
      </c>
      <c r="I201" s="34">
        <f t="shared" si="58"/>
        <v>9525.04909</v>
      </c>
      <c r="J201" s="36"/>
    </row>
    <row r="202" spans="1:10" ht="15">
      <c r="A202" s="31">
        <v>190</v>
      </c>
      <c r="B202" s="35" t="s">
        <v>3</v>
      </c>
      <c r="C202" s="34">
        <f>SUM(D202+E202+F202+G202+H202+I202)</f>
        <v>0</v>
      </c>
      <c r="D202" s="34">
        <v>0</v>
      </c>
      <c r="E202" s="34">
        <v>0</v>
      </c>
      <c r="F202" s="34">
        <f aca="true" t="shared" si="59" ref="F202:I205">F208+F226+F232</f>
        <v>0</v>
      </c>
      <c r="G202" s="34">
        <f t="shared" si="59"/>
        <v>0</v>
      </c>
      <c r="H202" s="34">
        <f t="shared" si="59"/>
        <v>0</v>
      </c>
      <c r="I202" s="34">
        <f t="shared" si="59"/>
        <v>0</v>
      </c>
      <c r="J202" s="36"/>
    </row>
    <row r="203" spans="1:10" ht="15">
      <c r="A203" s="31">
        <v>191</v>
      </c>
      <c r="B203" s="35" t="s">
        <v>4</v>
      </c>
      <c r="C203" s="34">
        <f>SUM(D203+E203+F203+G203+H203+I203)</f>
        <v>317.4</v>
      </c>
      <c r="D203" s="34">
        <f aca="true" t="shared" si="60" ref="D203:I204">D209+D227+D233</f>
        <v>119.8</v>
      </c>
      <c r="E203" s="34">
        <f t="shared" si="60"/>
        <v>197.6</v>
      </c>
      <c r="F203" s="34">
        <f t="shared" si="60"/>
        <v>0</v>
      </c>
      <c r="G203" s="34">
        <f t="shared" si="60"/>
        <v>0</v>
      </c>
      <c r="H203" s="34">
        <f t="shared" si="60"/>
        <v>0</v>
      </c>
      <c r="I203" s="34">
        <f t="shared" si="60"/>
        <v>0</v>
      </c>
      <c r="J203" s="36"/>
    </row>
    <row r="204" spans="1:10" ht="15">
      <c r="A204" s="31">
        <v>192</v>
      </c>
      <c r="B204" s="35" t="s">
        <v>5</v>
      </c>
      <c r="C204" s="34">
        <f>SUM(D204+E204+F204+G204+H204+I204)</f>
        <v>69820.65708</v>
      </c>
      <c r="D204" s="34">
        <f t="shared" si="60"/>
        <v>9403.25337</v>
      </c>
      <c r="E204" s="34">
        <f t="shared" si="60"/>
        <v>14652.26273</v>
      </c>
      <c r="F204" s="34">
        <f t="shared" si="60"/>
        <v>13357.5214</v>
      </c>
      <c r="G204" s="34">
        <f t="shared" si="60"/>
        <v>13357.5214</v>
      </c>
      <c r="H204" s="34">
        <f t="shared" si="60"/>
        <v>9525.04909</v>
      </c>
      <c r="I204" s="34">
        <f t="shared" si="60"/>
        <v>9525.04909</v>
      </c>
      <c r="J204" s="36"/>
    </row>
    <row r="205" spans="1:10" ht="15">
      <c r="A205" s="31">
        <v>193</v>
      </c>
      <c r="B205" s="35" t="s">
        <v>6</v>
      </c>
      <c r="C205" s="34">
        <f>SUM(D205+E205+F205+G205+H205+I205)</f>
        <v>0</v>
      </c>
      <c r="D205" s="34">
        <v>0</v>
      </c>
      <c r="E205" s="34">
        <v>0</v>
      </c>
      <c r="F205" s="34">
        <f t="shared" si="59"/>
        <v>0</v>
      </c>
      <c r="G205" s="34">
        <f t="shared" si="59"/>
        <v>0</v>
      </c>
      <c r="H205" s="34">
        <f t="shared" si="59"/>
        <v>0</v>
      </c>
      <c r="I205" s="34">
        <f t="shared" si="59"/>
        <v>0</v>
      </c>
      <c r="J205" s="36"/>
    </row>
    <row r="206" spans="1:10" ht="15">
      <c r="A206" s="31">
        <v>194</v>
      </c>
      <c r="B206" s="43" t="s">
        <v>10</v>
      </c>
      <c r="C206" s="44"/>
      <c r="D206" s="44"/>
      <c r="E206" s="44"/>
      <c r="F206" s="44"/>
      <c r="G206" s="44"/>
      <c r="H206" s="44"/>
      <c r="I206" s="44"/>
      <c r="J206" s="45"/>
    </row>
    <row r="207" spans="1:10" ht="25.5">
      <c r="A207" s="31">
        <v>195</v>
      </c>
      <c r="B207" s="46" t="s">
        <v>11</v>
      </c>
      <c r="C207" s="34">
        <f>SUM(D207+E207)</f>
        <v>0</v>
      </c>
      <c r="D207" s="34">
        <f aca="true" t="shared" si="61" ref="D207:I207">D208+D209+D210+D211</f>
        <v>0</v>
      </c>
      <c r="E207" s="34">
        <f t="shared" si="61"/>
        <v>0</v>
      </c>
      <c r="F207" s="34">
        <f t="shared" si="61"/>
        <v>0</v>
      </c>
      <c r="G207" s="34">
        <f t="shared" si="61"/>
        <v>0</v>
      </c>
      <c r="H207" s="34">
        <f t="shared" si="61"/>
        <v>0</v>
      </c>
      <c r="I207" s="34">
        <f t="shared" si="61"/>
        <v>0</v>
      </c>
      <c r="J207" s="36"/>
    </row>
    <row r="208" spans="1:10" ht="15">
      <c r="A208" s="31">
        <v>196</v>
      </c>
      <c r="B208" s="35" t="s">
        <v>3</v>
      </c>
      <c r="C208" s="34">
        <f>SUM(D208+E208)</f>
        <v>0</v>
      </c>
      <c r="D208" s="34">
        <v>0</v>
      </c>
      <c r="E208" s="34">
        <v>0</v>
      </c>
      <c r="F208" s="34">
        <f>F220</f>
        <v>0</v>
      </c>
      <c r="G208" s="34">
        <f>G220</f>
        <v>0</v>
      </c>
      <c r="H208" s="34">
        <f>H220</f>
        <v>0</v>
      </c>
      <c r="I208" s="34">
        <f>I220</f>
        <v>0</v>
      </c>
      <c r="J208" s="36"/>
    </row>
    <row r="209" spans="1:10" ht="15">
      <c r="A209" s="31">
        <v>197</v>
      </c>
      <c r="B209" s="35" t="s">
        <v>4</v>
      </c>
      <c r="C209" s="34">
        <f>SUM(D209+E209)</f>
        <v>0</v>
      </c>
      <c r="D209" s="34">
        <f aca="true" t="shared" si="62" ref="D209:I209">D221</f>
        <v>0</v>
      </c>
      <c r="E209" s="34">
        <f t="shared" si="62"/>
        <v>0</v>
      </c>
      <c r="F209" s="34">
        <f t="shared" si="62"/>
        <v>0</v>
      </c>
      <c r="G209" s="34">
        <f t="shared" si="62"/>
        <v>0</v>
      </c>
      <c r="H209" s="34">
        <f t="shared" si="62"/>
        <v>0</v>
      </c>
      <c r="I209" s="34">
        <f t="shared" si="62"/>
        <v>0</v>
      </c>
      <c r="J209" s="36"/>
    </row>
    <row r="210" spans="1:10" ht="15">
      <c r="A210" s="31">
        <v>198</v>
      </c>
      <c r="B210" s="35" t="s">
        <v>5</v>
      </c>
      <c r="C210" s="34">
        <f>SUM(D210+E210)</f>
        <v>0</v>
      </c>
      <c r="D210" s="34">
        <v>0</v>
      </c>
      <c r="E210" s="34">
        <v>0</v>
      </c>
      <c r="F210" s="34">
        <f aca="true" t="shared" si="63" ref="F210:I211">F222</f>
        <v>0</v>
      </c>
      <c r="G210" s="34">
        <f t="shared" si="63"/>
        <v>0</v>
      </c>
      <c r="H210" s="34">
        <f t="shared" si="63"/>
        <v>0</v>
      </c>
      <c r="I210" s="34">
        <f t="shared" si="63"/>
        <v>0</v>
      </c>
      <c r="J210" s="36"/>
    </row>
    <row r="211" spans="1:10" ht="15">
      <c r="A211" s="31">
        <v>199</v>
      </c>
      <c r="B211" s="35" t="s">
        <v>6</v>
      </c>
      <c r="C211" s="34">
        <f>SUM(D211+E211)</f>
        <v>0</v>
      </c>
      <c r="D211" s="34">
        <v>0</v>
      </c>
      <c r="E211" s="34">
        <v>0</v>
      </c>
      <c r="F211" s="34">
        <f t="shared" si="63"/>
        <v>0</v>
      </c>
      <c r="G211" s="34">
        <f t="shared" si="63"/>
        <v>0</v>
      </c>
      <c r="H211" s="34">
        <f t="shared" si="63"/>
        <v>0</v>
      </c>
      <c r="I211" s="34">
        <f t="shared" si="63"/>
        <v>0</v>
      </c>
      <c r="J211" s="36"/>
    </row>
    <row r="212" spans="1:10" ht="15">
      <c r="A212" s="31">
        <v>200</v>
      </c>
      <c r="B212" s="41" t="s">
        <v>23</v>
      </c>
      <c r="C212" s="41"/>
      <c r="D212" s="41"/>
      <c r="E212" s="41"/>
      <c r="F212" s="41"/>
      <c r="G212" s="41"/>
      <c r="H212" s="41"/>
      <c r="I212" s="41"/>
      <c r="J212" s="41"/>
    </row>
    <row r="213" spans="1:10" ht="25.5">
      <c r="A213" s="31">
        <v>201</v>
      </c>
      <c r="B213" s="46" t="s">
        <v>36</v>
      </c>
      <c r="C213" s="3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6"/>
    </row>
    <row r="214" spans="1:10" ht="15">
      <c r="A214" s="31">
        <v>202</v>
      </c>
      <c r="B214" s="35" t="s">
        <v>3</v>
      </c>
      <c r="C214" s="33">
        <v>0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6"/>
    </row>
    <row r="215" spans="1:10" ht="15">
      <c r="A215" s="31">
        <v>203</v>
      </c>
      <c r="B215" s="35" t="s">
        <v>4</v>
      </c>
      <c r="C215" s="33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6"/>
    </row>
    <row r="216" spans="1:10" ht="15">
      <c r="A216" s="31">
        <v>204</v>
      </c>
      <c r="B216" s="35" t="s">
        <v>5</v>
      </c>
      <c r="C216" s="33">
        <v>0</v>
      </c>
      <c r="D216" s="33">
        <v>0</v>
      </c>
      <c r="E216" s="33">
        <v>0</v>
      </c>
      <c r="F216" s="33">
        <v>0</v>
      </c>
      <c r="G216" s="33">
        <v>0</v>
      </c>
      <c r="H216" s="33">
        <v>0</v>
      </c>
      <c r="I216" s="33">
        <v>0</v>
      </c>
      <c r="J216" s="36"/>
    </row>
    <row r="217" spans="1:10" ht="15" customHeight="1">
      <c r="A217" s="31">
        <v>205</v>
      </c>
      <c r="B217" s="35" t="s">
        <v>6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6"/>
    </row>
    <row r="218" spans="1:10" ht="15">
      <c r="A218" s="31">
        <v>206</v>
      </c>
      <c r="B218" s="41" t="s">
        <v>33</v>
      </c>
      <c r="C218" s="41"/>
      <c r="D218" s="41"/>
      <c r="E218" s="41"/>
      <c r="F218" s="41"/>
      <c r="G218" s="41"/>
      <c r="H218" s="41"/>
      <c r="I218" s="41"/>
      <c r="J218" s="41"/>
    </row>
    <row r="219" spans="1:10" ht="15">
      <c r="A219" s="31">
        <v>207</v>
      </c>
      <c r="B219" s="47" t="s">
        <v>37</v>
      </c>
      <c r="C219" s="34">
        <f>SUM(D219+E219)</f>
        <v>0</v>
      </c>
      <c r="D219" s="34">
        <f aca="true" t="shared" si="64" ref="D219:I219">D220+D221+D222+D223</f>
        <v>0</v>
      </c>
      <c r="E219" s="34">
        <f t="shared" si="64"/>
        <v>0</v>
      </c>
      <c r="F219" s="34">
        <f t="shared" si="64"/>
        <v>0</v>
      </c>
      <c r="G219" s="34">
        <f t="shared" si="64"/>
        <v>0</v>
      </c>
      <c r="H219" s="34">
        <f t="shared" si="64"/>
        <v>0</v>
      </c>
      <c r="I219" s="34">
        <f t="shared" si="64"/>
        <v>0</v>
      </c>
      <c r="J219" s="59"/>
    </row>
    <row r="220" spans="1:10" ht="15">
      <c r="A220" s="31">
        <v>208</v>
      </c>
      <c r="B220" s="35" t="s">
        <v>3</v>
      </c>
      <c r="C220" s="34">
        <f>SUM(D220+E220)</f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60"/>
    </row>
    <row r="221" spans="1:10" ht="15">
      <c r="A221" s="31">
        <v>209</v>
      </c>
      <c r="B221" s="35" t="s">
        <v>4</v>
      </c>
      <c r="C221" s="34">
        <f>SUM(D221+E221)</f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60"/>
    </row>
    <row r="222" spans="1:10" ht="15">
      <c r="A222" s="31">
        <v>210</v>
      </c>
      <c r="B222" s="35" t="s">
        <v>5</v>
      </c>
      <c r="C222" s="34">
        <f>SUM(D222+E222)</f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  <c r="I222" s="34">
        <v>0</v>
      </c>
      <c r="J222" s="60"/>
    </row>
    <row r="223" spans="1:10" ht="15">
      <c r="A223" s="31">
        <v>211</v>
      </c>
      <c r="B223" s="35" t="s">
        <v>6</v>
      </c>
      <c r="C223" s="34">
        <f>SUM(D223+E223)</f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  <c r="I223" s="34">
        <v>0</v>
      </c>
      <c r="J223" s="61"/>
    </row>
    <row r="224" spans="1:10" ht="15">
      <c r="A224" s="31">
        <v>212</v>
      </c>
      <c r="B224" s="43" t="s">
        <v>18</v>
      </c>
      <c r="C224" s="44"/>
      <c r="D224" s="44"/>
      <c r="E224" s="44"/>
      <c r="F224" s="44"/>
      <c r="G224" s="44"/>
      <c r="H224" s="44"/>
      <c r="I224" s="44"/>
      <c r="J224" s="45"/>
    </row>
    <row r="225" spans="1:10" ht="38.25">
      <c r="A225" s="31">
        <v>213</v>
      </c>
      <c r="B225" s="46" t="s">
        <v>19</v>
      </c>
      <c r="C225" s="34">
        <f>SUM(D225+E225+F225+G225+H225+I225)</f>
        <v>0</v>
      </c>
      <c r="D225" s="34">
        <f aca="true" t="shared" si="65" ref="D225:I225">D226+D227+D228+D229</f>
        <v>0</v>
      </c>
      <c r="E225" s="34">
        <f t="shared" si="65"/>
        <v>0</v>
      </c>
      <c r="F225" s="34">
        <f t="shared" si="65"/>
        <v>0</v>
      </c>
      <c r="G225" s="34">
        <f t="shared" si="65"/>
        <v>0</v>
      </c>
      <c r="H225" s="34">
        <f t="shared" si="65"/>
        <v>0</v>
      </c>
      <c r="I225" s="34">
        <f t="shared" si="65"/>
        <v>0</v>
      </c>
      <c r="J225" s="72"/>
    </row>
    <row r="226" spans="1:10" ht="15">
      <c r="A226" s="31">
        <v>214</v>
      </c>
      <c r="B226" s="35" t="s">
        <v>3</v>
      </c>
      <c r="C226" s="34">
        <f>SUM(D226+E226+F226+G226+H226+I226)</f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6"/>
    </row>
    <row r="227" spans="1:10" ht="15">
      <c r="A227" s="31">
        <v>215</v>
      </c>
      <c r="B227" s="35" t="s">
        <v>4</v>
      </c>
      <c r="C227" s="34">
        <f>SUM(D227+E227+F227+G227+H227+I227)</f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6"/>
    </row>
    <row r="228" spans="1:10" ht="15">
      <c r="A228" s="31">
        <v>216</v>
      </c>
      <c r="B228" s="35" t="s">
        <v>5</v>
      </c>
      <c r="C228" s="34">
        <f>SUM(D228+E228+F228+G228+H228+I228)</f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J228" s="36"/>
    </row>
    <row r="229" spans="1:10" ht="15">
      <c r="A229" s="31">
        <v>217</v>
      </c>
      <c r="B229" s="35" t="s">
        <v>6</v>
      </c>
      <c r="C229" s="34">
        <f>SUM(D229+E229+F229+G229+H229+I229)</f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  <c r="I229" s="34">
        <v>0</v>
      </c>
      <c r="J229" s="36"/>
    </row>
    <row r="230" spans="1:10" ht="15">
      <c r="A230" s="31">
        <v>218</v>
      </c>
      <c r="B230" s="41" t="s">
        <v>20</v>
      </c>
      <c r="C230" s="41"/>
      <c r="D230" s="41"/>
      <c r="E230" s="41"/>
      <c r="F230" s="41"/>
      <c r="G230" s="41"/>
      <c r="H230" s="41"/>
      <c r="I230" s="41"/>
      <c r="J230" s="41"/>
    </row>
    <row r="231" spans="1:10" ht="25.5">
      <c r="A231" s="31">
        <v>219</v>
      </c>
      <c r="B231" s="46" t="s">
        <v>12</v>
      </c>
      <c r="C231" s="34">
        <f aca="true" t="shared" si="66" ref="C231:C245">SUM(D231+E231+F231+G231+H231+I231)</f>
        <v>70138.05708</v>
      </c>
      <c r="D231" s="34">
        <f aca="true" t="shared" si="67" ref="D231:I231">D232+D233+D234+D235</f>
        <v>9523.05337</v>
      </c>
      <c r="E231" s="34">
        <f t="shared" si="67"/>
        <v>14849.86273</v>
      </c>
      <c r="F231" s="34">
        <f t="shared" si="67"/>
        <v>13357.5214</v>
      </c>
      <c r="G231" s="34">
        <f t="shared" si="67"/>
        <v>13357.5214</v>
      </c>
      <c r="H231" s="34">
        <f t="shared" si="67"/>
        <v>9525.04909</v>
      </c>
      <c r="I231" s="34">
        <f t="shared" si="67"/>
        <v>9525.04909</v>
      </c>
      <c r="J231" s="36"/>
    </row>
    <row r="232" spans="1:10" ht="15">
      <c r="A232" s="31">
        <v>220</v>
      </c>
      <c r="B232" s="35" t="s">
        <v>3</v>
      </c>
      <c r="C232" s="34">
        <f t="shared" si="66"/>
        <v>0</v>
      </c>
      <c r="D232" s="34">
        <v>0</v>
      </c>
      <c r="E232" s="34">
        <f>E237+E242+E247+E252</f>
        <v>0</v>
      </c>
      <c r="F232" s="34">
        <f>F237+F242</f>
        <v>0</v>
      </c>
      <c r="G232" s="34">
        <f>G237+G242</f>
        <v>0</v>
      </c>
      <c r="H232" s="34">
        <f>H237+H242</f>
        <v>0</v>
      </c>
      <c r="I232" s="34">
        <f>I237+I242</f>
        <v>0</v>
      </c>
      <c r="J232" s="36"/>
    </row>
    <row r="233" spans="1:10" ht="15">
      <c r="A233" s="31">
        <v>221</v>
      </c>
      <c r="B233" s="35" t="s">
        <v>4</v>
      </c>
      <c r="C233" s="34">
        <f t="shared" si="66"/>
        <v>317.4</v>
      </c>
      <c r="D233" s="34">
        <f aca="true" t="shared" si="68" ref="D233:I233">D238++D248+D253</f>
        <v>119.8</v>
      </c>
      <c r="E233" s="34">
        <f t="shared" si="68"/>
        <v>197.6</v>
      </c>
      <c r="F233" s="34">
        <f t="shared" si="68"/>
        <v>0</v>
      </c>
      <c r="G233" s="34">
        <f t="shared" si="68"/>
        <v>0</v>
      </c>
      <c r="H233" s="34">
        <f t="shared" si="68"/>
        <v>0</v>
      </c>
      <c r="I233" s="34">
        <f t="shared" si="68"/>
        <v>0</v>
      </c>
      <c r="J233" s="36"/>
    </row>
    <row r="234" spans="1:10" ht="15">
      <c r="A234" s="31">
        <v>222</v>
      </c>
      <c r="B234" s="35" t="s">
        <v>5</v>
      </c>
      <c r="C234" s="34">
        <f t="shared" si="66"/>
        <v>69820.65708</v>
      </c>
      <c r="D234" s="34">
        <f aca="true" t="shared" si="69" ref="D234:I234">D239+D244+D249+D254</f>
        <v>9403.25337</v>
      </c>
      <c r="E234" s="34">
        <f t="shared" si="69"/>
        <v>14652.26273</v>
      </c>
      <c r="F234" s="34">
        <f t="shared" si="69"/>
        <v>13357.5214</v>
      </c>
      <c r="G234" s="34">
        <f t="shared" si="69"/>
        <v>13357.5214</v>
      </c>
      <c r="H234" s="34">
        <f t="shared" si="69"/>
        <v>9525.04909</v>
      </c>
      <c r="I234" s="34">
        <f t="shared" si="69"/>
        <v>9525.04909</v>
      </c>
      <c r="J234" s="36"/>
    </row>
    <row r="235" spans="1:10" ht="15">
      <c r="A235" s="31">
        <v>223</v>
      </c>
      <c r="B235" s="35" t="s">
        <v>6</v>
      </c>
      <c r="C235" s="34">
        <f t="shared" si="66"/>
        <v>0</v>
      </c>
      <c r="D235" s="34">
        <v>0</v>
      </c>
      <c r="E235" s="34">
        <f>E240+E245+E250+E255</f>
        <v>0</v>
      </c>
      <c r="F235" s="34">
        <f>F240+F245</f>
        <v>0</v>
      </c>
      <c r="G235" s="34">
        <f>G240+G245</f>
        <v>0</v>
      </c>
      <c r="H235" s="34">
        <f>H240+H245</f>
        <v>0</v>
      </c>
      <c r="I235" s="34">
        <f>I240+I245</f>
        <v>0</v>
      </c>
      <c r="J235" s="36"/>
    </row>
    <row r="236" spans="1:10" ht="25.5">
      <c r="A236" s="31">
        <v>224</v>
      </c>
      <c r="B236" s="48" t="s">
        <v>53</v>
      </c>
      <c r="C236" s="34">
        <f t="shared" si="66"/>
        <v>4966.10794</v>
      </c>
      <c r="D236" s="34">
        <f aca="true" t="shared" si="70" ref="D236:I236">D237+D238+D239+D240</f>
        <v>824.19937</v>
      </c>
      <c r="E236" s="34">
        <f t="shared" si="70"/>
        <v>1189.17041</v>
      </c>
      <c r="F236" s="34">
        <f t="shared" si="70"/>
        <v>833.24908</v>
      </c>
      <c r="G236" s="34">
        <f t="shared" si="70"/>
        <v>833.24908</v>
      </c>
      <c r="H236" s="34">
        <f t="shared" si="70"/>
        <v>643.12</v>
      </c>
      <c r="I236" s="34">
        <f t="shared" si="70"/>
        <v>643.12</v>
      </c>
      <c r="J236" s="37" t="s">
        <v>74</v>
      </c>
    </row>
    <row r="237" spans="1:10" ht="15">
      <c r="A237" s="31">
        <v>225</v>
      </c>
      <c r="B237" s="35" t="s">
        <v>3</v>
      </c>
      <c r="C237" s="34">
        <f t="shared" si="66"/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  <c r="I237" s="34">
        <v>0</v>
      </c>
      <c r="J237" s="38"/>
    </row>
    <row r="238" spans="1:10" ht="15">
      <c r="A238" s="31">
        <v>226</v>
      </c>
      <c r="B238" s="35" t="s">
        <v>4</v>
      </c>
      <c r="C238" s="34">
        <f t="shared" si="66"/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8"/>
    </row>
    <row r="239" spans="1:10" ht="15">
      <c r="A239" s="31">
        <v>227</v>
      </c>
      <c r="B239" s="35" t="s">
        <v>5</v>
      </c>
      <c r="C239" s="34">
        <f t="shared" si="66"/>
        <v>4966.10794</v>
      </c>
      <c r="D239" s="34">
        <v>824.19937</v>
      </c>
      <c r="E239" s="34">
        <v>1189.17041</v>
      </c>
      <c r="F239" s="34">
        <v>833.24908</v>
      </c>
      <c r="G239" s="34">
        <v>833.24908</v>
      </c>
      <c r="H239" s="34">
        <v>643.12</v>
      </c>
      <c r="I239" s="34">
        <v>643.12</v>
      </c>
      <c r="J239" s="38"/>
    </row>
    <row r="240" spans="1:10" ht="15">
      <c r="A240" s="31">
        <v>228</v>
      </c>
      <c r="B240" s="35" t="s">
        <v>6</v>
      </c>
      <c r="C240" s="34">
        <f t="shared" si="66"/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  <c r="I240" s="34">
        <v>0</v>
      </c>
      <c r="J240" s="39"/>
    </row>
    <row r="241" spans="1:10" ht="15">
      <c r="A241" s="31">
        <v>229</v>
      </c>
      <c r="B241" s="48" t="s">
        <v>54</v>
      </c>
      <c r="C241" s="34">
        <f t="shared" si="66"/>
        <v>63798.54914</v>
      </c>
      <c r="D241" s="34">
        <f aca="true" t="shared" si="71" ref="D241:I241">D242+D243+D244+D245</f>
        <v>8389.054</v>
      </c>
      <c r="E241" s="34">
        <f t="shared" si="71"/>
        <v>13263.09232</v>
      </c>
      <c r="F241" s="34">
        <f t="shared" si="71"/>
        <v>12401.27232</v>
      </c>
      <c r="G241" s="34">
        <f t="shared" si="71"/>
        <v>12401.27232</v>
      </c>
      <c r="H241" s="34">
        <f t="shared" si="71"/>
        <v>8671.92909</v>
      </c>
      <c r="I241" s="34">
        <f t="shared" si="71"/>
        <v>8671.92909</v>
      </c>
      <c r="J241" s="37" t="s">
        <v>75</v>
      </c>
    </row>
    <row r="242" spans="1:10" ht="15">
      <c r="A242" s="31">
        <v>230</v>
      </c>
      <c r="B242" s="35" t="s">
        <v>3</v>
      </c>
      <c r="C242" s="34">
        <f t="shared" si="66"/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  <c r="I242" s="34">
        <v>0</v>
      </c>
      <c r="J242" s="38"/>
    </row>
    <row r="243" spans="1:10" ht="15">
      <c r="A243" s="31">
        <v>231</v>
      </c>
      <c r="B243" s="35" t="s">
        <v>4</v>
      </c>
      <c r="C243" s="34">
        <f t="shared" si="66"/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8"/>
    </row>
    <row r="244" spans="1:10" ht="15">
      <c r="A244" s="31">
        <v>232</v>
      </c>
      <c r="B244" s="35" t="s">
        <v>5</v>
      </c>
      <c r="C244" s="34">
        <f t="shared" si="66"/>
        <v>63798.54914</v>
      </c>
      <c r="D244" s="34">
        <v>8389.054</v>
      </c>
      <c r="E244" s="34">
        <v>13263.09232</v>
      </c>
      <c r="F244" s="34">
        <v>12401.27232</v>
      </c>
      <c r="G244" s="34">
        <v>12401.27232</v>
      </c>
      <c r="H244" s="34">
        <v>8671.92909</v>
      </c>
      <c r="I244" s="34">
        <v>8671.92909</v>
      </c>
      <c r="J244" s="38"/>
    </row>
    <row r="245" spans="1:10" ht="15">
      <c r="A245" s="31">
        <v>233</v>
      </c>
      <c r="B245" s="35" t="s">
        <v>6</v>
      </c>
      <c r="C245" s="34">
        <f t="shared" si="66"/>
        <v>0</v>
      </c>
      <c r="D245" s="34">
        <v>0</v>
      </c>
      <c r="E245" s="34">
        <v>0</v>
      </c>
      <c r="F245" s="34">
        <v>0</v>
      </c>
      <c r="G245" s="34">
        <v>0</v>
      </c>
      <c r="H245" s="34">
        <v>0</v>
      </c>
      <c r="I245" s="34">
        <v>0</v>
      </c>
      <c r="J245" s="39"/>
    </row>
    <row r="246" spans="1:10" ht="42" customHeight="1">
      <c r="A246" s="31">
        <v>234</v>
      </c>
      <c r="B246" s="46" t="s">
        <v>55</v>
      </c>
      <c r="C246" s="34">
        <f>C247+C248+C249+C250</f>
        <v>751</v>
      </c>
      <c r="D246" s="34">
        <f aca="true" t="shared" si="72" ref="D246:I246">D247+D248+D249+D250</f>
        <v>134</v>
      </c>
      <c r="E246" s="34">
        <f t="shared" si="72"/>
        <v>235</v>
      </c>
      <c r="F246" s="34">
        <f t="shared" si="72"/>
        <v>81</v>
      </c>
      <c r="G246" s="34">
        <f t="shared" si="72"/>
        <v>81</v>
      </c>
      <c r="H246" s="34">
        <f t="shared" si="72"/>
        <v>110</v>
      </c>
      <c r="I246" s="34">
        <f t="shared" si="72"/>
        <v>110</v>
      </c>
      <c r="J246" s="37" t="s">
        <v>76</v>
      </c>
    </row>
    <row r="247" spans="1:10" ht="15">
      <c r="A247" s="31">
        <v>235</v>
      </c>
      <c r="B247" s="35" t="s">
        <v>3</v>
      </c>
      <c r="C247" s="34">
        <f>D247+E247+F247+G247+H247+I247</f>
        <v>0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8"/>
    </row>
    <row r="248" spans="1:10" ht="15">
      <c r="A248" s="31">
        <v>236</v>
      </c>
      <c r="B248" s="35" t="s">
        <v>4</v>
      </c>
      <c r="C248" s="34">
        <f>D248+E248+F248+G248+H248+I248</f>
        <v>179</v>
      </c>
      <c r="D248" s="34">
        <v>44</v>
      </c>
      <c r="E248" s="34">
        <v>135</v>
      </c>
      <c r="F248" s="34">
        <v>0</v>
      </c>
      <c r="G248" s="34">
        <v>0</v>
      </c>
      <c r="H248" s="34">
        <v>0</v>
      </c>
      <c r="I248" s="34">
        <v>0</v>
      </c>
      <c r="J248" s="38"/>
    </row>
    <row r="249" spans="1:10" ht="15">
      <c r="A249" s="31">
        <v>237</v>
      </c>
      <c r="B249" s="35" t="s">
        <v>5</v>
      </c>
      <c r="C249" s="34">
        <f>D249+E249+F249+G249+H249+I249</f>
        <v>572</v>
      </c>
      <c r="D249" s="34">
        <v>90</v>
      </c>
      <c r="E249" s="34">
        <v>100</v>
      </c>
      <c r="F249" s="34">
        <v>81</v>
      </c>
      <c r="G249" s="34">
        <v>81</v>
      </c>
      <c r="H249" s="34">
        <v>110</v>
      </c>
      <c r="I249" s="34">
        <v>110</v>
      </c>
      <c r="J249" s="38"/>
    </row>
    <row r="250" spans="1:10" ht="15">
      <c r="A250" s="31">
        <v>238</v>
      </c>
      <c r="B250" s="35" t="s">
        <v>6</v>
      </c>
      <c r="C250" s="34">
        <f>D250+E250+F250+G250+H250+I250</f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  <c r="I250" s="34">
        <v>0</v>
      </c>
      <c r="J250" s="39"/>
    </row>
    <row r="251" spans="1:10" ht="25.5">
      <c r="A251" s="31">
        <v>239</v>
      </c>
      <c r="B251" s="46" t="s">
        <v>56</v>
      </c>
      <c r="C251" s="34">
        <f aca="true" t="shared" si="73" ref="C251:I251">C252+C253+C254+C255</f>
        <v>622.4</v>
      </c>
      <c r="D251" s="34">
        <f t="shared" si="73"/>
        <v>175.8</v>
      </c>
      <c r="E251" s="34">
        <f t="shared" si="73"/>
        <v>162.6</v>
      </c>
      <c r="F251" s="34">
        <f t="shared" si="73"/>
        <v>42</v>
      </c>
      <c r="G251" s="34">
        <f t="shared" si="73"/>
        <v>42</v>
      </c>
      <c r="H251" s="34">
        <f t="shared" si="73"/>
        <v>100</v>
      </c>
      <c r="I251" s="34">
        <f t="shared" si="73"/>
        <v>100</v>
      </c>
      <c r="J251" s="37" t="s">
        <v>77</v>
      </c>
    </row>
    <row r="252" spans="1:10" ht="15.75" customHeight="1">
      <c r="A252" s="31">
        <v>240</v>
      </c>
      <c r="B252" s="35" t="s">
        <v>3</v>
      </c>
      <c r="C252" s="34">
        <f>D252+E252+F252+G252+H252+I252</f>
        <v>0</v>
      </c>
      <c r="D252" s="34">
        <v>0</v>
      </c>
      <c r="E252" s="34">
        <v>0</v>
      </c>
      <c r="F252" s="34">
        <v>0</v>
      </c>
      <c r="G252" s="34">
        <v>0</v>
      </c>
      <c r="H252" s="34">
        <v>0</v>
      </c>
      <c r="I252" s="34">
        <v>0</v>
      </c>
      <c r="J252" s="38"/>
    </row>
    <row r="253" spans="1:10" ht="15">
      <c r="A253" s="31">
        <v>241</v>
      </c>
      <c r="B253" s="35" t="s">
        <v>4</v>
      </c>
      <c r="C253" s="34">
        <f>D253+E253+F253+G253+H253+I253</f>
        <v>138.4</v>
      </c>
      <c r="D253" s="34">
        <v>75.8</v>
      </c>
      <c r="E253" s="34">
        <v>62.6</v>
      </c>
      <c r="F253" s="34">
        <v>0</v>
      </c>
      <c r="G253" s="34">
        <v>0</v>
      </c>
      <c r="H253" s="34">
        <v>0</v>
      </c>
      <c r="I253" s="34">
        <v>0</v>
      </c>
      <c r="J253" s="38"/>
    </row>
    <row r="254" spans="1:10" ht="15">
      <c r="A254" s="31">
        <v>242</v>
      </c>
      <c r="B254" s="35" t="s">
        <v>5</v>
      </c>
      <c r="C254" s="34">
        <f>D254+E254+F254+G254+H254+I254</f>
        <v>484</v>
      </c>
      <c r="D254" s="34">
        <v>100</v>
      </c>
      <c r="E254" s="34">
        <v>100</v>
      </c>
      <c r="F254" s="34">
        <v>42</v>
      </c>
      <c r="G254" s="34">
        <v>42</v>
      </c>
      <c r="H254" s="34">
        <v>100</v>
      </c>
      <c r="I254" s="34">
        <v>100</v>
      </c>
      <c r="J254" s="38"/>
    </row>
    <row r="255" spans="1:10" ht="15">
      <c r="A255" s="31">
        <v>243</v>
      </c>
      <c r="B255" s="35" t="s">
        <v>6</v>
      </c>
      <c r="C255" s="34">
        <f>D255+E255+F255+G255+H255+I255</f>
        <v>0</v>
      </c>
      <c r="D255" s="34">
        <v>0</v>
      </c>
      <c r="E255" s="34">
        <v>0</v>
      </c>
      <c r="F255" s="34">
        <v>0</v>
      </c>
      <c r="G255" s="34">
        <v>0</v>
      </c>
      <c r="H255" s="34">
        <v>0</v>
      </c>
      <c r="I255" s="34">
        <v>0</v>
      </c>
      <c r="J255" s="39"/>
    </row>
    <row r="256" spans="1:10" ht="15">
      <c r="A256" s="31">
        <v>244</v>
      </c>
      <c r="B256" s="55" t="s">
        <v>22</v>
      </c>
      <c r="C256" s="56"/>
      <c r="D256" s="56"/>
      <c r="E256" s="56"/>
      <c r="F256" s="56"/>
      <c r="G256" s="56"/>
      <c r="H256" s="56"/>
      <c r="I256" s="56"/>
      <c r="J256" s="57"/>
    </row>
    <row r="257" spans="1:10" ht="25.5">
      <c r="A257" s="31">
        <v>245</v>
      </c>
      <c r="B257" s="46" t="s">
        <v>9</v>
      </c>
      <c r="C257" s="33">
        <f>SUM(D257+E257+F257+G257+H257+I257)</f>
        <v>180016.73160999996</v>
      </c>
      <c r="D257" s="33">
        <f aca="true" t="shared" si="74" ref="D257:I257">D258+D259+D260+D261</f>
        <v>33723.98721</v>
      </c>
      <c r="E257" s="33">
        <f t="shared" si="74"/>
        <v>33919.35926999999</v>
      </c>
      <c r="F257" s="33">
        <f t="shared" si="74"/>
        <v>34592.52035</v>
      </c>
      <c r="G257" s="33">
        <f t="shared" si="74"/>
        <v>30338.533019999995</v>
      </c>
      <c r="H257" s="33">
        <f t="shared" si="74"/>
        <v>23721.16588</v>
      </c>
      <c r="I257" s="33">
        <f t="shared" si="74"/>
        <v>23721.16588</v>
      </c>
      <c r="J257" s="36"/>
    </row>
    <row r="258" spans="1:10" ht="15">
      <c r="A258" s="31">
        <v>246</v>
      </c>
      <c r="B258" s="35" t="s">
        <v>3</v>
      </c>
      <c r="C258" s="33">
        <f>SUM(D258+E258+F258+G258+H258+I258)</f>
        <v>0</v>
      </c>
      <c r="D258" s="33">
        <f aca="true" t="shared" si="75" ref="D258:I259">SUM(D264+D287+D293)</f>
        <v>0</v>
      </c>
      <c r="E258" s="33">
        <f t="shared" si="75"/>
        <v>0</v>
      </c>
      <c r="F258" s="33">
        <f t="shared" si="75"/>
        <v>0</v>
      </c>
      <c r="G258" s="33">
        <f t="shared" si="75"/>
        <v>0</v>
      </c>
      <c r="H258" s="33">
        <f t="shared" si="75"/>
        <v>0</v>
      </c>
      <c r="I258" s="33">
        <f t="shared" si="75"/>
        <v>0</v>
      </c>
      <c r="J258" s="36"/>
    </row>
    <row r="259" spans="1:10" ht="15">
      <c r="A259" s="31">
        <v>247</v>
      </c>
      <c r="B259" s="35" t="s">
        <v>4</v>
      </c>
      <c r="C259" s="33">
        <f>SUM(D259+E259+F259+G259+H259+I259)</f>
        <v>246.3</v>
      </c>
      <c r="D259" s="33">
        <f t="shared" si="75"/>
        <v>123.9</v>
      </c>
      <c r="E259" s="33">
        <f t="shared" si="75"/>
        <v>122.4</v>
      </c>
      <c r="F259" s="33">
        <f t="shared" si="75"/>
        <v>0</v>
      </c>
      <c r="G259" s="33">
        <f t="shared" si="75"/>
        <v>0</v>
      </c>
      <c r="H259" s="33">
        <f t="shared" si="75"/>
        <v>0</v>
      </c>
      <c r="I259" s="33">
        <f t="shared" si="75"/>
        <v>0</v>
      </c>
      <c r="J259" s="36"/>
    </row>
    <row r="260" spans="1:10" ht="15">
      <c r="A260" s="31">
        <v>248</v>
      </c>
      <c r="B260" s="35" t="s">
        <v>5</v>
      </c>
      <c r="C260" s="33">
        <f>SUM(D260+E260+F260+G260+H260+I260)</f>
        <v>179770.43160999997</v>
      </c>
      <c r="D260" s="33">
        <f aca="true" t="shared" si="76" ref="D260:I260">D266+D289+D295</f>
        <v>33600.08721</v>
      </c>
      <c r="E260" s="33">
        <f t="shared" si="76"/>
        <v>33796.95926999999</v>
      </c>
      <c r="F260" s="33">
        <f t="shared" si="76"/>
        <v>34592.52035</v>
      </c>
      <c r="G260" s="33">
        <f t="shared" si="76"/>
        <v>30338.533019999995</v>
      </c>
      <c r="H260" s="33">
        <f t="shared" si="76"/>
        <v>23721.16588</v>
      </c>
      <c r="I260" s="33">
        <f t="shared" si="76"/>
        <v>23721.16588</v>
      </c>
      <c r="J260" s="36"/>
    </row>
    <row r="261" spans="1:10" ht="15">
      <c r="A261" s="31">
        <v>249</v>
      </c>
      <c r="B261" s="35" t="s">
        <v>6</v>
      </c>
      <c r="C261" s="33">
        <f>SUM(D261+E261+F261+G261+H261+I261)</f>
        <v>0</v>
      </c>
      <c r="D261" s="33">
        <f aca="true" t="shared" si="77" ref="D261:I261">SUM(D267+D290+D296)</f>
        <v>0</v>
      </c>
      <c r="E261" s="33">
        <f t="shared" si="77"/>
        <v>0</v>
      </c>
      <c r="F261" s="33">
        <f t="shared" si="77"/>
        <v>0</v>
      </c>
      <c r="G261" s="33">
        <f t="shared" si="77"/>
        <v>0</v>
      </c>
      <c r="H261" s="33">
        <f t="shared" si="77"/>
        <v>0</v>
      </c>
      <c r="I261" s="33">
        <f t="shared" si="77"/>
        <v>0</v>
      </c>
      <c r="J261" s="36"/>
    </row>
    <row r="262" spans="1:10" ht="15">
      <c r="A262" s="31">
        <v>250</v>
      </c>
      <c r="B262" s="41" t="s">
        <v>10</v>
      </c>
      <c r="C262" s="41"/>
      <c r="D262" s="41"/>
      <c r="E262" s="41"/>
      <c r="F262" s="41"/>
      <c r="G262" s="41"/>
      <c r="H262" s="41"/>
      <c r="I262" s="41"/>
      <c r="J262" s="41"/>
    </row>
    <row r="263" spans="1:10" ht="25.5">
      <c r="A263" s="31">
        <v>251</v>
      </c>
      <c r="B263" s="46" t="s">
        <v>11</v>
      </c>
      <c r="C263" s="33">
        <f>SUM(D263+E263+F263+G263+H263+I263)</f>
        <v>15949.51958</v>
      </c>
      <c r="D263" s="33">
        <f aca="true" t="shared" si="78" ref="D263:I263">D264+D265+D266+D267</f>
        <v>10177.0285</v>
      </c>
      <c r="E263" s="33">
        <f t="shared" si="78"/>
        <v>997.4010000000001</v>
      </c>
      <c r="F263" s="33">
        <f t="shared" si="78"/>
        <v>775.09008</v>
      </c>
      <c r="G263" s="33">
        <f t="shared" si="78"/>
        <v>0</v>
      </c>
      <c r="H263" s="33">
        <f t="shared" si="78"/>
        <v>2000</v>
      </c>
      <c r="I263" s="33">
        <f t="shared" si="78"/>
        <v>2000</v>
      </c>
      <c r="J263" s="36"/>
    </row>
    <row r="264" spans="1:10" ht="15">
      <c r="A264" s="31">
        <v>252</v>
      </c>
      <c r="B264" s="35" t="s">
        <v>3</v>
      </c>
      <c r="C264" s="33">
        <f>SUM(D264+E264+F264+G264+H264+I264)</f>
        <v>0</v>
      </c>
      <c r="D264" s="33">
        <v>0</v>
      </c>
      <c r="E264" s="33">
        <v>0</v>
      </c>
      <c r="F264" s="33">
        <f>F270+F276+F281</f>
        <v>0</v>
      </c>
      <c r="G264" s="33">
        <f>G270+G276+G281</f>
        <v>0</v>
      </c>
      <c r="H264" s="33">
        <f>H270+H276+H281</f>
        <v>0</v>
      </c>
      <c r="I264" s="33">
        <f>I270+I276+I281</f>
        <v>0</v>
      </c>
      <c r="J264" s="36"/>
    </row>
    <row r="265" spans="1:10" ht="15">
      <c r="A265" s="31">
        <v>253</v>
      </c>
      <c r="B265" s="35" t="s">
        <v>4</v>
      </c>
      <c r="C265" s="33">
        <f>SUM(D265+E265+F265+G265+H265+I265)</f>
        <v>0</v>
      </c>
      <c r="D265" s="33">
        <f>SUM(D271+D277+D282)</f>
        <v>0</v>
      </c>
      <c r="E265" s="33">
        <f>SUM(E271+E277+E282)</f>
        <v>0</v>
      </c>
      <c r="F265" s="33">
        <f aca="true" t="shared" si="79" ref="F265:I267">F271+F277+F282</f>
        <v>0</v>
      </c>
      <c r="G265" s="33">
        <f t="shared" si="79"/>
        <v>0</v>
      </c>
      <c r="H265" s="33">
        <f t="shared" si="79"/>
        <v>0</v>
      </c>
      <c r="I265" s="33">
        <f t="shared" si="79"/>
        <v>0</v>
      </c>
      <c r="J265" s="36"/>
    </row>
    <row r="266" spans="1:10" ht="15.75" customHeight="1">
      <c r="A266" s="31">
        <v>254</v>
      </c>
      <c r="B266" s="35" t="s">
        <v>5</v>
      </c>
      <c r="C266" s="33">
        <f>SUM(D266+E266+F266+G266+H266+I266)</f>
        <v>15949.51958</v>
      </c>
      <c r="D266" s="33">
        <f>SUM(D272+D278+D283)</f>
        <v>10177.0285</v>
      </c>
      <c r="E266" s="33">
        <f>SUM(E272+E278+E283)</f>
        <v>997.4010000000001</v>
      </c>
      <c r="F266" s="33">
        <f t="shared" si="79"/>
        <v>775.09008</v>
      </c>
      <c r="G266" s="33">
        <f t="shared" si="79"/>
        <v>0</v>
      </c>
      <c r="H266" s="33">
        <f t="shared" si="79"/>
        <v>2000</v>
      </c>
      <c r="I266" s="33">
        <f t="shared" si="79"/>
        <v>2000</v>
      </c>
      <c r="J266" s="36"/>
    </row>
    <row r="267" spans="1:10" ht="15">
      <c r="A267" s="31">
        <v>255</v>
      </c>
      <c r="B267" s="35" t="s">
        <v>6</v>
      </c>
      <c r="C267" s="33">
        <f>SUM(D267+E267+F267+G267+H267+I267)</f>
        <v>0</v>
      </c>
      <c r="D267" s="33">
        <v>0</v>
      </c>
      <c r="E267" s="33">
        <v>0</v>
      </c>
      <c r="F267" s="33">
        <f t="shared" si="79"/>
        <v>0</v>
      </c>
      <c r="G267" s="33">
        <f t="shared" si="79"/>
        <v>0</v>
      </c>
      <c r="H267" s="33">
        <f t="shared" si="79"/>
        <v>0</v>
      </c>
      <c r="I267" s="33">
        <f t="shared" si="79"/>
        <v>0</v>
      </c>
      <c r="J267" s="36"/>
    </row>
    <row r="268" spans="1:10" ht="15">
      <c r="A268" s="31">
        <v>256</v>
      </c>
      <c r="B268" s="43" t="s">
        <v>23</v>
      </c>
      <c r="C268" s="44"/>
      <c r="D268" s="44"/>
      <c r="E268" s="44"/>
      <c r="F268" s="44"/>
      <c r="G268" s="44"/>
      <c r="H268" s="44"/>
      <c r="I268" s="44"/>
      <c r="J268" s="45"/>
    </row>
    <row r="269" spans="1:10" ht="25.5">
      <c r="A269" s="31">
        <v>257</v>
      </c>
      <c r="B269" s="47" t="s">
        <v>57</v>
      </c>
      <c r="C269" s="34">
        <f>SUM(D269+E269+F269+G269+H269+I269)</f>
        <v>9161.977</v>
      </c>
      <c r="D269" s="34">
        <f aca="true" t="shared" si="80" ref="D269:I269">SUM(D270+D271+D272+D273)</f>
        <v>8856.977</v>
      </c>
      <c r="E269" s="34">
        <f t="shared" si="80"/>
        <v>305</v>
      </c>
      <c r="F269" s="34">
        <f t="shared" si="80"/>
        <v>0</v>
      </c>
      <c r="G269" s="34">
        <f t="shared" si="80"/>
        <v>0</v>
      </c>
      <c r="H269" s="34">
        <f t="shared" si="80"/>
        <v>0</v>
      </c>
      <c r="I269" s="34">
        <f t="shared" si="80"/>
        <v>0</v>
      </c>
      <c r="J269" s="73" t="s">
        <v>78</v>
      </c>
    </row>
    <row r="270" spans="1:10" ht="15">
      <c r="A270" s="31">
        <v>258</v>
      </c>
      <c r="B270" s="35" t="s">
        <v>3</v>
      </c>
      <c r="C270" s="34">
        <f>SUM(D270+E270+F270+G270+H270+I270)</f>
        <v>0</v>
      </c>
      <c r="D270" s="34">
        <v>0</v>
      </c>
      <c r="E270" s="34">
        <v>0</v>
      </c>
      <c r="F270" s="34">
        <v>0</v>
      </c>
      <c r="G270" s="34">
        <v>0</v>
      </c>
      <c r="H270" s="34">
        <v>0</v>
      </c>
      <c r="I270" s="34">
        <v>0</v>
      </c>
      <c r="J270" s="74"/>
    </row>
    <row r="271" spans="1:10" ht="15">
      <c r="A271" s="31">
        <v>259</v>
      </c>
      <c r="B271" s="35" t="s">
        <v>4</v>
      </c>
      <c r="C271" s="34">
        <f>SUM(D271+E271+F271+G271+H271+I271)</f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74"/>
    </row>
    <row r="272" spans="1:10" ht="15">
      <c r="A272" s="31">
        <v>260</v>
      </c>
      <c r="B272" s="35" t="s">
        <v>5</v>
      </c>
      <c r="C272" s="34">
        <f>SUM(D272+E272+F272+G272+H272+I272)</f>
        <v>9161.977</v>
      </c>
      <c r="D272" s="34">
        <v>8856.977</v>
      </c>
      <c r="E272" s="34">
        <v>305</v>
      </c>
      <c r="F272" s="34">
        <v>0</v>
      </c>
      <c r="G272" s="34">
        <v>0</v>
      </c>
      <c r="H272" s="34">
        <v>0</v>
      </c>
      <c r="I272" s="34">
        <v>0</v>
      </c>
      <c r="J272" s="74"/>
    </row>
    <row r="273" spans="1:10" ht="15">
      <c r="A273" s="31">
        <v>261</v>
      </c>
      <c r="B273" s="35" t="s">
        <v>6</v>
      </c>
      <c r="C273" s="34">
        <f>SUM(D273+E273+F273+G273+H273+I273)</f>
        <v>0</v>
      </c>
      <c r="D273" s="34">
        <v>0</v>
      </c>
      <c r="E273" s="34">
        <v>0</v>
      </c>
      <c r="F273" s="34">
        <v>0</v>
      </c>
      <c r="G273" s="34">
        <v>0</v>
      </c>
      <c r="H273" s="34">
        <v>0</v>
      </c>
      <c r="I273" s="34">
        <v>0</v>
      </c>
      <c r="J273" s="75"/>
    </row>
    <row r="274" spans="1:10" ht="15">
      <c r="A274" s="31">
        <v>262</v>
      </c>
      <c r="B274" s="43" t="s">
        <v>29</v>
      </c>
      <c r="C274" s="44"/>
      <c r="D274" s="44"/>
      <c r="E274" s="44"/>
      <c r="F274" s="44"/>
      <c r="G274" s="44"/>
      <c r="H274" s="44"/>
      <c r="I274" s="44"/>
      <c r="J274" s="45"/>
    </row>
    <row r="275" spans="1:10" ht="38.25">
      <c r="A275" s="31">
        <v>263</v>
      </c>
      <c r="B275" s="47" t="s">
        <v>58</v>
      </c>
      <c r="C275" s="33">
        <f aca="true" t="shared" si="81" ref="C275:C284">D275+E275+F275+G275+H275+I275</f>
        <v>2511.99108</v>
      </c>
      <c r="D275" s="33">
        <f aca="true" t="shared" si="82" ref="D275:I275">D276+D277+D278+D290</f>
        <v>160</v>
      </c>
      <c r="E275" s="33">
        <f t="shared" si="82"/>
        <v>256.901</v>
      </c>
      <c r="F275" s="33">
        <f t="shared" si="82"/>
        <v>95.09008</v>
      </c>
      <c r="G275" s="33">
        <f t="shared" si="82"/>
        <v>0</v>
      </c>
      <c r="H275" s="33">
        <f t="shared" si="82"/>
        <v>1000</v>
      </c>
      <c r="I275" s="33">
        <f t="shared" si="82"/>
        <v>1000</v>
      </c>
      <c r="J275" s="37" t="s">
        <v>79</v>
      </c>
    </row>
    <row r="276" spans="1:10" ht="14.25" customHeight="1">
      <c r="A276" s="31">
        <v>264</v>
      </c>
      <c r="B276" s="35" t="s">
        <v>3</v>
      </c>
      <c r="C276" s="33">
        <f t="shared" si="81"/>
        <v>0</v>
      </c>
      <c r="D276" s="33">
        <v>0</v>
      </c>
      <c r="E276" s="33">
        <v>0</v>
      </c>
      <c r="F276" s="34">
        <v>0</v>
      </c>
      <c r="G276" s="34">
        <v>0</v>
      </c>
      <c r="H276" s="34">
        <v>0</v>
      </c>
      <c r="I276" s="34">
        <v>0</v>
      </c>
      <c r="J276" s="38"/>
    </row>
    <row r="277" spans="1:10" ht="15">
      <c r="A277" s="31">
        <v>265</v>
      </c>
      <c r="B277" s="35" t="s">
        <v>4</v>
      </c>
      <c r="C277" s="33">
        <f t="shared" si="81"/>
        <v>0</v>
      </c>
      <c r="D277" s="33">
        <v>0</v>
      </c>
      <c r="E277" s="33">
        <v>0</v>
      </c>
      <c r="F277" s="34">
        <v>0</v>
      </c>
      <c r="G277" s="34">
        <v>0</v>
      </c>
      <c r="H277" s="34">
        <v>0</v>
      </c>
      <c r="I277" s="34">
        <v>0</v>
      </c>
      <c r="J277" s="38"/>
    </row>
    <row r="278" spans="1:10" ht="15">
      <c r="A278" s="31">
        <v>266</v>
      </c>
      <c r="B278" s="35" t="s">
        <v>5</v>
      </c>
      <c r="C278" s="33">
        <f t="shared" si="81"/>
        <v>2511.99108</v>
      </c>
      <c r="D278" s="33">
        <v>160</v>
      </c>
      <c r="E278" s="33">
        <v>256.901</v>
      </c>
      <c r="F278" s="33">
        <v>95.09008</v>
      </c>
      <c r="G278" s="33">
        <v>0</v>
      </c>
      <c r="H278" s="33">
        <v>1000</v>
      </c>
      <c r="I278" s="33">
        <v>1000</v>
      </c>
      <c r="J278" s="38"/>
    </row>
    <row r="279" spans="1:10" ht="15">
      <c r="A279" s="31">
        <v>267</v>
      </c>
      <c r="B279" s="35" t="s">
        <v>6</v>
      </c>
      <c r="C279" s="33">
        <f t="shared" si="81"/>
        <v>0</v>
      </c>
      <c r="D279" s="33">
        <v>0</v>
      </c>
      <c r="E279" s="33">
        <v>0</v>
      </c>
      <c r="F279" s="34">
        <v>0</v>
      </c>
      <c r="G279" s="34">
        <v>0</v>
      </c>
      <c r="H279" s="34">
        <v>0</v>
      </c>
      <c r="I279" s="34">
        <v>0</v>
      </c>
      <c r="J279" s="39"/>
    </row>
    <row r="280" spans="1:10" ht="25.5">
      <c r="A280" s="31">
        <v>268</v>
      </c>
      <c r="B280" s="76" t="s">
        <v>59</v>
      </c>
      <c r="C280" s="33">
        <f t="shared" si="81"/>
        <v>4275.5515</v>
      </c>
      <c r="D280" s="33">
        <f aca="true" t="shared" si="83" ref="D280:I280">D281+D282+D283+D284</f>
        <v>1160.0515</v>
      </c>
      <c r="E280" s="33">
        <f t="shared" si="83"/>
        <v>435.5</v>
      </c>
      <c r="F280" s="33">
        <f t="shared" si="83"/>
        <v>680</v>
      </c>
      <c r="G280" s="33">
        <f t="shared" si="83"/>
        <v>0</v>
      </c>
      <c r="H280" s="33">
        <f t="shared" si="83"/>
        <v>1000</v>
      </c>
      <c r="I280" s="33">
        <f t="shared" si="83"/>
        <v>1000</v>
      </c>
      <c r="J280" s="59" t="s">
        <v>80</v>
      </c>
    </row>
    <row r="281" spans="1:10" ht="14.25" customHeight="1">
      <c r="A281" s="31">
        <v>269</v>
      </c>
      <c r="B281" s="35" t="s">
        <v>3</v>
      </c>
      <c r="C281" s="33">
        <f t="shared" si="81"/>
        <v>0</v>
      </c>
      <c r="D281" s="33">
        <v>0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60"/>
    </row>
    <row r="282" spans="1:10" ht="15">
      <c r="A282" s="31">
        <v>270</v>
      </c>
      <c r="B282" s="35" t="s">
        <v>4</v>
      </c>
      <c r="C282" s="33">
        <f t="shared" si="81"/>
        <v>0</v>
      </c>
      <c r="D282" s="33">
        <v>0</v>
      </c>
      <c r="E282" s="33">
        <v>0</v>
      </c>
      <c r="F282" s="33">
        <v>0</v>
      </c>
      <c r="G282" s="33">
        <v>0</v>
      </c>
      <c r="H282" s="33">
        <v>0</v>
      </c>
      <c r="I282" s="33">
        <v>0</v>
      </c>
      <c r="J282" s="60"/>
    </row>
    <row r="283" spans="1:10" ht="15">
      <c r="A283" s="31">
        <v>271</v>
      </c>
      <c r="B283" s="35" t="s">
        <v>5</v>
      </c>
      <c r="C283" s="33">
        <f t="shared" si="81"/>
        <v>4275.5515</v>
      </c>
      <c r="D283" s="33">
        <v>1160.0515</v>
      </c>
      <c r="E283" s="33">
        <v>435.5</v>
      </c>
      <c r="F283" s="33">
        <v>680</v>
      </c>
      <c r="G283" s="33">
        <v>0</v>
      </c>
      <c r="H283" s="33">
        <v>1000</v>
      </c>
      <c r="I283" s="33">
        <v>1000</v>
      </c>
      <c r="J283" s="60"/>
    </row>
    <row r="284" spans="1:10" ht="15">
      <c r="A284" s="31">
        <v>272</v>
      </c>
      <c r="B284" s="35" t="s">
        <v>6</v>
      </c>
      <c r="C284" s="33">
        <f t="shared" si="81"/>
        <v>0</v>
      </c>
      <c r="D284" s="33">
        <v>0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61"/>
    </row>
    <row r="285" spans="1:10" ht="15">
      <c r="A285" s="31">
        <v>273</v>
      </c>
      <c r="B285" s="43" t="s">
        <v>18</v>
      </c>
      <c r="C285" s="44"/>
      <c r="D285" s="44"/>
      <c r="E285" s="44"/>
      <c r="F285" s="44"/>
      <c r="G285" s="44"/>
      <c r="H285" s="44"/>
      <c r="I285" s="44"/>
      <c r="J285" s="45"/>
    </row>
    <row r="286" spans="1:10" ht="14.25" customHeight="1">
      <c r="A286" s="31">
        <v>274</v>
      </c>
      <c r="B286" s="46" t="s">
        <v>19</v>
      </c>
      <c r="C286" s="34">
        <f>SUM(D286+E286+F286+G286+H286+I286)</f>
        <v>0</v>
      </c>
      <c r="D286" s="34">
        <f aca="true" t="shared" si="84" ref="D286:E288">+SUM(D289)</f>
        <v>0</v>
      </c>
      <c r="E286" s="34">
        <f t="shared" si="84"/>
        <v>0</v>
      </c>
      <c r="F286" s="34">
        <f>F287+F288+F289+F290</f>
        <v>0</v>
      </c>
      <c r="G286" s="34">
        <f>G287+G288+G289+G290</f>
        <v>0</v>
      </c>
      <c r="H286" s="34">
        <f>H287+H288+H289+H290</f>
        <v>0</v>
      </c>
      <c r="I286" s="34">
        <f>I287+I288+I289+I290</f>
        <v>0</v>
      </c>
      <c r="J286" s="77"/>
    </row>
    <row r="287" spans="1:10" ht="15">
      <c r="A287" s="31">
        <v>275</v>
      </c>
      <c r="B287" s="35" t="s">
        <v>3</v>
      </c>
      <c r="C287" s="34">
        <f>SUM(D287+E287+F287+G287+H287+I287)</f>
        <v>0</v>
      </c>
      <c r="D287" s="34">
        <f t="shared" si="84"/>
        <v>0</v>
      </c>
      <c r="E287" s="34">
        <f t="shared" si="84"/>
        <v>0</v>
      </c>
      <c r="F287" s="34">
        <v>0</v>
      </c>
      <c r="G287" s="34">
        <v>0</v>
      </c>
      <c r="H287" s="34">
        <v>0</v>
      </c>
      <c r="I287" s="34">
        <v>0</v>
      </c>
      <c r="J287" s="36"/>
    </row>
    <row r="288" spans="1:10" ht="15">
      <c r="A288" s="31">
        <v>276</v>
      </c>
      <c r="B288" s="35" t="s">
        <v>4</v>
      </c>
      <c r="C288" s="34">
        <f>SUM(D288+E288+F288+G288+H288+I288)</f>
        <v>0</v>
      </c>
      <c r="D288" s="34">
        <f t="shared" si="84"/>
        <v>0</v>
      </c>
      <c r="E288" s="34">
        <f t="shared" si="84"/>
        <v>0</v>
      </c>
      <c r="F288" s="34">
        <v>0</v>
      </c>
      <c r="G288" s="34">
        <v>0</v>
      </c>
      <c r="H288" s="34">
        <v>0</v>
      </c>
      <c r="I288" s="34">
        <v>0</v>
      </c>
      <c r="J288" s="36"/>
    </row>
    <row r="289" spans="1:10" ht="15">
      <c r="A289" s="31">
        <v>277</v>
      </c>
      <c r="B289" s="35" t="s">
        <v>5</v>
      </c>
      <c r="C289" s="34">
        <f>SUM(D289+E289+F289+G289+H289+I289)</f>
        <v>0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6"/>
    </row>
    <row r="290" spans="1:10" ht="15">
      <c r="A290" s="31">
        <v>278</v>
      </c>
      <c r="B290" s="35" t="s">
        <v>6</v>
      </c>
      <c r="C290" s="34">
        <f>SUM(D290+E290+F290+G290+H290+I290)</f>
        <v>0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6"/>
    </row>
    <row r="291" spans="1:10" ht="15">
      <c r="A291" s="31">
        <v>279</v>
      </c>
      <c r="B291" s="43" t="s">
        <v>20</v>
      </c>
      <c r="C291" s="44"/>
      <c r="D291" s="44"/>
      <c r="E291" s="44"/>
      <c r="F291" s="44"/>
      <c r="G291" s="44"/>
      <c r="H291" s="44"/>
      <c r="I291" s="44"/>
      <c r="J291" s="45"/>
    </row>
    <row r="292" spans="1:10" ht="16.5" customHeight="1">
      <c r="A292" s="31">
        <v>280</v>
      </c>
      <c r="B292" s="48" t="s">
        <v>24</v>
      </c>
      <c r="C292" s="33">
        <f aca="true" t="shared" si="85" ref="C292:C311">SUM(D292+E292+F292+G292+H292+I292)</f>
        <v>164067.21203</v>
      </c>
      <c r="D292" s="33">
        <f aca="true" t="shared" si="86" ref="D292:I292">D293+D294+D295+D296</f>
        <v>23546.95871</v>
      </c>
      <c r="E292" s="33">
        <f t="shared" si="86"/>
        <v>32921.958269999996</v>
      </c>
      <c r="F292" s="33">
        <f t="shared" si="86"/>
        <v>33817.43027</v>
      </c>
      <c r="G292" s="33">
        <f t="shared" si="86"/>
        <v>30338.533019999995</v>
      </c>
      <c r="H292" s="33">
        <f t="shared" si="86"/>
        <v>21721.16588</v>
      </c>
      <c r="I292" s="33">
        <f t="shared" si="86"/>
        <v>21721.16588</v>
      </c>
      <c r="J292" s="71"/>
    </row>
    <row r="293" spans="1:10" ht="16.5" customHeight="1">
      <c r="A293" s="31">
        <v>281</v>
      </c>
      <c r="B293" s="35" t="s">
        <v>3</v>
      </c>
      <c r="C293" s="33">
        <f>SUM(D293+E293+F293+G293+H293+I293)</f>
        <v>0</v>
      </c>
      <c r="D293" s="33">
        <f aca="true" t="shared" si="87" ref="D293:I293">D298+D303+D308+D313+D318+D323+D328</f>
        <v>0</v>
      </c>
      <c r="E293" s="33">
        <f t="shared" si="87"/>
        <v>0</v>
      </c>
      <c r="F293" s="33">
        <f t="shared" si="87"/>
        <v>0</v>
      </c>
      <c r="G293" s="33">
        <f t="shared" si="87"/>
        <v>0</v>
      </c>
      <c r="H293" s="33">
        <f t="shared" si="87"/>
        <v>0</v>
      </c>
      <c r="I293" s="33">
        <f t="shared" si="87"/>
        <v>0</v>
      </c>
      <c r="J293" s="36"/>
    </row>
    <row r="294" spans="1:10" ht="15">
      <c r="A294" s="31">
        <v>282</v>
      </c>
      <c r="B294" s="35" t="s">
        <v>4</v>
      </c>
      <c r="C294" s="33">
        <f t="shared" si="85"/>
        <v>246.3</v>
      </c>
      <c r="D294" s="33">
        <f aca="true" t="shared" si="88" ref="D294:I296">D299+D304+D309+D314+D319+D324+D329</f>
        <v>123.9</v>
      </c>
      <c r="E294" s="33">
        <f t="shared" si="88"/>
        <v>122.4</v>
      </c>
      <c r="F294" s="33">
        <f t="shared" si="88"/>
        <v>0</v>
      </c>
      <c r="G294" s="33">
        <f t="shared" si="88"/>
        <v>0</v>
      </c>
      <c r="H294" s="33">
        <f t="shared" si="88"/>
        <v>0</v>
      </c>
      <c r="I294" s="33">
        <f t="shared" si="88"/>
        <v>0</v>
      </c>
      <c r="J294" s="36"/>
    </row>
    <row r="295" spans="1:10" ht="15">
      <c r="A295" s="31">
        <v>283</v>
      </c>
      <c r="B295" s="35" t="s">
        <v>5</v>
      </c>
      <c r="C295" s="33">
        <f t="shared" si="85"/>
        <v>163820.91202999995</v>
      </c>
      <c r="D295" s="33">
        <f t="shared" si="88"/>
        <v>23423.058709999998</v>
      </c>
      <c r="E295" s="33">
        <f t="shared" si="88"/>
        <v>32799.558269999994</v>
      </c>
      <c r="F295" s="33">
        <f t="shared" si="88"/>
        <v>33817.43027</v>
      </c>
      <c r="G295" s="33">
        <f t="shared" si="88"/>
        <v>30338.533019999995</v>
      </c>
      <c r="H295" s="33">
        <f t="shared" si="88"/>
        <v>21721.16588</v>
      </c>
      <c r="I295" s="33">
        <f t="shared" si="88"/>
        <v>21721.16588</v>
      </c>
      <c r="J295" s="36"/>
    </row>
    <row r="296" spans="1:10" ht="15">
      <c r="A296" s="31">
        <v>284</v>
      </c>
      <c r="B296" s="35" t="s">
        <v>6</v>
      </c>
      <c r="C296" s="33">
        <f t="shared" si="85"/>
        <v>0</v>
      </c>
      <c r="D296" s="33">
        <f t="shared" si="88"/>
        <v>0</v>
      </c>
      <c r="E296" s="33">
        <f t="shared" si="88"/>
        <v>0</v>
      </c>
      <c r="F296" s="33">
        <f t="shared" si="88"/>
        <v>0</v>
      </c>
      <c r="G296" s="33">
        <f t="shared" si="88"/>
        <v>0</v>
      </c>
      <c r="H296" s="33">
        <f t="shared" si="88"/>
        <v>0</v>
      </c>
      <c r="I296" s="33">
        <f t="shared" si="88"/>
        <v>0</v>
      </c>
      <c r="J296" s="36"/>
    </row>
    <row r="297" spans="1:10" ht="27" customHeight="1">
      <c r="A297" s="31">
        <v>285</v>
      </c>
      <c r="B297" s="48" t="s">
        <v>60</v>
      </c>
      <c r="C297" s="33">
        <f t="shared" si="85"/>
        <v>12674.63735</v>
      </c>
      <c r="D297" s="33">
        <f aca="true" t="shared" si="89" ref="D297:I297">D298+D299+D300+D301</f>
        <v>2551.414</v>
      </c>
      <c r="E297" s="33">
        <f t="shared" si="89"/>
        <v>2310.619</v>
      </c>
      <c r="F297" s="33">
        <f t="shared" si="89"/>
        <v>2136.6</v>
      </c>
      <c r="G297" s="33">
        <f t="shared" si="89"/>
        <v>664.30275</v>
      </c>
      <c r="H297" s="33">
        <f t="shared" si="89"/>
        <v>2505.8508</v>
      </c>
      <c r="I297" s="33">
        <f t="shared" si="89"/>
        <v>2505.8508</v>
      </c>
      <c r="J297" s="37" t="s">
        <v>81</v>
      </c>
    </row>
    <row r="298" spans="1:10" ht="15">
      <c r="A298" s="31">
        <v>286</v>
      </c>
      <c r="B298" s="35" t="s">
        <v>3</v>
      </c>
      <c r="C298" s="33">
        <f t="shared" si="85"/>
        <v>0</v>
      </c>
      <c r="D298" s="33">
        <v>0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8"/>
    </row>
    <row r="299" spans="1:10" ht="15">
      <c r="A299" s="31">
        <v>287</v>
      </c>
      <c r="B299" s="35" t="s">
        <v>4</v>
      </c>
      <c r="C299" s="33">
        <f t="shared" si="85"/>
        <v>0</v>
      </c>
      <c r="D299" s="33">
        <v>0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8"/>
    </row>
    <row r="300" spans="1:10" ht="15">
      <c r="A300" s="31">
        <v>288</v>
      </c>
      <c r="B300" s="35" t="s">
        <v>5</v>
      </c>
      <c r="C300" s="33">
        <f t="shared" si="85"/>
        <v>12674.63735</v>
      </c>
      <c r="D300" s="33">
        <v>2551.414</v>
      </c>
      <c r="E300" s="33">
        <v>2310.619</v>
      </c>
      <c r="F300" s="33">
        <v>2136.6</v>
      </c>
      <c r="G300" s="33">
        <v>664.30275</v>
      </c>
      <c r="H300" s="33">
        <v>2505.8508</v>
      </c>
      <c r="I300" s="33">
        <v>2505.8508</v>
      </c>
      <c r="J300" s="38"/>
    </row>
    <row r="301" spans="1:10" ht="15">
      <c r="A301" s="31">
        <v>289</v>
      </c>
      <c r="B301" s="35" t="s">
        <v>6</v>
      </c>
      <c r="C301" s="33">
        <f t="shared" si="85"/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9"/>
    </row>
    <row r="302" spans="1:10" ht="25.5">
      <c r="A302" s="31">
        <v>290</v>
      </c>
      <c r="B302" s="48" t="s">
        <v>61</v>
      </c>
      <c r="C302" s="33">
        <f t="shared" si="85"/>
        <v>128727.16245</v>
      </c>
      <c r="D302" s="33">
        <f aca="true" t="shared" si="90" ref="D302:I302">SUM(D303+D304+D305+D306)</f>
        <v>18970.97271</v>
      </c>
      <c r="E302" s="33">
        <f t="shared" si="90"/>
        <v>23969.72586</v>
      </c>
      <c r="F302" s="33">
        <f t="shared" si="90"/>
        <v>23881.01686</v>
      </c>
      <c r="G302" s="33">
        <f t="shared" si="90"/>
        <v>23581.01686</v>
      </c>
      <c r="H302" s="33">
        <f t="shared" si="90"/>
        <v>19162.21508</v>
      </c>
      <c r="I302" s="33">
        <f t="shared" si="90"/>
        <v>19162.21508</v>
      </c>
      <c r="J302" s="37" t="s">
        <v>82</v>
      </c>
    </row>
    <row r="303" spans="1:10" ht="15">
      <c r="A303" s="31">
        <v>291</v>
      </c>
      <c r="B303" s="35" t="s">
        <v>3</v>
      </c>
      <c r="C303" s="33">
        <f t="shared" si="85"/>
        <v>0</v>
      </c>
      <c r="D303" s="33">
        <v>0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8"/>
    </row>
    <row r="304" spans="1:10" ht="15">
      <c r="A304" s="31">
        <v>292</v>
      </c>
      <c r="B304" s="35" t="s">
        <v>4</v>
      </c>
      <c r="C304" s="33">
        <f t="shared" si="85"/>
        <v>0</v>
      </c>
      <c r="D304" s="33">
        <v>0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8"/>
    </row>
    <row r="305" spans="1:10" ht="15">
      <c r="A305" s="31">
        <v>293</v>
      </c>
      <c r="B305" s="35" t="s">
        <v>5</v>
      </c>
      <c r="C305" s="33">
        <f t="shared" si="85"/>
        <v>128727.16245</v>
      </c>
      <c r="D305" s="33">
        <v>18970.97271</v>
      </c>
      <c r="E305" s="33">
        <v>23969.72586</v>
      </c>
      <c r="F305" s="33">
        <v>23881.01686</v>
      </c>
      <c r="G305" s="33">
        <v>23581.01686</v>
      </c>
      <c r="H305" s="33">
        <v>19162.21508</v>
      </c>
      <c r="I305" s="33">
        <v>19162.21508</v>
      </c>
      <c r="J305" s="38"/>
    </row>
    <row r="306" spans="1:10" ht="15">
      <c r="A306" s="31">
        <v>294</v>
      </c>
      <c r="B306" s="35" t="s">
        <v>6</v>
      </c>
      <c r="C306" s="33">
        <f t="shared" si="85"/>
        <v>0</v>
      </c>
      <c r="D306" s="33">
        <v>0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9"/>
    </row>
    <row r="307" spans="1:10" ht="38.25">
      <c r="A307" s="31">
        <v>295</v>
      </c>
      <c r="B307" s="47" t="s">
        <v>62</v>
      </c>
      <c r="C307" s="34">
        <f t="shared" si="85"/>
        <v>0</v>
      </c>
      <c r="D307" s="34">
        <f aca="true" t="shared" si="91" ref="D307:I307">D308+D309+D310+D311</f>
        <v>0</v>
      </c>
      <c r="E307" s="34">
        <f t="shared" si="91"/>
        <v>0</v>
      </c>
      <c r="F307" s="34">
        <f t="shared" si="91"/>
        <v>0</v>
      </c>
      <c r="G307" s="34">
        <f t="shared" si="91"/>
        <v>0</v>
      </c>
      <c r="H307" s="34">
        <f t="shared" si="91"/>
        <v>0</v>
      </c>
      <c r="I307" s="34">
        <f t="shared" si="91"/>
        <v>0</v>
      </c>
      <c r="J307" s="37" t="s">
        <v>83</v>
      </c>
    </row>
    <row r="308" spans="1:10" ht="15">
      <c r="A308" s="31">
        <v>296</v>
      </c>
      <c r="B308" s="35" t="s">
        <v>3</v>
      </c>
      <c r="C308" s="34">
        <f t="shared" si="85"/>
        <v>0</v>
      </c>
      <c r="D308" s="34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8"/>
    </row>
    <row r="309" spans="1:10" ht="15">
      <c r="A309" s="31">
        <v>297</v>
      </c>
      <c r="B309" s="35" t="s">
        <v>4</v>
      </c>
      <c r="C309" s="34">
        <f t="shared" si="85"/>
        <v>0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8"/>
    </row>
    <row r="310" spans="1:10" ht="15">
      <c r="A310" s="31">
        <v>298</v>
      </c>
      <c r="B310" s="35" t="s">
        <v>5</v>
      </c>
      <c r="C310" s="34">
        <f t="shared" si="85"/>
        <v>0</v>
      </c>
      <c r="D310" s="34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8"/>
    </row>
    <row r="311" spans="1:10" ht="15">
      <c r="A311" s="31">
        <v>299</v>
      </c>
      <c r="B311" s="35" t="s">
        <v>6</v>
      </c>
      <c r="C311" s="34">
        <f t="shared" si="85"/>
        <v>0</v>
      </c>
      <c r="D311" s="34">
        <v>0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9"/>
    </row>
    <row r="312" spans="1:10" ht="38.25">
      <c r="A312" s="31">
        <v>300</v>
      </c>
      <c r="B312" s="46" t="s">
        <v>63</v>
      </c>
      <c r="C312" s="34">
        <f>C313+C314+C315+C316</f>
        <v>564.3</v>
      </c>
      <c r="D312" s="34">
        <f aca="true" t="shared" si="92" ref="D312:I312">D313+D314+D315+D316</f>
        <v>177</v>
      </c>
      <c r="E312" s="34">
        <f t="shared" si="92"/>
        <v>174.9</v>
      </c>
      <c r="F312" s="34">
        <f t="shared" si="92"/>
        <v>53.1</v>
      </c>
      <c r="G312" s="34">
        <f t="shared" si="92"/>
        <v>53.1</v>
      </c>
      <c r="H312" s="34">
        <f t="shared" si="92"/>
        <v>53.1</v>
      </c>
      <c r="I312" s="34">
        <f t="shared" si="92"/>
        <v>53.1</v>
      </c>
      <c r="J312" s="37" t="s">
        <v>84</v>
      </c>
    </row>
    <row r="313" spans="1:10" ht="15">
      <c r="A313" s="31">
        <v>301</v>
      </c>
      <c r="B313" s="35" t="s">
        <v>3</v>
      </c>
      <c r="C313" s="34">
        <f>D313+E313+F313+G313+H313+I313</f>
        <v>0</v>
      </c>
      <c r="D313" s="34">
        <v>0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8"/>
    </row>
    <row r="314" spans="1:10" ht="15">
      <c r="A314" s="31">
        <v>302</v>
      </c>
      <c r="B314" s="35" t="s">
        <v>4</v>
      </c>
      <c r="C314" s="34">
        <f>D314+E314+F314+G314+H314+I314</f>
        <v>246.3</v>
      </c>
      <c r="D314" s="34">
        <v>123.9</v>
      </c>
      <c r="E314" s="34">
        <v>122.4</v>
      </c>
      <c r="F314" s="34">
        <v>0</v>
      </c>
      <c r="G314" s="34">
        <v>0</v>
      </c>
      <c r="H314" s="34">
        <v>0</v>
      </c>
      <c r="I314" s="34">
        <v>0</v>
      </c>
      <c r="J314" s="38"/>
    </row>
    <row r="315" spans="1:10" ht="15">
      <c r="A315" s="31">
        <v>303</v>
      </c>
      <c r="B315" s="35" t="s">
        <v>5</v>
      </c>
      <c r="C315" s="34">
        <f>D315+E315+F315+G315+H315+I315</f>
        <v>318</v>
      </c>
      <c r="D315" s="34">
        <v>53.1</v>
      </c>
      <c r="E315" s="34">
        <v>52.5</v>
      </c>
      <c r="F315" s="34">
        <v>53.1</v>
      </c>
      <c r="G315" s="34">
        <v>53.1</v>
      </c>
      <c r="H315" s="34">
        <v>53.1</v>
      </c>
      <c r="I315" s="34">
        <v>53.1</v>
      </c>
      <c r="J315" s="38"/>
    </row>
    <row r="316" spans="1:10" ht="15">
      <c r="A316" s="31">
        <v>304</v>
      </c>
      <c r="B316" s="35" t="s">
        <v>6</v>
      </c>
      <c r="C316" s="34">
        <f>D316+E316+F316+G316+H316+I316</f>
        <v>0</v>
      </c>
      <c r="D316" s="34">
        <v>0</v>
      </c>
      <c r="E316" s="34">
        <v>0</v>
      </c>
      <c r="F316" s="34">
        <v>0</v>
      </c>
      <c r="G316" s="34">
        <v>0</v>
      </c>
      <c r="H316" s="34">
        <v>0</v>
      </c>
      <c r="I316" s="34">
        <v>0</v>
      </c>
      <c r="J316" s="39"/>
    </row>
    <row r="317" spans="1:10" ht="38.25">
      <c r="A317" s="31">
        <v>305</v>
      </c>
      <c r="B317" s="62" t="s">
        <v>102</v>
      </c>
      <c r="C317" s="34">
        <f>C318+C319+C320+C321</f>
        <v>1847.572</v>
      </c>
      <c r="D317" s="34">
        <f aca="true" t="shared" si="93" ref="D317:I317">D318+D319+D320+D321</f>
        <v>1847.572</v>
      </c>
      <c r="E317" s="34">
        <f t="shared" si="93"/>
        <v>0</v>
      </c>
      <c r="F317" s="34">
        <f t="shared" si="93"/>
        <v>0</v>
      </c>
      <c r="G317" s="34">
        <f t="shared" si="93"/>
        <v>0</v>
      </c>
      <c r="H317" s="34">
        <f t="shared" si="93"/>
        <v>0</v>
      </c>
      <c r="I317" s="34">
        <f t="shared" si="93"/>
        <v>0</v>
      </c>
      <c r="J317" s="37"/>
    </row>
    <row r="318" spans="1:10" ht="15">
      <c r="A318" s="31">
        <v>306</v>
      </c>
      <c r="B318" s="35" t="s">
        <v>3</v>
      </c>
      <c r="C318" s="34">
        <f>D318+E318+F318+G318+H318+I318</f>
        <v>0</v>
      </c>
      <c r="D318" s="34">
        <v>0</v>
      </c>
      <c r="E318" s="34">
        <v>0</v>
      </c>
      <c r="F318" s="34">
        <v>0</v>
      </c>
      <c r="G318" s="34">
        <v>0</v>
      </c>
      <c r="H318" s="34">
        <v>0</v>
      </c>
      <c r="I318" s="34">
        <v>0</v>
      </c>
      <c r="J318" s="38"/>
    </row>
    <row r="319" spans="1:10" ht="15">
      <c r="A319" s="31">
        <v>307</v>
      </c>
      <c r="B319" s="35" t="s">
        <v>4</v>
      </c>
      <c r="C319" s="34">
        <f>D319+E319+F319+G319+H319+I319</f>
        <v>0</v>
      </c>
      <c r="D319" s="34">
        <v>0</v>
      </c>
      <c r="E319" s="34">
        <v>0</v>
      </c>
      <c r="F319" s="34">
        <v>0</v>
      </c>
      <c r="G319" s="34">
        <v>0</v>
      </c>
      <c r="H319" s="34">
        <v>0</v>
      </c>
      <c r="I319" s="34">
        <v>0</v>
      </c>
      <c r="J319" s="38"/>
    </row>
    <row r="320" spans="1:10" ht="15">
      <c r="A320" s="31">
        <v>308</v>
      </c>
      <c r="B320" s="35" t="s">
        <v>5</v>
      </c>
      <c r="C320" s="34">
        <f>D320+E320+F320+G320+H320+I320</f>
        <v>1847.572</v>
      </c>
      <c r="D320" s="34">
        <v>1847.572</v>
      </c>
      <c r="E320" s="34">
        <v>0</v>
      </c>
      <c r="F320" s="34">
        <v>0</v>
      </c>
      <c r="G320" s="34">
        <v>0</v>
      </c>
      <c r="H320" s="34">
        <v>0</v>
      </c>
      <c r="I320" s="34">
        <v>0</v>
      </c>
      <c r="J320" s="38"/>
    </row>
    <row r="321" spans="1:10" ht="15">
      <c r="A321" s="31">
        <v>309</v>
      </c>
      <c r="B321" s="35" t="s">
        <v>6</v>
      </c>
      <c r="C321" s="34">
        <f>D321+E321+F321+G321+H321+I321</f>
        <v>0</v>
      </c>
      <c r="D321" s="34">
        <v>0</v>
      </c>
      <c r="E321" s="34">
        <v>0</v>
      </c>
      <c r="F321" s="34">
        <v>0</v>
      </c>
      <c r="G321" s="34">
        <v>0</v>
      </c>
      <c r="H321" s="34">
        <v>0</v>
      </c>
      <c r="I321" s="34">
        <v>0</v>
      </c>
      <c r="J321" s="39"/>
    </row>
    <row r="322" spans="1:10" ht="28.5" customHeight="1">
      <c r="A322" s="31">
        <v>310</v>
      </c>
      <c r="B322" s="46" t="s">
        <v>107</v>
      </c>
      <c r="C322" s="34">
        <f>C323+C324+C325+C326</f>
        <v>20253.54023</v>
      </c>
      <c r="D322" s="34">
        <f aca="true" t="shared" si="94" ref="D322:I322">D323+D324+D325+D326</f>
        <v>0</v>
      </c>
      <c r="E322" s="34">
        <f t="shared" si="94"/>
        <v>6466.71341</v>
      </c>
      <c r="F322" s="34">
        <f t="shared" si="94"/>
        <v>7746.71341</v>
      </c>
      <c r="G322" s="34">
        <f t="shared" si="94"/>
        <v>6040.11341</v>
      </c>
      <c r="H322" s="34">
        <f t="shared" si="94"/>
        <v>0</v>
      </c>
      <c r="I322" s="34">
        <f t="shared" si="94"/>
        <v>0</v>
      </c>
      <c r="J322" s="71"/>
    </row>
    <row r="323" spans="1:10" ht="15">
      <c r="A323" s="31">
        <v>311</v>
      </c>
      <c r="B323" s="35" t="s">
        <v>3</v>
      </c>
      <c r="C323" s="34">
        <f>D323+E323+F323+G323+H323+I323</f>
        <v>0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71"/>
    </row>
    <row r="324" spans="1:10" ht="15">
      <c r="A324" s="31">
        <v>312</v>
      </c>
      <c r="B324" s="35" t="s">
        <v>4</v>
      </c>
      <c r="C324" s="34">
        <f>D324+E324+F324+G324+H324+I324</f>
        <v>0</v>
      </c>
      <c r="D324" s="34">
        <v>0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71"/>
    </row>
    <row r="325" spans="1:10" ht="15">
      <c r="A325" s="31">
        <v>313</v>
      </c>
      <c r="B325" s="35" t="s">
        <v>5</v>
      </c>
      <c r="C325" s="34">
        <f>D325+E325+F325+G325+H325+I325</f>
        <v>20253.54023</v>
      </c>
      <c r="D325" s="34">
        <v>0</v>
      </c>
      <c r="E325" s="34">
        <v>6466.71341</v>
      </c>
      <c r="F325" s="34">
        <v>7746.71341</v>
      </c>
      <c r="G325" s="34">
        <v>6040.11341</v>
      </c>
      <c r="H325" s="34">
        <v>0</v>
      </c>
      <c r="I325" s="34">
        <v>0</v>
      </c>
      <c r="J325" s="71" t="s">
        <v>111</v>
      </c>
    </row>
    <row r="326" spans="1:10" ht="15">
      <c r="A326" s="31">
        <v>314</v>
      </c>
      <c r="B326" s="35" t="s">
        <v>6</v>
      </c>
      <c r="C326" s="34">
        <f>D326+E326+F326+G326+H326+I326</f>
        <v>0</v>
      </c>
      <c r="D326" s="34">
        <v>0</v>
      </c>
      <c r="E326" s="34">
        <v>0</v>
      </c>
      <c r="F326" s="34">
        <v>0</v>
      </c>
      <c r="G326" s="34">
        <v>0</v>
      </c>
      <c r="H326" s="34">
        <v>0</v>
      </c>
      <c r="I326" s="34">
        <v>0</v>
      </c>
      <c r="J326" s="71"/>
    </row>
    <row r="327" spans="1:12" s="15" customFormat="1" ht="40.5" customHeight="1">
      <c r="A327" s="31">
        <v>315</v>
      </c>
      <c r="B327" s="46" t="s">
        <v>110</v>
      </c>
      <c r="C327" s="34">
        <f>C328+C329+C330+C331</f>
        <v>0</v>
      </c>
      <c r="D327" s="34">
        <f aca="true" t="shared" si="95" ref="D327:I327">D328+D329+D330+D331</f>
        <v>0</v>
      </c>
      <c r="E327" s="34">
        <f t="shared" si="95"/>
        <v>0</v>
      </c>
      <c r="F327" s="34">
        <f t="shared" si="95"/>
        <v>0</v>
      </c>
      <c r="G327" s="34">
        <f t="shared" si="95"/>
        <v>0</v>
      </c>
      <c r="H327" s="34">
        <f t="shared" si="95"/>
        <v>0</v>
      </c>
      <c r="I327" s="34">
        <f t="shared" si="95"/>
        <v>0</v>
      </c>
      <c r="J327" s="71"/>
      <c r="L327" s="16"/>
    </row>
    <row r="328" spans="1:10" ht="15">
      <c r="A328" s="31">
        <v>316</v>
      </c>
      <c r="B328" s="35" t="s">
        <v>3</v>
      </c>
      <c r="C328" s="34">
        <v>0</v>
      </c>
      <c r="D328" s="34">
        <v>0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71"/>
    </row>
    <row r="329" spans="1:10" ht="15">
      <c r="A329" s="31">
        <v>317</v>
      </c>
      <c r="B329" s="35" t="s">
        <v>4</v>
      </c>
      <c r="C329" s="34">
        <v>0</v>
      </c>
      <c r="D329" s="34">
        <v>0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71"/>
    </row>
    <row r="330" spans="1:10" ht="15">
      <c r="A330" s="31">
        <v>318</v>
      </c>
      <c r="B330" s="35" t="s">
        <v>5</v>
      </c>
      <c r="C330" s="34">
        <v>0</v>
      </c>
      <c r="D330" s="34">
        <v>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71" t="s">
        <v>112</v>
      </c>
    </row>
    <row r="331" spans="1:10" ht="15">
      <c r="A331" s="31">
        <v>319</v>
      </c>
      <c r="B331" s="35" t="s">
        <v>6</v>
      </c>
      <c r="C331" s="34">
        <v>0</v>
      </c>
      <c r="D331" s="34">
        <v>0</v>
      </c>
      <c r="E331" s="34">
        <v>0</v>
      </c>
      <c r="F331" s="34">
        <v>0</v>
      </c>
      <c r="G331" s="34">
        <v>0</v>
      </c>
      <c r="H331" s="34">
        <v>0</v>
      </c>
      <c r="I331" s="34">
        <v>0</v>
      </c>
      <c r="J331" s="71"/>
    </row>
    <row r="332" spans="1:10" ht="15">
      <c r="A332" s="31">
        <v>320</v>
      </c>
      <c r="B332" s="55" t="s">
        <v>25</v>
      </c>
      <c r="C332" s="56"/>
      <c r="D332" s="56"/>
      <c r="E332" s="56"/>
      <c r="F332" s="56"/>
      <c r="G332" s="56"/>
      <c r="H332" s="56"/>
      <c r="I332" s="56"/>
      <c r="J332" s="57"/>
    </row>
    <row r="333" spans="1:10" ht="25.5">
      <c r="A333" s="31">
        <v>321</v>
      </c>
      <c r="B333" s="46" t="s">
        <v>9</v>
      </c>
      <c r="C333" s="34">
        <f>SUM(D333+E333+F333+G333+H333+I333)</f>
        <v>4274.9800000000005</v>
      </c>
      <c r="D333" s="34">
        <f aca="true" t="shared" si="96" ref="D333:I333">D334+D335+D336+D337</f>
        <v>935.86</v>
      </c>
      <c r="E333" s="34">
        <f t="shared" si="96"/>
        <v>803.8</v>
      </c>
      <c r="F333" s="34">
        <f t="shared" si="96"/>
        <v>779.8</v>
      </c>
      <c r="G333" s="34">
        <f t="shared" si="96"/>
        <v>739.8</v>
      </c>
      <c r="H333" s="34">
        <f t="shared" si="96"/>
        <v>507.86</v>
      </c>
      <c r="I333" s="34">
        <f t="shared" si="96"/>
        <v>507.86</v>
      </c>
      <c r="J333" s="36"/>
    </row>
    <row r="334" spans="1:10" ht="15">
      <c r="A334" s="31">
        <v>322</v>
      </c>
      <c r="B334" s="35" t="s">
        <v>3</v>
      </c>
      <c r="C334" s="34">
        <f>SUM(D334+E334+F334+G334+H334+I334)</f>
        <v>0</v>
      </c>
      <c r="D334" s="34">
        <v>0</v>
      </c>
      <c r="E334" s="34">
        <v>0</v>
      </c>
      <c r="F334" s="34">
        <f aca="true" t="shared" si="97" ref="F334:I337">F340+F346+F352</f>
        <v>0</v>
      </c>
      <c r="G334" s="34">
        <f t="shared" si="97"/>
        <v>0</v>
      </c>
      <c r="H334" s="34">
        <f t="shared" si="97"/>
        <v>0</v>
      </c>
      <c r="I334" s="34">
        <f t="shared" si="97"/>
        <v>0</v>
      </c>
      <c r="J334" s="36"/>
    </row>
    <row r="335" spans="1:10" ht="15">
      <c r="A335" s="31">
        <v>323</v>
      </c>
      <c r="B335" s="35" t="s">
        <v>4</v>
      </c>
      <c r="C335" s="34">
        <f>SUM(D335+E335+F335+G335+H335+I335)</f>
        <v>104.5</v>
      </c>
      <c r="D335" s="34">
        <f>SUM(D341+D347+D353)</f>
        <v>50.5</v>
      </c>
      <c r="E335" s="34">
        <f>SUM(E341+E347+E353)</f>
        <v>54</v>
      </c>
      <c r="F335" s="34">
        <f t="shared" si="97"/>
        <v>0</v>
      </c>
      <c r="G335" s="34">
        <f t="shared" si="97"/>
        <v>0</v>
      </c>
      <c r="H335" s="34">
        <f t="shared" si="97"/>
        <v>0</v>
      </c>
      <c r="I335" s="34">
        <f t="shared" si="97"/>
        <v>0</v>
      </c>
      <c r="J335" s="36"/>
    </row>
    <row r="336" spans="1:10" ht="15">
      <c r="A336" s="31">
        <v>324</v>
      </c>
      <c r="B336" s="35" t="s">
        <v>5</v>
      </c>
      <c r="C336" s="34">
        <f>SUM(D336+E336+F336+G336+H336+I336)</f>
        <v>4170.4800000000005</v>
      </c>
      <c r="D336" s="34">
        <f>SUM(D342+D348+D354)</f>
        <v>885.36</v>
      </c>
      <c r="E336" s="34">
        <f>SUM(E342+E348+E354)</f>
        <v>749.8</v>
      </c>
      <c r="F336" s="34">
        <f t="shared" si="97"/>
        <v>779.8</v>
      </c>
      <c r="G336" s="34">
        <f t="shared" si="97"/>
        <v>739.8</v>
      </c>
      <c r="H336" s="34">
        <f t="shared" si="97"/>
        <v>507.86</v>
      </c>
      <c r="I336" s="34">
        <f t="shared" si="97"/>
        <v>507.86</v>
      </c>
      <c r="J336" s="36"/>
    </row>
    <row r="337" spans="1:10" ht="15">
      <c r="A337" s="31">
        <v>325</v>
      </c>
      <c r="B337" s="35" t="s">
        <v>6</v>
      </c>
      <c r="C337" s="34">
        <f>SUM(D337+E337+F337+G337+H337+I337)</f>
        <v>0</v>
      </c>
      <c r="D337" s="34">
        <v>0</v>
      </c>
      <c r="E337" s="34">
        <v>0</v>
      </c>
      <c r="F337" s="34">
        <f t="shared" si="97"/>
        <v>0</v>
      </c>
      <c r="G337" s="34">
        <f t="shared" si="97"/>
        <v>0</v>
      </c>
      <c r="H337" s="34">
        <f t="shared" si="97"/>
        <v>0</v>
      </c>
      <c r="I337" s="34">
        <f t="shared" si="97"/>
        <v>0</v>
      </c>
      <c r="J337" s="36"/>
    </row>
    <row r="338" spans="1:10" ht="15">
      <c r="A338" s="31">
        <v>326</v>
      </c>
      <c r="B338" s="43" t="s">
        <v>10</v>
      </c>
      <c r="C338" s="44"/>
      <c r="D338" s="44"/>
      <c r="E338" s="44"/>
      <c r="F338" s="44"/>
      <c r="G338" s="44"/>
      <c r="H338" s="44"/>
      <c r="I338" s="44"/>
      <c r="J338" s="45"/>
    </row>
    <row r="339" spans="1:10" ht="25.5">
      <c r="A339" s="31">
        <v>327</v>
      </c>
      <c r="B339" s="46" t="s">
        <v>11</v>
      </c>
      <c r="C339" s="34">
        <f>SUM(D339+E339+F339+G339+H339+I339)</f>
        <v>0</v>
      </c>
      <c r="D339" s="34">
        <f aca="true" t="shared" si="98" ref="D339:I339">D340+D341+D342+D343</f>
        <v>0</v>
      </c>
      <c r="E339" s="34">
        <f t="shared" si="98"/>
        <v>0</v>
      </c>
      <c r="F339" s="34">
        <f t="shared" si="98"/>
        <v>0</v>
      </c>
      <c r="G339" s="34">
        <f t="shared" si="98"/>
        <v>0</v>
      </c>
      <c r="H339" s="34">
        <f t="shared" si="98"/>
        <v>0</v>
      </c>
      <c r="I339" s="34">
        <f t="shared" si="98"/>
        <v>0</v>
      </c>
      <c r="J339" s="36"/>
    </row>
    <row r="340" spans="1:10" ht="15">
      <c r="A340" s="31">
        <v>328</v>
      </c>
      <c r="B340" s="35" t="s">
        <v>3</v>
      </c>
      <c r="C340" s="34">
        <f>SUM(D340+E340+F340+G340+H340+I340)</f>
        <v>0</v>
      </c>
      <c r="D340" s="34">
        <v>0</v>
      </c>
      <c r="E340" s="34">
        <v>0</v>
      </c>
      <c r="F340" s="34">
        <v>0</v>
      </c>
      <c r="G340" s="34">
        <v>0</v>
      </c>
      <c r="H340" s="34">
        <v>0</v>
      </c>
      <c r="I340" s="34">
        <v>0</v>
      </c>
      <c r="J340" s="36"/>
    </row>
    <row r="341" spans="1:10" ht="15">
      <c r="A341" s="31">
        <v>329</v>
      </c>
      <c r="B341" s="35" t="s">
        <v>4</v>
      </c>
      <c r="C341" s="34">
        <f>SUM(D341+E341+F341+G341+H341+I341)</f>
        <v>0</v>
      </c>
      <c r="D341" s="34">
        <v>0</v>
      </c>
      <c r="E341" s="34">
        <v>0</v>
      </c>
      <c r="F341" s="34">
        <v>0</v>
      </c>
      <c r="G341" s="34">
        <v>0</v>
      </c>
      <c r="H341" s="34">
        <v>0</v>
      </c>
      <c r="I341" s="34">
        <v>0</v>
      </c>
      <c r="J341" s="36"/>
    </row>
    <row r="342" spans="1:10" ht="15">
      <c r="A342" s="31">
        <v>330</v>
      </c>
      <c r="B342" s="35" t="s">
        <v>5</v>
      </c>
      <c r="C342" s="34">
        <f>SUM(D342+E342+F342+G342+H342+I342)</f>
        <v>0</v>
      </c>
      <c r="D342" s="34">
        <v>0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6"/>
    </row>
    <row r="343" spans="1:10" ht="15">
      <c r="A343" s="31">
        <v>331</v>
      </c>
      <c r="B343" s="35" t="s">
        <v>6</v>
      </c>
      <c r="C343" s="34">
        <f>SUM(D343+E343+F343+G343+H343+I343)</f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6"/>
    </row>
    <row r="344" spans="1:10" ht="15">
      <c r="A344" s="31">
        <v>332</v>
      </c>
      <c r="B344" s="43" t="s">
        <v>18</v>
      </c>
      <c r="C344" s="44"/>
      <c r="D344" s="44"/>
      <c r="E344" s="44"/>
      <c r="F344" s="44"/>
      <c r="G344" s="44"/>
      <c r="H344" s="44"/>
      <c r="I344" s="44"/>
      <c r="J344" s="45"/>
    </row>
    <row r="345" spans="1:10" ht="38.25">
      <c r="A345" s="31">
        <v>333</v>
      </c>
      <c r="B345" s="46" t="s">
        <v>19</v>
      </c>
      <c r="C345" s="34">
        <f>SUM(D345+E345+F345+G345+H345+I345)</f>
        <v>0</v>
      </c>
      <c r="D345" s="34">
        <f aca="true" t="shared" si="99" ref="D345:I345">D346+D347+D348+D349</f>
        <v>0</v>
      </c>
      <c r="E345" s="34">
        <f t="shared" si="99"/>
        <v>0</v>
      </c>
      <c r="F345" s="34">
        <f t="shared" si="99"/>
        <v>0</v>
      </c>
      <c r="G345" s="34">
        <f t="shared" si="99"/>
        <v>0</v>
      </c>
      <c r="H345" s="34">
        <f t="shared" si="99"/>
        <v>0</v>
      </c>
      <c r="I345" s="34">
        <f t="shared" si="99"/>
        <v>0</v>
      </c>
      <c r="J345" s="36"/>
    </row>
    <row r="346" spans="1:10" ht="15">
      <c r="A346" s="31">
        <v>334</v>
      </c>
      <c r="B346" s="35" t="s">
        <v>3</v>
      </c>
      <c r="C346" s="34">
        <f>SUM(D346+E346+F346+G346+H346+I346)</f>
        <v>0</v>
      </c>
      <c r="D346" s="34">
        <v>0</v>
      </c>
      <c r="E346" s="34">
        <v>0</v>
      </c>
      <c r="F346" s="34">
        <v>0</v>
      </c>
      <c r="G346" s="34">
        <v>0</v>
      </c>
      <c r="H346" s="34">
        <v>0</v>
      </c>
      <c r="I346" s="34">
        <v>0</v>
      </c>
      <c r="J346" s="36"/>
    </row>
    <row r="347" spans="1:10" ht="14.25" customHeight="1">
      <c r="A347" s="31">
        <v>335</v>
      </c>
      <c r="B347" s="35" t="s">
        <v>4</v>
      </c>
      <c r="C347" s="34">
        <f>SUM(D347+E347+F347+G347+H347+I347)</f>
        <v>0</v>
      </c>
      <c r="D347" s="34">
        <v>0</v>
      </c>
      <c r="E347" s="34">
        <v>0</v>
      </c>
      <c r="F347" s="34">
        <v>0</v>
      </c>
      <c r="G347" s="34">
        <v>0</v>
      </c>
      <c r="H347" s="34">
        <v>0</v>
      </c>
      <c r="I347" s="34">
        <v>0</v>
      </c>
      <c r="J347" s="36"/>
    </row>
    <row r="348" spans="1:10" ht="15">
      <c r="A348" s="31">
        <v>336</v>
      </c>
      <c r="B348" s="35" t="s">
        <v>5</v>
      </c>
      <c r="C348" s="34">
        <f>SUM(D348+E348+F348+G348+H348+I348)</f>
        <v>0</v>
      </c>
      <c r="D348" s="34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6"/>
    </row>
    <row r="349" spans="1:10" ht="15">
      <c r="A349" s="31">
        <v>337</v>
      </c>
      <c r="B349" s="35" t="s">
        <v>6</v>
      </c>
      <c r="C349" s="34">
        <f>SUM(D349+E349+F349+G349+H349+I349)</f>
        <v>0</v>
      </c>
      <c r="D349" s="34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6"/>
    </row>
    <row r="350" spans="1:10" ht="15">
      <c r="A350" s="31">
        <v>338</v>
      </c>
      <c r="B350" s="41" t="s">
        <v>20</v>
      </c>
      <c r="C350" s="41"/>
      <c r="D350" s="41"/>
      <c r="E350" s="41"/>
      <c r="F350" s="41"/>
      <c r="G350" s="41"/>
      <c r="H350" s="41"/>
      <c r="I350" s="41"/>
      <c r="J350" s="41"/>
    </row>
    <row r="351" spans="1:10" ht="25.5">
      <c r="A351" s="31">
        <v>339</v>
      </c>
      <c r="B351" s="46" t="s">
        <v>12</v>
      </c>
      <c r="C351" s="34">
        <f aca="true" t="shared" si="100" ref="C351:C360">SUM(D351+E351+F351+G351+H351+I351)</f>
        <v>4274.9800000000005</v>
      </c>
      <c r="D351" s="34">
        <f aca="true" t="shared" si="101" ref="D351:I351">D352+D353+D354+D355</f>
        <v>935.86</v>
      </c>
      <c r="E351" s="34">
        <f t="shared" si="101"/>
        <v>803.8</v>
      </c>
      <c r="F351" s="34">
        <f t="shared" si="101"/>
        <v>779.8</v>
      </c>
      <c r="G351" s="34">
        <f t="shared" si="101"/>
        <v>739.8</v>
      </c>
      <c r="H351" s="34">
        <f t="shared" si="101"/>
        <v>507.86</v>
      </c>
      <c r="I351" s="34">
        <f t="shared" si="101"/>
        <v>507.86</v>
      </c>
      <c r="J351" s="36"/>
    </row>
    <row r="352" spans="1:10" ht="13.5" customHeight="1">
      <c r="A352" s="31">
        <v>340</v>
      </c>
      <c r="B352" s="35" t="s">
        <v>3</v>
      </c>
      <c r="C352" s="34">
        <f t="shared" si="100"/>
        <v>0</v>
      </c>
      <c r="D352" s="34">
        <f aca="true" t="shared" si="102" ref="D352:I352">D357+D362+D367</f>
        <v>0</v>
      </c>
      <c r="E352" s="34">
        <f t="shared" si="102"/>
        <v>0</v>
      </c>
      <c r="F352" s="34">
        <f t="shared" si="102"/>
        <v>0</v>
      </c>
      <c r="G352" s="34">
        <f t="shared" si="102"/>
        <v>0</v>
      </c>
      <c r="H352" s="34">
        <f t="shared" si="102"/>
        <v>0</v>
      </c>
      <c r="I352" s="34">
        <f t="shared" si="102"/>
        <v>0</v>
      </c>
      <c r="J352" s="36"/>
    </row>
    <row r="353" spans="1:10" ht="15">
      <c r="A353" s="31">
        <v>341</v>
      </c>
      <c r="B353" s="35" t="s">
        <v>4</v>
      </c>
      <c r="C353" s="34">
        <f t="shared" si="100"/>
        <v>104.5</v>
      </c>
      <c r="D353" s="34">
        <f aca="true" t="shared" si="103" ref="D353:I355">D358+D363+D368</f>
        <v>50.5</v>
      </c>
      <c r="E353" s="34">
        <f t="shared" si="103"/>
        <v>54</v>
      </c>
      <c r="F353" s="34">
        <f t="shared" si="103"/>
        <v>0</v>
      </c>
      <c r="G353" s="34">
        <f t="shared" si="103"/>
        <v>0</v>
      </c>
      <c r="H353" s="34">
        <f t="shared" si="103"/>
        <v>0</v>
      </c>
      <c r="I353" s="34">
        <f t="shared" si="103"/>
        <v>0</v>
      </c>
      <c r="J353" s="36"/>
    </row>
    <row r="354" spans="1:10" ht="15">
      <c r="A354" s="31">
        <v>342</v>
      </c>
      <c r="B354" s="35" t="s">
        <v>5</v>
      </c>
      <c r="C354" s="34">
        <f t="shared" si="100"/>
        <v>4170.4800000000005</v>
      </c>
      <c r="D354" s="34">
        <f t="shared" si="103"/>
        <v>885.36</v>
      </c>
      <c r="E354" s="34">
        <f t="shared" si="103"/>
        <v>749.8</v>
      </c>
      <c r="F354" s="34">
        <f t="shared" si="103"/>
        <v>779.8</v>
      </c>
      <c r="G354" s="34">
        <f t="shared" si="103"/>
        <v>739.8</v>
      </c>
      <c r="H354" s="34">
        <f t="shared" si="103"/>
        <v>507.86</v>
      </c>
      <c r="I354" s="34">
        <f t="shared" si="103"/>
        <v>507.86</v>
      </c>
      <c r="J354" s="36"/>
    </row>
    <row r="355" spans="1:10" ht="15">
      <c r="A355" s="31">
        <v>343</v>
      </c>
      <c r="B355" s="35" t="s">
        <v>6</v>
      </c>
      <c r="C355" s="34">
        <f t="shared" si="100"/>
        <v>0</v>
      </c>
      <c r="D355" s="34">
        <f t="shared" si="103"/>
        <v>0</v>
      </c>
      <c r="E355" s="34">
        <f t="shared" si="103"/>
        <v>0</v>
      </c>
      <c r="F355" s="34">
        <f t="shared" si="103"/>
        <v>0</v>
      </c>
      <c r="G355" s="34">
        <f t="shared" si="103"/>
        <v>0</v>
      </c>
      <c r="H355" s="34">
        <f t="shared" si="103"/>
        <v>0</v>
      </c>
      <c r="I355" s="34">
        <f t="shared" si="103"/>
        <v>0</v>
      </c>
      <c r="J355" s="36"/>
    </row>
    <row r="356" spans="1:10" ht="38.25">
      <c r="A356" s="31">
        <v>344</v>
      </c>
      <c r="B356" s="47" t="s">
        <v>94</v>
      </c>
      <c r="C356" s="34">
        <f t="shared" si="100"/>
        <v>2170.48</v>
      </c>
      <c r="D356" s="34">
        <f aca="true" t="shared" si="104" ref="D356:I356">SUM(D357+D358+D359+D360)</f>
        <v>460.36</v>
      </c>
      <c r="E356" s="34">
        <f t="shared" si="104"/>
        <v>324.8</v>
      </c>
      <c r="F356" s="34">
        <f t="shared" si="104"/>
        <v>354.8</v>
      </c>
      <c r="G356" s="34">
        <f t="shared" si="104"/>
        <v>314.8</v>
      </c>
      <c r="H356" s="34">
        <f t="shared" si="104"/>
        <v>357.86</v>
      </c>
      <c r="I356" s="34">
        <f t="shared" si="104"/>
        <v>357.86</v>
      </c>
      <c r="J356" s="37" t="s">
        <v>85</v>
      </c>
    </row>
    <row r="357" spans="1:10" ht="15">
      <c r="A357" s="31">
        <v>345</v>
      </c>
      <c r="B357" s="35" t="s">
        <v>3</v>
      </c>
      <c r="C357" s="34">
        <f t="shared" si="100"/>
        <v>0</v>
      </c>
      <c r="D357" s="34">
        <v>0</v>
      </c>
      <c r="E357" s="34">
        <v>0</v>
      </c>
      <c r="F357" s="34">
        <v>0</v>
      </c>
      <c r="G357" s="34">
        <v>0</v>
      </c>
      <c r="H357" s="34">
        <v>0</v>
      </c>
      <c r="I357" s="34">
        <v>0</v>
      </c>
      <c r="J357" s="38"/>
    </row>
    <row r="358" spans="1:10" ht="15">
      <c r="A358" s="31">
        <v>346</v>
      </c>
      <c r="B358" s="35" t="s">
        <v>4</v>
      </c>
      <c r="C358" s="34">
        <f t="shared" si="100"/>
        <v>0</v>
      </c>
      <c r="D358" s="34">
        <v>0</v>
      </c>
      <c r="E358" s="34">
        <v>0</v>
      </c>
      <c r="F358" s="34">
        <v>0</v>
      </c>
      <c r="G358" s="34">
        <v>0</v>
      </c>
      <c r="H358" s="34">
        <v>0</v>
      </c>
      <c r="I358" s="34">
        <v>0</v>
      </c>
      <c r="J358" s="38"/>
    </row>
    <row r="359" spans="1:10" ht="15">
      <c r="A359" s="31">
        <v>347</v>
      </c>
      <c r="B359" s="35" t="s">
        <v>5</v>
      </c>
      <c r="C359" s="34">
        <f t="shared" si="100"/>
        <v>2170.48</v>
      </c>
      <c r="D359" s="34">
        <v>460.36</v>
      </c>
      <c r="E359" s="34">
        <v>324.8</v>
      </c>
      <c r="F359" s="34">
        <v>354.8</v>
      </c>
      <c r="G359" s="34">
        <v>314.8</v>
      </c>
      <c r="H359" s="34">
        <v>357.86</v>
      </c>
      <c r="I359" s="34">
        <v>357.86</v>
      </c>
      <c r="J359" s="38"/>
    </row>
    <row r="360" spans="1:10" ht="15">
      <c r="A360" s="31">
        <v>348</v>
      </c>
      <c r="B360" s="35" t="s">
        <v>6</v>
      </c>
      <c r="C360" s="34">
        <f t="shared" si="100"/>
        <v>0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9"/>
    </row>
    <row r="361" spans="1:10" ht="25.5">
      <c r="A361" s="31">
        <v>349</v>
      </c>
      <c r="B361" s="46" t="s">
        <v>95</v>
      </c>
      <c r="C361" s="34">
        <f>C362+C363+C364+C365</f>
        <v>950</v>
      </c>
      <c r="D361" s="34">
        <f aca="true" t="shared" si="105" ref="D361:I361">D362+D363+D364+D365</f>
        <v>350</v>
      </c>
      <c r="E361" s="34">
        <f t="shared" si="105"/>
        <v>200</v>
      </c>
      <c r="F361" s="34">
        <f t="shared" si="105"/>
        <v>200</v>
      </c>
      <c r="G361" s="34">
        <f t="shared" si="105"/>
        <v>200</v>
      </c>
      <c r="H361" s="34">
        <f t="shared" si="105"/>
        <v>0</v>
      </c>
      <c r="I361" s="34">
        <f t="shared" si="105"/>
        <v>0</v>
      </c>
      <c r="J361" s="59" t="s">
        <v>86</v>
      </c>
    </row>
    <row r="362" spans="1:10" ht="15">
      <c r="A362" s="31">
        <v>350</v>
      </c>
      <c r="B362" s="35" t="s">
        <v>3</v>
      </c>
      <c r="C362" s="34">
        <f aca="true" t="shared" si="106" ref="C362:C370">D362+E362+F362+G362+H362+I362</f>
        <v>0</v>
      </c>
      <c r="D362" s="34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60"/>
    </row>
    <row r="363" spans="1:10" ht="15">
      <c r="A363" s="31">
        <v>351</v>
      </c>
      <c r="B363" s="35" t="s">
        <v>4</v>
      </c>
      <c r="C363" s="34">
        <f t="shared" si="106"/>
        <v>0</v>
      </c>
      <c r="D363" s="34">
        <v>0</v>
      </c>
      <c r="E363" s="34">
        <v>0</v>
      </c>
      <c r="F363" s="34">
        <v>0</v>
      </c>
      <c r="G363" s="34">
        <v>0</v>
      </c>
      <c r="H363" s="34">
        <v>0</v>
      </c>
      <c r="I363" s="34">
        <v>0</v>
      </c>
      <c r="J363" s="60"/>
    </row>
    <row r="364" spans="1:10" ht="15">
      <c r="A364" s="31">
        <v>352</v>
      </c>
      <c r="B364" s="35" t="s">
        <v>5</v>
      </c>
      <c r="C364" s="34">
        <f t="shared" si="106"/>
        <v>950</v>
      </c>
      <c r="D364" s="34">
        <v>350</v>
      </c>
      <c r="E364" s="34">
        <v>200</v>
      </c>
      <c r="F364" s="34">
        <v>200</v>
      </c>
      <c r="G364" s="34">
        <v>200</v>
      </c>
      <c r="H364" s="34">
        <v>0</v>
      </c>
      <c r="I364" s="34">
        <v>0</v>
      </c>
      <c r="J364" s="60"/>
    </row>
    <row r="365" spans="1:10" ht="15">
      <c r="A365" s="31">
        <v>353</v>
      </c>
      <c r="B365" s="35" t="s">
        <v>6</v>
      </c>
      <c r="C365" s="34">
        <f t="shared" si="106"/>
        <v>0</v>
      </c>
      <c r="D365" s="34">
        <v>0</v>
      </c>
      <c r="E365" s="34">
        <v>0</v>
      </c>
      <c r="F365" s="34">
        <v>0</v>
      </c>
      <c r="G365" s="34">
        <v>0</v>
      </c>
      <c r="H365" s="34">
        <v>0</v>
      </c>
      <c r="I365" s="34">
        <v>0</v>
      </c>
      <c r="J365" s="61"/>
    </row>
    <row r="366" spans="1:10" ht="25.5">
      <c r="A366" s="31">
        <v>354</v>
      </c>
      <c r="B366" s="46" t="s">
        <v>96</v>
      </c>
      <c r="C366" s="34">
        <f t="shared" si="106"/>
        <v>1154.5</v>
      </c>
      <c r="D366" s="34">
        <f aca="true" t="shared" si="107" ref="D366:I366">D367+D368+D369+D370</f>
        <v>125.5</v>
      </c>
      <c r="E366" s="34">
        <f t="shared" si="107"/>
        <v>279</v>
      </c>
      <c r="F366" s="34">
        <f t="shared" si="107"/>
        <v>225</v>
      </c>
      <c r="G366" s="34">
        <f t="shared" si="107"/>
        <v>225</v>
      </c>
      <c r="H366" s="34">
        <f t="shared" si="107"/>
        <v>150</v>
      </c>
      <c r="I366" s="34">
        <f t="shared" si="107"/>
        <v>150</v>
      </c>
      <c r="J366" s="37" t="s">
        <v>87</v>
      </c>
    </row>
    <row r="367" spans="1:10" ht="15">
      <c r="A367" s="31">
        <v>355</v>
      </c>
      <c r="B367" s="35" t="s">
        <v>3</v>
      </c>
      <c r="C367" s="34">
        <f t="shared" si="106"/>
        <v>0</v>
      </c>
      <c r="D367" s="34">
        <v>0</v>
      </c>
      <c r="E367" s="34">
        <v>0</v>
      </c>
      <c r="F367" s="34">
        <v>0</v>
      </c>
      <c r="G367" s="34">
        <v>0</v>
      </c>
      <c r="H367" s="34">
        <v>0</v>
      </c>
      <c r="I367" s="34">
        <v>0</v>
      </c>
      <c r="J367" s="38"/>
    </row>
    <row r="368" spans="1:10" ht="15">
      <c r="A368" s="31">
        <v>356</v>
      </c>
      <c r="B368" s="35" t="s">
        <v>4</v>
      </c>
      <c r="C368" s="34">
        <f t="shared" si="106"/>
        <v>104.5</v>
      </c>
      <c r="D368" s="34">
        <v>50.5</v>
      </c>
      <c r="E368" s="34">
        <v>54</v>
      </c>
      <c r="F368" s="34">
        <v>0</v>
      </c>
      <c r="G368" s="34">
        <v>0</v>
      </c>
      <c r="H368" s="34">
        <v>0</v>
      </c>
      <c r="I368" s="34">
        <v>0</v>
      </c>
      <c r="J368" s="38"/>
    </row>
    <row r="369" spans="1:10" ht="15">
      <c r="A369" s="31">
        <v>357</v>
      </c>
      <c r="B369" s="35" t="s">
        <v>5</v>
      </c>
      <c r="C369" s="34">
        <f t="shared" si="106"/>
        <v>1050</v>
      </c>
      <c r="D369" s="34">
        <v>75</v>
      </c>
      <c r="E369" s="34">
        <v>225</v>
      </c>
      <c r="F369" s="34">
        <v>225</v>
      </c>
      <c r="G369" s="34">
        <v>225</v>
      </c>
      <c r="H369" s="34">
        <v>150</v>
      </c>
      <c r="I369" s="34">
        <v>150</v>
      </c>
      <c r="J369" s="38"/>
    </row>
    <row r="370" spans="1:10" ht="15">
      <c r="A370" s="31">
        <v>358</v>
      </c>
      <c r="B370" s="35" t="s">
        <v>6</v>
      </c>
      <c r="C370" s="34">
        <f t="shared" si="106"/>
        <v>0</v>
      </c>
      <c r="D370" s="34">
        <v>0</v>
      </c>
      <c r="E370" s="34">
        <v>0</v>
      </c>
      <c r="F370" s="34">
        <v>0</v>
      </c>
      <c r="G370" s="34">
        <v>0</v>
      </c>
      <c r="H370" s="34">
        <v>0</v>
      </c>
      <c r="I370" s="34">
        <v>0</v>
      </c>
      <c r="J370" s="39"/>
    </row>
    <row r="371" spans="1:10" ht="15">
      <c r="A371" s="31">
        <v>359</v>
      </c>
      <c r="B371" s="55" t="s">
        <v>32</v>
      </c>
      <c r="C371" s="56"/>
      <c r="D371" s="56"/>
      <c r="E371" s="56"/>
      <c r="F371" s="56"/>
      <c r="G371" s="56"/>
      <c r="H371" s="56"/>
      <c r="I371" s="56"/>
      <c r="J371" s="57"/>
    </row>
    <row r="372" spans="1:10" ht="25.5">
      <c r="A372" s="31">
        <v>360</v>
      </c>
      <c r="B372" s="46" t="s">
        <v>9</v>
      </c>
      <c r="C372" s="34">
        <f>SUM(D372+E372+F372+G372+H372+I372)</f>
        <v>7054.39993</v>
      </c>
      <c r="D372" s="34">
        <f aca="true" t="shared" si="108" ref="D372:I372">D373+D374+D375+D376</f>
        <v>2483.99993</v>
      </c>
      <c r="E372" s="34">
        <f t="shared" si="108"/>
        <v>2570.4</v>
      </c>
      <c r="F372" s="34">
        <f t="shared" si="108"/>
        <v>500</v>
      </c>
      <c r="G372" s="34">
        <f t="shared" si="108"/>
        <v>500</v>
      </c>
      <c r="H372" s="34">
        <f t="shared" si="108"/>
        <v>500</v>
      </c>
      <c r="I372" s="34">
        <f t="shared" si="108"/>
        <v>500</v>
      </c>
      <c r="J372" s="36"/>
    </row>
    <row r="373" spans="1:10" ht="15">
      <c r="A373" s="31">
        <v>361</v>
      </c>
      <c r="B373" s="35" t="s">
        <v>3</v>
      </c>
      <c r="C373" s="34">
        <f>SUM(D373+E373+F373+G373+H373+I373)</f>
        <v>861.49518</v>
      </c>
      <c r="D373" s="34">
        <f aca="true" t="shared" si="109" ref="D373:I373">D379+D403</f>
        <v>387.9963</v>
      </c>
      <c r="E373" s="34">
        <f t="shared" si="109"/>
        <v>473.49888</v>
      </c>
      <c r="F373" s="34">
        <f t="shared" si="109"/>
        <v>0</v>
      </c>
      <c r="G373" s="34">
        <f t="shared" si="109"/>
        <v>0</v>
      </c>
      <c r="H373" s="34">
        <f t="shared" si="109"/>
        <v>0</v>
      </c>
      <c r="I373" s="34">
        <f t="shared" si="109"/>
        <v>0</v>
      </c>
      <c r="J373" s="36"/>
    </row>
    <row r="374" spans="1:10" ht="15">
      <c r="A374" s="31">
        <v>362</v>
      </c>
      <c r="B374" s="35" t="s">
        <v>4</v>
      </c>
      <c r="C374" s="34">
        <f>SUM(D374+E374+F374+G374+H374+I374)</f>
        <v>2825.50623</v>
      </c>
      <c r="D374" s="34">
        <f aca="true" t="shared" si="110" ref="D374:E376">SUM(D380+D398+D404)</f>
        <v>1371.20511</v>
      </c>
      <c r="E374" s="34">
        <f t="shared" si="110"/>
        <v>1454.30112</v>
      </c>
      <c r="F374" s="34">
        <f aca="true" t="shared" si="111" ref="F374:I376">F380+F398+F404</f>
        <v>0</v>
      </c>
      <c r="G374" s="34">
        <f t="shared" si="111"/>
        <v>0</v>
      </c>
      <c r="H374" s="34">
        <f t="shared" si="111"/>
        <v>0</v>
      </c>
      <c r="I374" s="34">
        <f t="shared" si="111"/>
        <v>0</v>
      </c>
      <c r="J374" s="36"/>
    </row>
    <row r="375" spans="1:10" ht="15">
      <c r="A375" s="31">
        <v>363</v>
      </c>
      <c r="B375" s="35" t="s">
        <v>5</v>
      </c>
      <c r="C375" s="34">
        <f>SUM(D375+E375+F375+G375+H375+I375)</f>
        <v>3367.39852</v>
      </c>
      <c r="D375" s="34">
        <f t="shared" si="110"/>
        <v>724.79852</v>
      </c>
      <c r="E375" s="34">
        <f t="shared" si="110"/>
        <v>642.6</v>
      </c>
      <c r="F375" s="34">
        <f t="shared" si="111"/>
        <v>500</v>
      </c>
      <c r="G375" s="34">
        <f t="shared" si="111"/>
        <v>500</v>
      </c>
      <c r="H375" s="34">
        <f t="shared" si="111"/>
        <v>500</v>
      </c>
      <c r="I375" s="34">
        <f t="shared" si="111"/>
        <v>500</v>
      </c>
      <c r="J375" s="36"/>
    </row>
    <row r="376" spans="1:10" ht="15">
      <c r="A376" s="31">
        <v>364</v>
      </c>
      <c r="B376" s="35" t="s">
        <v>6</v>
      </c>
      <c r="C376" s="34">
        <f>SUM(D376+E376+F376+G376+H376+I376)</f>
        <v>0</v>
      </c>
      <c r="D376" s="34">
        <f t="shared" si="110"/>
        <v>0</v>
      </c>
      <c r="E376" s="34">
        <f t="shared" si="110"/>
        <v>0</v>
      </c>
      <c r="F376" s="34">
        <f t="shared" si="111"/>
        <v>0</v>
      </c>
      <c r="G376" s="34">
        <f t="shared" si="111"/>
        <v>0</v>
      </c>
      <c r="H376" s="34">
        <f t="shared" si="111"/>
        <v>0</v>
      </c>
      <c r="I376" s="34">
        <f t="shared" si="111"/>
        <v>0</v>
      </c>
      <c r="J376" s="36"/>
    </row>
    <row r="377" spans="1:10" ht="15">
      <c r="A377" s="31">
        <v>365</v>
      </c>
      <c r="B377" s="43" t="s">
        <v>10</v>
      </c>
      <c r="C377" s="44"/>
      <c r="D377" s="44"/>
      <c r="E377" s="44"/>
      <c r="F377" s="44"/>
      <c r="G377" s="44"/>
      <c r="H377" s="44"/>
      <c r="I377" s="44"/>
      <c r="J377" s="45"/>
    </row>
    <row r="378" spans="1:10" ht="25.5">
      <c r="A378" s="31">
        <v>366</v>
      </c>
      <c r="B378" s="46" t="s">
        <v>11</v>
      </c>
      <c r="C378" s="34">
        <f>SUM(D378:E378)</f>
        <v>0</v>
      </c>
      <c r="D378" s="34">
        <f aca="true" t="shared" si="112" ref="D378:I378">D379+D380+D381+D382</f>
        <v>0</v>
      </c>
      <c r="E378" s="34">
        <f t="shared" si="112"/>
        <v>0</v>
      </c>
      <c r="F378" s="34">
        <f t="shared" si="112"/>
        <v>0</v>
      </c>
      <c r="G378" s="34">
        <f t="shared" si="112"/>
        <v>0</v>
      </c>
      <c r="H378" s="34">
        <f t="shared" si="112"/>
        <v>0</v>
      </c>
      <c r="I378" s="34">
        <f t="shared" si="112"/>
        <v>0</v>
      </c>
      <c r="J378" s="36"/>
    </row>
    <row r="379" spans="1:10" ht="15">
      <c r="A379" s="31">
        <v>367</v>
      </c>
      <c r="B379" s="35" t="s">
        <v>3</v>
      </c>
      <c r="C379" s="34">
        <f>SUM(D379:E379)</f>
        <v>0</v>
      </c>
      <c r="D379" s="34">
        <v>0</v>
      </c>
      <c r="E379" s="34">
        <v>0</v>
      </c>
      <c r="F379" s="34">
        <v>0</v>
      </c>
      <c r="G379" s="34">
        <v>0</v>
      </c>
      <c r="H379" s="34">
        <v>0</v>
      </c>
      <c r="I379" s="34">
        <v>0</v>
      </c>
      <c r="J379" s="36"/>
    </row>
    <row r="380" spans="1:10" ht="15">
      <c r="A380" s="31">
        <v>368</v>
      </c>
      <c r="B380" s="35" t="s">
        <v>4</v>
      </c>
      <c r="C380" s="34">
        <f>SUM(D380:E380)</f>
        <v>0</v>
      </c>
      <c r="D380" s="34">
        <v>0</v>
      </c>
      <c r="E380" s="34">
        <v>0</v>
      </c>
      <c r="F380" s="34">
        <v>0</v>
      </c>
      <c r="G380" s="34">
        <v>0</v>
      </c>
      <c r="H380" s="34">
        <v>0</v>
      </c>
      <c r="I380" s="34">
        <v>0</v>
      </c>
      <c r="J380" s="36"/>
    </row>
    <row r="381" spans="1:10" ht="15" customHeight="1">
      <c r="A381" s="31">
        <v>369</v>
      </c>
      <c r="B381" s="35" t="s">
        <v>5</v>
      </c>
      <c r="C381" s="34">
        <f>SUM(D381:E381)</f>
        <v>0</v>
      </c>
      <c r="D381" s="34">
        <v>0</v>
      </c>
      <c r="E381" s="34">
        <v>0</v>
      </c>
      <c r="F381" s="34">
        <v>0</v>
      </c>
      <c r="G381" s="34">
        <v>0</v>
      </c>
      <c r="H381" s="34">
        <v>0</v>
      </c>
      <c r="I381" s="34">
        <v>0</v>
      </c>
      <c r="J381" s="36"/>
    </row>
    <row r="382" spans="1:10" ht="15">
      <c r="A382" s="31">
        <v>370</v>
      </c>
      <c r="B382" s="35" t="s">
        <v>6</v>
      </c>
      <c r="C382" s="34">
        <f>SUM(D382:E382)</f>
        <v>0</v>
      </c>
      <c r="D382" s="34">
        <v>0</v>
      </c>
      <c r="E382" s="34">
        <v>0</v>
      </c>
      <c r="F382" s="34">
        <v>0</v>
      </c>
      <c r="G382" s="34">
        <v>0</v>
      </c>
      <c r="H382" s="34">
        <v>0</v>
      </c>
      <c r="I382" s="34">
        <v>0</v>
      </c>
      <c r="J382" s="36"/>
    </row>
    <row r="383" spans="1:10" ht="15">
      <c r="A383" s="31">
        <v>371</v>
      </c>
      <c r="B383" s="41" t="s">
        <v>23</v>
      </c>
      <c r="C383" s="41"/>
      <c r="D383" s="41"/>
      <c r="E383" s="41"/>
      <c r="F383" s="41"/>
      <c r="G383" s="41"/>
      <c r="H383" s="41"/>
      <c r="I383" s="41"/>
      <c r="J383" s="41"/>
    </row>
    <row r="384" spans="1:10" ht="25.5">
      <c r="A384" s="31">
        <v>372</v>
      </c>
      <c r="B384" s="46" t="s">
        <v>34</v>
      </c>
      <c r="C384" s="33">
        <v>0</v>
      </c>
      <c r="D384" s="33">
        <v>0</v>
      </c>
      <c r="E384" s="33">
        <v>0</v>
      </c>
      <c r="F384" s="33">
        <v>0</v>
      </c>
      <c r="G384" s="33">
        <v>0</v>
      </c>
      <c r="H384" s="33">
        <v>0</v>
      </c>
      <c r="I384" s="33">
        <v>0</v>
      </c>
      <c r="J384" s="36"/>
    </row>
    <row r="385" spans="1:10" ht="15">
      <c r="A385" s="31">
        <v>373</v>
      </c>
      <c r="B385" s="35" t="s">
        <v>3</v>
      </c>
      <c r="C385" s="33">
        <v>0</v>
      </c>
      <c r="D385" s="33">
        <v>0</v>
      </c>
      <c r="E385" s="33">
        <v>0</v>
      </c>
      <c r="F385" s="33">
        <v>0</v>
      </c>
      <c r="G385" s="33">
        <v>0</v>
      </c>
      <c r="H385" s="33">
        <v>0</v>
      </c>
      <c r="I385" s="33">
        <v>0</v>
      </c>
      <c r="J385" s="36"/>
    </row>
    <row r="386" spans="1:10" ht="12.75" customHeight="1">
      <c r="A386" s="31">
        <v>374</v>
      </c>
      <c r="B386" s="35" t="s">
        <v>4</v>
      </c>
      <c r="C386" s="33">
        <v>0</v>
      </c>
      <c r="D386" s="33">
        <v>0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6"/>
    </row>
    <row r="387" spans="1:10" ht="15">
      <c r="A387" s="31">
        <v>375</v>
      </c>
      <c r="B387" s="35" t="s">
        <v>5</v>
      </c>
      <c r="C387" s="33">
        <v>0</v>
      </c>
      <c r="D387" s="33">
        <v>0</v>
      </c>
      <c r="E387" s="33">
        <v>0</v>
      </c>
      <c r="F387" s="33">
        <v>0</v>
      </c>
      <c r="G387" s="33">
        <v>0</v>
      </c>
      <c r="H387" s="33">
        <v>0</v>
      </c>
      <c r="I387" s="33">
        <v>0</v>
      </c>
      <c r="J387" s="36"/>
    </row>
    <row r="388" spans="1:10" ht="15">
      <c r="A388" s="31">
        <v>376</v>
      </c>
      <c r="B388" s="35" t="s">
        <v>6</v>
      </c>
      <c r="C388" s="33">
        <v>0</v>
      </c>
      <c r="D388" s="33">
        <v>0</v>
      </c>
      <c r="E388" s="33">
        <v>0</v>
      </c>
      <c r="F388" s="33">
        <v>0</v>
      </c>
      <c r="G388" s="33">
        <v>0</v>
      </c>
      <c r="H388" s="33">
        <v>0</v>
      </c>
      <c r="I388" s="33">
        <v>0</v>
      </c>
      <c r="J388" s="36"/>
    </row>
    <row r="389" spans="1:10" ht="15">
      <c r="A389" s="31">
        <v>377</v>
      </c>
      <c r="B389" s="41" t="s">
        <v>33</v>
      </c>
      <c r="C389" s="41"/>
      <c r="D389" s="41"/>
      <c r="E389" s="41"/>
      <c r="F389" s="41"/>
      <c r="G389" s="41"/>
      <c r="H389" s="41"/>
      <c r="I389" s="41"/>
      <c r="J389" s="41"/>
    </row>
    <row r="390" spans="1:10" ht="15">
      <c r="A390" s="31">
        <v>378</v>
      </c>
      <c r="B390" s="46" t="s">
        <v>35</v>
      </c>
      <c r="C390" s="34">
        <v>0</v>
      </c>
      <c r="D390" s="34">
        <v>0</v>
      </c>
      <c r="E390" s="34">
        <v>0</v>
      </c>
      <c r="F390" s="34">
        <v>0</v>
      </c>
      <c r="G390" s="34">
        <v>0</v>
      </c>
      <c r="H390" s="34">
        <v>0</v>
      </c>
      <c r="I390" s="34">
        <v>0</v>
      </c>
      <c r="J390" s="49"/>
    </row>
    <row r="391" spans="1:10" ht="15">
      <c r="A391" s="31">
        <v>379</v>
      </c>
      <c r="B391" s="35" t="s">
        <v>3</v>
      </c>
      <c r="C391" s="34">
        <v>0</v>
      </c>
      <c r="D391" s="34">
        <v>0</v>
      </c>
      <c r="E391" s="34">
        <v>0</v>
      </c>
      <c r="F391" s="34">
        <v>0</v>
      </c>
      <c r="G391" s="34">
        <v>0</v>
      </c>
      <c r="H391" s="34">
        <v>0</v>
      </c>
      <c r="I391" s="34">
        <v>0</v>
      </c>
      <c r="J391" s="49"/>
    </row>
    <row r="392" spans="1:10" ht="15">
      <c r="A392" s="31">
        <v>380</v>
      </c>
      <c r="B392" s="35" t="s">
        <v>4</v>
      </c>
      <c r="C392" s="34">
        <v>0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49"/>
    </row>
    <row r="393" spans="1:10" ht="15">
      <c r="A393" s="31">
        <v>381</v>
      </c>
      <c r="B393" s="35" t="s">
        <v>5</v>
      </c>
      <c r="C393" s="34">
        <v>0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49"/>
    </row>
    <row r="394" spans="1:10" ht="15">
      <c r="A394" s="31">
        <v>382</v>
      </c>
      <c r="B394" s="35" t="s">
        <v>6</v>
      </c>
      <c r="C394" s="34"/>
      <c r="D394" s="34"/>
      <c r="E394" s="34"/>
      <c r="F394" s="34"/>
      <c r="G394" s="34"/>
      <c r="H394" s="34"/>
      <c r="I394" s="34"/>
      <c r="J394" s="49"/>
    </row>
    <row r="395" spans="1:10" ht="15">
      <c r="A395" s="31">
        <v>383</v>
      </c>
      <c r="B395" s="43" t="s">
        <v>18</v>
      </c>
      <c r="C395" s="44"/>
      <c r="D395" s="44"/>
      <c r="E395" s="44"/>
      <c r="F395" s="44"/>
      <c r="G395" s="44"/>
      <c r="H395" s="44"/>
      <c r="I395" s="44"/>
      <c r="J395" s="45"/>
    </row>
    <row r="396" spans="1:10" ht="38.25">
      <c r="A396" s="31">
        <v>384</v>
      </c>
      <c r="B396" s="46" t="s">
        <v>19</v>
      </c>
      <c r="C396" s="34">
        <f>SUM(D396:E396)</f>
        <v>0</v>
      </c>
      <c r="D396" s="34">
        <f aca="true" t="shared" si="113" ref="D396:I396">SUM(D397+D398+D399+D400)</f>
        <v>0</v>
      </c>
      <c r="E396" s="34">
        <f t="shared" si="113"/>
        <v>0</v>
      </c>
      <c r="F396" s="34">
        <f t="shared" si="113"/>
        <v>0</v>
      </c>
      <c r="G396" s="34">
        <f t="shared" si="113"/>
        <v>0</v>
      </c>
      <c r="H396" s="34">
        <f t="shared" si="113"/>
        <v>0</v>
      </c>
      <c r="I396" s="34">
        <f t="shared" si="113"/>
        <v>0</v>
      </c>
      <c r="J396" s="36"/>
    </row>
    <row r="397" spans="1:10" ht="15">
      <c r="A397" s="31">
        <v>385</v>
      </c>
      <c r="B397" s="35" t="s">
        <v>3</v>
      </c>
      <c r="C397" s="34">
        <f>SUM(D397:E397)</f>
        <v>0</v>
      </c>
      <c r="D397" s="34">
        <v>0</v>
      </c>
      <c r="E397" s="34">
        <v>0</v>
      </c>
      <c r="F397" s="34">
        <v>0</v>
      </c>
      <c r="G397" s="34">
        <v>0</v>
      </c>
      <c r="H397" s="34">
        <v>0</v>
      </c>
      <c r="I397" s="34">
        <v>0</v>
      </c>
      <c r="J397" s="36"/>
    </row>
    <row r="398" spans="1:10" ht="15">
      <c r="A398" s="31">
        <v>386</v>
      </c>
      <c r="B398" s="35" t="s">
        <v>4</v>
      </c>
      <c r="C398" s="34">
        <f>SUM(D398:E398)</f>
        <v>0</v>
      </c>
      <c r="D398" s="34">
        <v>0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36"/>
    </row>
    <row r="399" spans="1:10" ht="15">
      <c r="A399" s="31">
        <v>387</v>
      </c>
      <c r="B399" s="35" t="s">
        <v>5</v>
      </c>
      <c r="C399" s="34">
        <f>SUM(D399:E399)</f>
        <v>0</v>
      </c>
      <c r="D399" s="34">
        <v>0</v>
      </c>
      <c r="E399" s="34">
        <v>0</v>
      </c>
      <c r="F399" s="34">
        <v>0</v>
      </c>
      <c r="G399" s="34">
        <v>0</v>
      </c>
      <c r="H399" s="34">
        <v>0</v>
      </c>
      <c r="I399" s="34">
        <v>0</v>
      </c>
      <c r="J399" s="36"/>
    </row>
    <row r="400" spans="1:10" ht="15">
      <c r="A400" s="31">
        <v>388</v>
      </c>
      <c r="B400" s="35" t="s">
        <v>6</v>
      </c>
      <c r="C400" s="34">
        <f>SUM(D400:E400)</f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36"/>
    </row>
    <row r="401" spans="1:10" ht="13.5" customHeight="1">
      <c r="A401" s="31">
        <v>389</v>
      </c>
      <c r="B401" s="41" t="s">
        <v>20</v>
      </c>
      <c r="C401" s="41"/>
      <c r="D401" s="41"/>
      <c r="E401" s="41"/>
      <c r="F401" s="41"/>
      <c r="G401" s="41"/>
      <c r="H401" s="41"/>
      <c r="I401" s="41"/>
      <c r="J401" s="41"/>
    </row>
    <row r="402" spans="1:10" ht="25.5">
      <c r="A402" s="31">
        <v>390</v>
      </c>
      <c r="B402" s="46" t="s">
        <v>12</v>
      </c>
      <c r="C402" s="34">
        <f>SUM(D402:I402)</f>
        <v>7054.39993</v>
      </c>
      <c r="D402" s="34">
        <f aca="true" t="shared" si="114" ref="D402:I402">D403+D404+D405+D406</f>
        <v>2483.99993</v>
      </c>
      <c r="E402" s="34">
        <f t="shared" si="114"/>
        <v>2570.4</v>
      </c>
      <c r="F402" s="34">
        <f t="shared" si="114"/>
        <v>500</v>
      </c>
      <c r="G402" s="34">
        <f t="shared" si="114"/>
        <v>500</v>
      </c>
      <c r="H402" s="34">
        <f t="shared" si="114"/>
        <v>500</v>
      </c>
      <c r="I402" s="34">
        <f t="shared" si="114"/>
        <v>500</v>
      </c>
      <c r="J402" s="36"/>
    </row>
    <row r="403" spans="1:10" ht="15">
      <c r="A403" s="31">
        <v>391</v>
      </c>
      <c r="B403" s="35" t="s">
        <v>3</v>
      </c>
      <c r="C403" s="34">
        <f>SUM(D403:I403)</f>
        <v>861.49518</v>
      </c>
      <c r="D403" s="34">
        <f aca="true" t="shared" si="115" ref="D403:I403">D408</f>
        <v>387.9963</v>
      </c>
      <c r="E403" s="34">
        <f t="shared" si="115"/>
        <v>473.49888</v>
      </c>
      <c r="F403" s="34">
        <f t="shared" si="115"/>
        <v>0</v>
      </c>
      <c r="G403" s="34">
        <f t="shared" si="115"/>
        <v>0</v>
      </c>
      <c r="H403" s="34">
        <f t="shared" si="115"/>
        <v>0</v>
      </c>
      <c r="I403" s="34">
        <f t="shared" si="115"/>
        <v>0</v>
      </c>
      <c r="J403" s="36"/>
    </row>
    <row r="404" spans="1:10" ht="15">
      <c r="A404" s="31">
        <v>392</v>
      </c>
      <c r="B404" s="35" t="s">
        <v>4</v>
      </c>
      <c r="C404" s="34">
        <f>SUM(D404:I404)</f>
        <v>2825.50623</v>
      </c>
      <c r="D404" s="34">
        <f aca="true" t="shared" si="116" ref="D404:I406">D409</f>
        <v>1371.20511</v>
      </c>
      <c r="E404" s="34">
        <f t="shared" si="116"/>
        <v>1454.30112</v>
      </c>
      <c r="F404" s="34">
        <f t="shared" si="116"/>
        <v>0</v>
      </c>
      <c r="G404" s="34">
        <f t="shared" si="116"/>
        <v>0</v>
      </c>
      <c r="H404" s="34">
        <f t="shared" si="116"/>
        <v>0</v>
      </c>
      <c r="I404" s="34">
        <f t="shared" si="116"/>
        <v>0</v>
      </c>
      <c r="J404" s="36"/>
    </row>
    <row r="405" spans="1:10" ht="15">
      <c r="A405" s="31">
        <v>393</v>
      </c>
      <c r="B405" s="35" t="s">
        <v>5</v>
      </c>
      <c r="C405" s="34">
        <f>SUM(D405:I405)</f>
        <v>3367.39852</v>
      </c>
      <c r="D405" s="34">
        <f t="shared" si="116"/>
        <v>724.79852</v>
      </c>
      <c r="E405" s="34">
        <f t="shared" si="116"/>
        <v>642.6</v>
      </c>
      <c r="F405" s="34">
        <f t="shared" si="116"/>
        <v>500</v>
      </c>
      <c r="G405" s="34">
        <f t="shared" si="116"/>
        <v>500</v>
      </c>
      <c r="H405" s="34">
        <f t="shared" si="116"/>
        <v>500</v>
      </c>
      <c r="I405" s="34">
        <f t="shared" si="116"/>
        <v>500</v>
      </c>
      <c r="J405" s="36"/>
    </row>
    <row r="406" spans="1:10" ht="15">
      <c r="A406" s="31">
        <v>394</v>
      </c>
      <c r="B406" s="35" t="s">
        <v>31</v>
      </c>
      <c r="C406" s="34">
        <f>SUM(D406:I406)</f>
        <v>0</v>
      </c>
      <c r="D406" s="34">
        <f t="shared" si="116"/>
        <v>0</v>
      </c>
      <c r="E406" s="34">
        <f t="shared" si="116"/>
        <v>0</v>
      </c>
      <c r="F406" s="34">
        <f t="shared" si="116"/>
        <v>0</v>
      </c>
      <c r="G406" s="34">
        <f t="shared" si="116"/>
        <v>0</v>
      </c>
      <c r="H406" s="34">
        <f t="shared" si="116"/>
        <v>0</v>
      </c>
      <c r="I406" s="34">
        <f t="shared" si="116"/>
        <v>0</v>
      </c>
      <c r="J406" s="36"/>
    </row>
    <row r="407" spans="1:10" ht="41.25" customHeight="1">
      <c r="A407" s="31">
        <v>395</v>
      </c>
      <c r="B407" s="48" t="s">
        <v>97</v>
      </c>
      <c r="C407" s="32">
        <f>D407+E407+F407+G407+H407+I407</f>
        <v>7054.39993</v>
      </c>
      <c r="D407" s="53">
        <f aca="true" t="shared" si="117" ref="D407:I407">D408+D409+D410+D411</f>
        <v>2483.99993</v>
      </c>
      <c r="E407" s="53">
        <f t="shared" si="117"/>
        <v>2570.4</v>
      </c>
      <c r="F407" s="53">
        <f t="shared" si="117"/>
        <v>500</v>
      </c>
      <c r="G407" s="53">
        <f t="shared" si="117"/>
        <v>500</v>
      </c>
      <c r="H407" s="53">
        <f t="shared" si="117"/>
        <v>500</v>
      </c>
      <c r="I407" s="53">
        <f t="shared" si="117"/>
        <v>500</v>
      </c>
      <c r="J407" s="37" t="s">
        <v>88</v>
      </c>
    </row>
    <row r="408" spans="1:10" ht="15">
      <c r="A408" s="31">
        <v>396</v>
      </c>
      <c r="B408" s="35" t="s">
        <v>3</v>
      </c>
      <c r="C408" s="32">
        <f>D408+E408+F408+G408+H408+I408</f>
        <v>861.49518</v>
      </c>
      <c r="D408" s="40">
        <v>387.9963</v>
      </c>
      <c r="E408" s="33">
        <v>473.49888</v>
      </c>
      <c r="F408" s="33">
        <v>0</v>
      </c>
      <c r="G408" s="33">
        <v>0</v>
      </c>
      <c r="H408" s="33">
        <v>0</v>
      </c>
      <c r="I408" s="33">
        <v>0</v>
      </c>
      <c r="J408" s="38"/>
    </row>
    <row r="409" spans="1:10" ht="15">
      <c r="A409" s="31">
        <v>397</v>
      </c>
      <c r="B409" s="35" t="s">
        <v>4</v>
      </c>
      <c r="C409" s="32">
        <f>D409+E409+F409+G409+H409+I409</f>
        <v>2825.50623</v>
      </c>
      <c r="D409" s="53">
        <v>1371.20511</v>
      </c>
      <c r="E409" s="33">
        <v>1454.30112</v>
      </c>
      <c r="F409" s="33">
        <v>0</v>
      </c>
      <c r="G409" s="33">
        <v>0</v>
      </c>
      <c r="H409" s="33">
        <v>0</v>
      </c>
      <c r="I409" s="33">
        <v>0</v>
      </c>
      <c r="J409" s="38"/>
    </row>
    <row r="410" spans="1:10" ht="15">
      <c r="A410" s="31">
        <v>398</v>
      </c>
      <c r="B410" s="35" t="s">
        <v>5</v>
      </c>
      <c r="C410" s="32">
        <f>D410+E410+F410+G410+H410+I410</f>
        <v>3367.39852</v>
      </c>
      <c r="D410" s="53">
        <v>724.79852</v>
      </c>
      <c r="E410" s="33">
        <v>642.6</v>
      </c>
      <c r="F410" s="33">
        <v>500</v>
      </c>
      <c r="G410" s="33">
        <v>500</v>
      </c>
      <c r="H410" s="33">
        <v>500</v>
      </c>
      <c r="I410" s="33">
        <v>500</v>
      </c>
      <c r="J410" s="38"/>
    </row>
    <row r="411" spans="1:10" ht="15">
      <c r="A411" s="31">
        <v>399</v>
      </c>
      <c r="B411" s="35" t="s">
        <v>31</v>
      </c>
      <c r="C411" s="32">
        <f>D411+E411+F411+G411+H411+I411</f>
        <v>0</v>
      </c>
      <c r="D411" s="53">
        <v>0</v>
      </c>
      <c r="E411" s="33">
        <v>0</v>
      </c>
      <c r="F411" s="33">
        <v>0</v>
      </c>
      <c r="G411" s="33">
        <v>0</v>
      </c>
      <c r="H411" s="33">
        <v>0</v>
      </c>
      <c r="I411" s="33">
        <v>0</v>
      </c>
      <c r="J411" s="39"/>
    </row>
    <row r="412" spans="1:10" ht="15">
      <c r="A412" s="31">
        <v>400</v>
      </c>
      <c r="B412" s="78"/>
      <c r="C412" s="79"/>
      <c r="D412" s="80"/>
      <c r="E412" s="81"/>
      <c r="F412" s="81"/>
      <c r="G412" s="81"/>
      <c r="H412" s="81"/>
      <c r="I412" s="81"/>
      <c r="J412" s="82"/>
    </row>
    <row r="413" spans="1:10" ht="28.5" customHeight="1">
      <c r="A413" s="31">
        <v>401</v>
      </c>
      <c r="B413" s="55" t="s">
        <v>47</v>
      </c>
      <c r="C413" s="56"/>
      <c r="D413" s="56"/>
      <c r="E413" s="56"/>
      <c r="F413" s="56"/>
      <c r="G413" s="56"/>
      <c r="H413" s="56"/>
      <c r="I413" s="56"/>
      <c r="J413" s="57"/>
    </row>
    <row r="414" spans="1:10" ht="25.5">
      <c r="A414" s="31">
        <v>402</v>
      </c>
      <c r="B414" s="46" t="s">
        <v>9</v>
      </c>
      <c r="C414" s="34">
        <f>D414+E414+F414+G414+H414+I414</f>
        <v>899.85288</v>
      </c>
      <c r="D414" s="34">
        <f aca="true" t="shared" si="118" ref="D414:I414">D415+D416+D417+D418</f>
        <v>165.53288</v>
      </c>
      <c r="E414" s="34">
        <f t="shared" si="118"/>
        <v>334.32</v>
      </c>
      <c r="F414" s="34">
        <f t="shared" si="118"/>
        <v>100</v>
      </c>
      <c r="G414" s="34">
        <f t="shared" si="118"/>
        <v>100</v>
      </c>
      <c r="H414" s="34">
        <f t="shared" si="118"/>
        <v>100</v>
      </c>
      <c r="I414" s="34">
        <f t="shared" si="118"/>
        <v>100</v>
      </c>
      <c r="J414" s="36"/>
    </row>
    <row r="415" spans="1:10" ht="15">
      <c r="A415" s="31">
        <v>403</v>
      </c>
      <c r="B415" s="35" t="s">
        <v>3</v>
      </c>
      <c r="C415" s="34">
        <f>D415+E415+F415+G415+H415+I415</f>
        <v>0</v>
      </c>
      <c r="D415" s="34">
        <v>0</v>
      </c>
      <c r="E415" s="34">
        <v>0</v>
      </c>
      <c r="F415" s="34">
        <f aca="true" t="shared" si="119" ref="F415:I418">F421+F439+F445</f>
        <v>0</v>
      </c>
      <c r="G415" s="34">
        <f t="shared" si="119"/>
        <v>0</v>
      </c>
      <c r="H415" s="34">
        <f t="shared" si="119"/>
        <v>0</v>
      </c>
      <c r="I415" s="34">
        <f t="shared" si="119"/>
        <v>0</v>
      </c>
      <c r="J415" s="36"/>
    </row>
    <row r="416" spans="1:10" ht="15">
      <c r="A416" s="31">
        <v>404</v>
      </c>
      <c r="B416" s="35" t="s">
        <v>4</v>
      </c>
      <c r="C416" s="34">
        <f>D416+E416+F416+G416+H416+I416</f>
        <v>330.46000000000004</v>
      </c>
      <c r="D416" s="34">
        <f aca="true" t="shared" si="120" ref="D416:I418">SUM(D422+D440+D446)</f>
        <v>79.72</v>
      </c>
      <c r="E416" s="34">
        <f t="shared" si="120"/>
        <v>250.74</v>
      </c>
      <c r="F416" s="34">
        <f t="shared" si="120"/>
        <v>0</v>
      </c>
      <c r="G416" s="34">
        <f t="shared" si="120"/>
        <v>0</v>
      </c>
      <c r="H416" s="34">
        <f t="shared" si="120"/>
        <v>0</v>
      </c>
      <c r="I416" s="34">
        <f t="shared" si="120"/>
        <v>0</v>
      </c>
      <c r="J416" s="36"/>
    </row>
    <row r="417" spans="1:10" ht="15">
      <c r="A417" s="31">
        <v>405</v>
      </c>
      <c r="B417" s="35" t="s">
        <v>5</v>
      </c>
      <c r="C417" s="34">
        <f>D417+E417+F417+G417+H417+I417</f>
        <v>569.39288</v>
      </c>
      <c r="D417" s="34">
        <f t="shared" si="120"/>
        <v>85.81288</v>
      </c>
      <c r="E417" s="34">
        <f t="shared" si="120"/>
        <v>83.58</v>
      </c>
      <c r="F417" s="34">
        <f t="shared" si="119"/>
        <v>100</v>
      </c>
      <c r="G417" s="34">
        <f t="shared" si="119"/>
        <v>100</v>
      </c>
      <c r="H417" s="34">
        <f t="shared" si="119"/>
        <v>100</v>
      </c>
      <c r="I417" s="34">
        <f t="shared" si="119"/>
        <v>100</v>
      </c>
      <c r="J417" s="36"/>
    </row>
    <row r="418" spans="1:10" ht="15">
      <c r="A418" s="31">
        <v>406</v>
      </c>
      <c r="B418" s="35" t="s">
        <v>6</v>
      </c>
      <c r="C418" s="34">
        <f>D418+E418+F418+G418+H418+I418</f>
        <v>0</v>
      </c>
      <c r="D418" s="34">
        <f t="shared" si="120"/>
        <v>0</v>
      </c>
      <c r="E418" s="34">
        <f t="shared" si="120"/>
        <v>0</v>
      </c>
      <c r="F418" s="34">
        <f t="shared" si="119"/>
        <v>0</v>
      </c>
      <c r="G418" s="34">
        <f t="shared" si="119"/>
        <v>0</v>
      </c>
      <c r="H418" s="34">
        <f t="shared" si="119"/>
        <v>0</v>
      </c>
      <c r="I418" s="34">
        <f t="shared" si="119"/>
        <v>0</v>
      </c>
      <c r="J418" s="36"/>
    </row>
    <row r="419" spans="1:10" ht="15">
      <c r="A419" s="31">
        <v>407</v>
      </c>
      <c r="B419" s="43" t="s">
        <v>10</v>
      </c>
      <c r="C419" s="44"/>
      <c r="D419" s="44"/>
      <c r="E419" s="44"/>
      <c r="F419" s="44"/>
      <c r="G419" s="44"/>
      <c r="H419" s="44"/>
      <c r="I419" s="44"/>
      <c r="J419" s="45"/>
    </row>
    <row r="420" spans="1:10" ht="25.5">
      <c r="A420" s="31">
        <v>408</v>
      </c>
      <c r="B420" s="46" t="s">
        <v>11</v>
      </c>
      <c r="C420" s="34">
        <f>SUM(D420:E420)</f>
        <v>0</v>
      </c>
      <c r="D420" s="34">
        <f aca="true" t="shared" si="121" ref="D420:I420">D421+D422+D423+D424</f>
        <v>0</v>
      </c>
      <c r="E420" s="34">
        <f t="shared" si="121"/>
        <v>0</v>
      </c>
      <c r="F420" s="34">
        <f t="shared" si="121"/>
        <v>0</v>
      </c>
      <c r="G420" s="34">
        <f t="shared" si="121"/>
        <v>0</v>
      </c>
      <c r="H420" s="34">
        <f t="shared" si="121"/>
        <v>0</v>
      </c>
      <c r="I420" s="34">
        <f t="shared" si="121"/>
        <v>0</v>
      </c>
      <c r="J420" s="36"/>
    </row>
    <row r="421" spans="1:10" ht="15">
      <c r="A421" s="31">
        <v>409</v>
      </c>
      <c r="B421" s="35" t="s">
        <v>3</v>
      </c>
      <c r="C421" s="34">
        <f>SUM(D421:E421)</f>
        <v>0</v>
      </c>
      <c r="D421" s="34">
        <v>0</v>
      </c>
      <c r="E421" s="34">
        <v>0</v>
      </c>
      <c r="F421" s="34">
        <v>0</v>
      </c>
      <c r="G421" s="34">
        <v>0</v>
      </c>
      <c r="H421" s="34">
        <v>0</v>
      </c>
      <c r="I421" s="34">
        <v>0</v>
      </c>
      <c r="J421" s="36"/>
    </row>
    <row r="422" spans="1:10" ht="15">
      <c r="A422" s="31">
        <v>410</v>
      </c>
      <c r="B422" s="35" t="s">
        <v>4</v>
      </c>
      <c r="C422" s="34">
        <f>SUM(D422:E422)</f>
        <v>0</v>
      </c>
      <c r="D422" s="34">
        <v>0</v>
      </c>
      <c r="E422" s="34">
        <v>0</v>
      </c>
      <c r="F422" s="34">
        <v>0</v>
      </c>
      <c r="G422" s="34">
        <v>0</v>
      </c>
      <c r="H422" s="34">
        <v>0</v>
      </c>
      <c r="I422" s="34">
        <v>0</v>
      </c>
      <c r="J422" s="36"/>
    </row>
    <row r="423" spans="1:10" ht="15">
      <c r="A423" s="31">
        <v>411</v>
      </c>
      <c r="B423" s="35" t="s">
        <v>5</v>
      </c>
      <c r="C423" s="34">
        <f>SUM(D423:E423)</f>
        <v>0</v>
      </c>
      <c r="D423" s="34">
        <v>0</v>
      </c>
      <c r="E423" s="34">
        <v>0</v>
      </c>
      <c r="F423" s="34">
        <v>0</v>
      </c>
      <c r="G423" s="34">
        <v>0</v>
      </c>
      <c r="H423" s="34">
        <v>0</v>
      </c>
      <c r="I423" s="34">
        <v>0</v>
      </c>
      <c r="J423" s="36"/>
    </row>
    <row r="424" spans="1:10" ht="15">
      <c r="A424" s="31">
        <v>412</v>
      </c>
      <c r="B424" s="35" t="s">
        <v>6</v>
      </c>
      <c r="C424" s="34">
        <f>SUM(D424:E424)</f>
        <v>0</v>
      </c>
      <c r="D424" s="34">
        <v>0</v>
      </c>
      <c r="E424" s="34">
        <v>0</v>
      </c>
      <c r="F424" s="34">
        <v>0</v>
      </c>
      <c r="G424" s="34">
        <v>0</v>
      </c>
      <c r="H424" s="34">
        <v>0</v>
      </c>
      <c r="I424" s="34">
        <v>0</v>
      </c>
      <c r="J424" s="36"/>
    </row>
    <row r="425" spans="1:10" ht="15">
      <c r="A425" s="31">
        <v>413</v>
      </c>
      <c r="B425" s="41" t="s">
        <v>23</v>
      </c>
      <c r="C425" s="41"/>
      <c r="D425" s="41"/>
      <c r="E425" s="41"/>
      <c r="F425" s="41"/>
      <c r="G425" s="41"/>
      <c r="H425" s="41"/>
      <c r="I425" s="41"/>
      <c r="J425" s="41"/>
    </row>
    <row r="426" spans="1:10" ht="25.5">
      <c r="A426" s="31">
        <v>414</v>
      </c>
      <c r="B426" s="46" t="s">
        <v>34</v>
      </c>
      <c r="C426" s="33">
        <v>0</v>
      </c>
      <c r="D426" s="33">
        <v>0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6"/>
    </row>
    <row r="427" spans="1:10" ht="15">
      <c r="A427" s="31">
        <v>415</v>
      </c>
      <c r="B427" s="35" t="s">
        <v>3</v>
      </c>
      <c r="C427" s="33">
        <v>0</v>
      </c>
      <c r="D427" s="33">
        <v>0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6"/>
    </row>
    <row r="428" spans="1:10" ht="12.75" customHeight="1">
      <c r="A428" s="31">
        <v>416</v>
      </c>
      <c r="B428" s="35" t="s">
        <v>4</v>
      </c>
      <c r="C428" s="33">
        <v>0</v>
      </c>
      <c r="D428" s="33">
        <v>0</v>
      </c>
      <c r="E428" s="33">
        <v>0</v>
      </c>
      <c r="F428" s="33">
        <v>0</v>
      </c>
      <c r="G428" s="33">
        <v>0</v>
      </c>
      <c r="H428" s="33">
        <v>0</v>
      </c>
      <c r="I428" s="33">
        <v>0</v>
      </c>
      <c r="J428" s="36"/>
    </row>
    <row r="429" spans="1:10" ht="15">
      <c r="A429" s="31">
        <v>417</v>
      </c>
      <c r="B429" s="35" t="s">
        <v>5</v>
      </c>
      <c r="C429" s="33">
        <v>0</v>
      </c>
      <c r="D429" s="33">
        <v>0</v>
      </c>
      <c r="E429" s="33">
        <v>0</v>
      </c>
      <c r="F429" s="33">
        <v>0</v>
      </c>
      <c r="G429" s="33">
        <v>0</v>
      </c>
      <c r="H429" s="33">
        <v>0</v>
      </c>
      <c r="I429" s="33">
        <v>0</v>
      </c>
      <c r="J429" s="36"/>
    </row>
    <row r="430" spans="1:10" ht="15">
      <c r="A430" s="31">
        <v>418</v>
      </c>
      <c r="B430" s="35" t="s">
        <v>6</v>
      </c>
      <c r="C430" s="33">
        <v>0</v>
      </c>
      <c r="D430" s="33">
        <v>0</v>
      </c>
      <c r="E430" s="33">
        <v>0</v>
      </c>
      <c r="F430" s="33">
        <v>0</v>
      </c>
      <c r="G430" s="33">
        <v>0</v>
      </c>
      <c r="H430" s="33">
        <v>0</v>
      </c>
      <c r="I430" s="33">
        <v>0</v>
      </c>
      <c r="J430" s="36"/>
    </row>
    <row r="431" spans="1:10" ht="15">
      <c r="A431" s="31">
        <v>419</v>
      </c>
      <c r="B431" s="41" t="s">
        <v>33</v>
      </c>
      <c r="C431" s="41"/>
      <c r="D431" s="41"/>
      <c r="E431" s="41"/>
      <c r="F431" s="41"/>
      <c r="G431" s="41"/>
      <c r="H431" s="41"/>
      <c r="I431" s="41"/>
      <c r="J431" s="41"/>
    </row>
    <row r="432" spans="1:10" ht="15">
      <c r="A432" s="31">
        <v>420</v>
      </c>
      <c r="B432" s="46" t="s">
        <v>35</v>
      </c>
      <c r="C432" s="34">
        <v>0</v>
      </c>
      <c r="D432" s="34">
        <v>0</v>
      </c>
      <c r="E432" s="34">
        <v>0</v>
      </c>
      <c r="F432" s="34">
        <v>0</v>
      </c>
      <c r="G432" s="34">
        <v>0</v>
      </c>
      <c r="H432" s="34">
        <v>0</v>
      </c>
      <c r="I432" s="34">
        <v>0</v>
      </c>
      <c r="J432" s="49"/>
    </row>
    <row r="433" spans="1:10" ht="15">
      <c r="A433" s="31">
        <v>421</v>
      </c>
      <c r="B433" s="35" t="s">
        <v>3</v>
      </c>
      <c r="C433" s="34">
        <v>0</v>
      </c>
      <c r="D433" s="34">
        <v>0</v>
      </c>
      <c r="E433" s="34">
        <v>0</v>
      </c>
      <c r="F433" s="34">
        <v>0</v>
      </c>
      <c r="G433" s="34">
        <v>0</v>
      </c>
      <c r="H433" s="34">
        <v>0</v>
      </c>
      <c r="I433" s="34">
        <v>0</v>
      </c>
      <c r="J433" s="49"/>
    </row>
    <row r="434" spans="1:10" ht="15">
      <c r="A434" s="31">
        <v>422</v>
      </c>
      <c r="B434" s="35" t="s">
        <v>4</v>
      </c>
      <c r="C434" s="34">
        <v>0</v>
      </c>
      <c r="D434" s="34">
        <v>0</v>
      </c>
      <c r="E434" s="34">
        <v>0</v>
      </c>
      <c r="F434" s="34">
        <v>0</v>
      </c>
      <c r="G434" s="34">
        <v>0</v>
      </c>
      <c r="H434" s="34">
        <v>0</v>
      </c>
      <c r="I434" s="34">
        <v>0</v>
      </c>
      <c r="J434" s="49"/>
    </row>
    <row r="435" spans="1:10" ht="15">
      <c r="A435" s="31">
        <v>423</v>
      </c>
      <c r="B435" s="35" t="s">
        <v>5</v>
      </c>
      <c r="C435" s="34">
        <v>0</v>
      </c>
      <c r="D435" s="34">
        <v>0</v>
      </c>
      <c r="E435" s="34">
        <v>0</v>
      </c>
      <c r="F435" s="34">
        <v>0</v>
      </c>
      <c r="G435" s="34">
        <v>0</v>
      </c>
      <c r="H435" s="34">
        <v>0</v>
      </c>
      <c r="I435" s="34">
        <v>0</v>
      </c>
      <c r="J435" s="49"/>
    </row>
    <row r="436" spans="1:10" ht="15">
      <c r="A436" s="31">
        <v>424</v>
      </c>
      <c r="B436" s="35" t="s">
        <v>6</v>
      </c>
      <c r="C436" s="34">
        <v>0</v>
      </c>
      <c r="D436" s="34">
        <v>0</v>
      </c>
      <c r="E436" s="34">
        <v>0</v>
      </c>
      <c r="F436" s="34">
        <v>0</v>
      </c>
      <c r="G436" s="34">
        <v>0</v>
      </c>
      <c r="H436" s="34">
        <v>0</v>
      </c>
      <c r="I436" s="34">
        <v>0</v>
      </c>
      <c r="J436" s="49"/>
    </row>
    <row r="437" spans="1:10" ht="15">
      <c r="A437" s="31">
        <v>425</v>
      </c>
      <c r="B437" s="43" t="s">
        <v>18</v>
      </c>
      <c r="C437" s="44"/>
      <c r="D437" s="44"/>
      <c r="E437" s="44"/>
      <c r="F437" s="44"/>
      <c r="G437" s="44"/>
      <c r="H437" s="44"/>
      <c r="I437" s="44"/>
      <c r="J437" s="45"/>
    </row>
    <row r="438" spans="1:10" ht="38.25">
      <c r="A438" s="31">
        <v>426</v>
      </c>
      <c r="B438" s="46" t="s">
        <v>19</v>
      </c>
      <c r="C438" s="34">
        <f>SUM(D438:E438)</f>
        <v>0</v>
      </c>
      <c r="D438" s="34">
        <f aca="true" t="shared" si="122" ref="D438:I438">SUM(D439+D440+D441+D442)</f>
        <v>0</v>
      </c>
      <c r="E438" s="34">
        <f t="shared" si="122"/>
        <v>0</v>
      </c>
      <c r="F438" s="34">
        <f t="shared" si="122"/>
        <v>0</v>
      </c>
      <c r="G438" s="34">
        <f t="shared" si="122"/>
        <v>0</v>
      </c>
      <c r="H438" s="34">
        <f t="shared" si="122"/>
        <v>0</v>
      </c>
      <c r="I438" s="34">
        <f t="shared" si="122"/>
        <v>0</v>
      </c>
      <c r="J438" s="36"/>
    </row>
    <row r="439" spans="1:10" ht="15">
      <c r="A439" s="31">
        <v>427</v>
      </c>
      <c r="B439" s="35" t="s">
        <v>3</v>
      </c>
      <c r="C439" s="34">
        <f>SUM(D439:E439)</f>
        <v>0</v>
      </c>
      <c r="D439" s="34">
        <v>0</v>
      </c>
      <c r="E439" s="34">
        <v>0</v>
      </c>
      <c r="F439" s="34">
        <v>0</v>
      </c>
      <c r="G439" s="34">
        <v>0</v>
      </c>
      <c r="H439" s="34">
        <v>0</v>
      </c>
      <c r="I439" s="34">
        <v>0</v>
      </c>
      <c r="J439" s="36"/>
    </row>
    <row r="440" spans="1:10" ht="15">
      <c r="A440" s="31">
        <v>428</v>
      </c>
      <c r="B440" s="35" t="s">
        <v>4</v>
      </c>
      <c r="C440" s="34">
        <f>SUM(D440:E440)</f>
        <v>0</v>
      </c>
      <c r="D440" s="34">
        <v>0</v>
      </c>
      <c r="E440" s="34">
        <v>0</v>
      </c>
      <c r="F440" s="34">
        <v>0</v>
      </c>
      <c r="G440" s="34">
        <v>0</v>
      </c>
      <c r="H440" s="34">
        <v>0</v>
      </c>
      <c r="I440" s="34">
        <v>0</v>
      </c>
      <c r="J440" s="36"/>
    </row>
    <row r="441" spans="1:10" ht="15">
      <c r="A441" s="31">
        <v>429</v>
      </c>
      <c r="B441" s="35" t="s">
        <v>5</v>
      </c>
      <c r="C441" s="34">
        <f>SUM(D441:E441)</f>
        <v>0</v>
      </c>
      <c r="D441" s="34">
        <v>0</v>
      </c>
      <c r="E441" s="34">
        <v>0</v>
      </c>
      <c r="F441" s="34">
        <v>0</v>
      </c>
      <c r="G441" s="34">
        <v>0</v>
      </c>
      <c r="H441" s="34">
        <v>0</v>
      </c>
      <c r="I441" s="34">
        <v>0</v>
      </c>
      <c r="J441" s="36"/>
    </row>
    <row r="442" spans="1:10" ht="15">
      <c r="A442" s="31">
        <v>430</v>
      </c>
      <c r="B442" s="35" t="s">
        <v>6</v>
      </c>
      <c r="C442" s="34">
        <f>SUM(D442:E442)</f>
        <v>0</v>
      </c>
      <c r="D442" s="34">
        <v>0</v>
      </c>
      <c r="E442" s="34">
        <v>0</v>
      </c>
      <c r="F442" s="34">
        <v>0</v>
      </c>
      <c r="G442" s="34">
        <v>0</v>
      </c>
      <c r="H442" s="34">
        <v>0</v>
      </c>
      <c r="I442" s="34">
        <v>0</v>
      </c>
      <c r="J442" s="36"/>
    </row>
    <row r="443" spans="1:10" ht="15">
      <c r="A443" s="31">
        <v>431</v>
      </c>
      <c r="B443" s="41" t="s">
        <v>20</v>
      </c>
      <c r="C443" s="41"/>
      <c r="D443" s="41"/>
      <c r="E443" s="41"/>
      <c r="F443" s="41"/>
      <c r="G443" s="41"/>
      <c r="H443" s="41"/>
      <c r="I443" s="41"/>
      <c r="J443" s="41"/>
    </row>
    <row r="444" spans="1:10" ht="25.5">
      <c r="A444" s="31">
        <v>432</v>
      </c>
      <c r="B444" s="46" t="s">
        <v>12</v>
      </c>
      <c r="C444" s="34">
        <f>SUM(D444:I444)</f>
        <v>899.85288</v>
      </c>
      <c r="D444" s="34">
        <f aca="true" t="shared" si="123" ref="D444:I444">D445+D446+D447</f>
        <v>165.53288</v>
      </c>
      <c r="E444" s="34">
        <f t="shared" si="123"/>
        <v>334.32</v>
      </c>
      <c r="F444" s="34">
        <f t="shared" si="123"/>
        <v>100</v>
      </c>
      <c r="G444" s="34">
        <f t="shared" si="123"/>
        <v>100</v>
      </c>
      <c r="H444" s="34">
        <f t="shared" si="123"/>
        <v>100</v>
      </c>
      <c r="I444" s="34">
        <f t="shared" si="123"/>
        <v>100</v>
      </c>
      <c r="J444" s="36"/>
    </row>
    <row r="445" spans="1:10" ht="14.25" customHeight="1">
      <c r="A445" s="31">
        <v>433</v>
      </c>
      <c r="B445" s="35" t="s">
        <v>3</v>
      </c>
      <c r="C445" s="34">
        <f>SUM(D445:I445)</f>
        <v>0</v>
      </c>
      <c r="D445" s="34">
        <v>0</v>
      </c>
      <c r="E445" s="34">
        <v>0</v>
      </c>
      <c r="F445" s="34">
        <f>F450</f>
        <v>0</v>
      </c>
      <c r="G445" s="34">
        <f>G450</f>
        <v>0</v>
      </c>
      <c r="H445" s="34">
        <f>H450</f>
        <v>0</v>
      </c>
      <c r="I445" s="34">
        <f>I450</f>
        <v>0</v>
      </c>
      <c r="J445" s="36"/>
    </row>
    <row r="446" spans="1:10" ht="15">
      <c r="A446" s="31">
        <v>434</v>
      </c>
      <c r="B446" s="35" t="s">
        <v>4</v>
      </c>
      <c r="C446" s="34">
        <f>SUM(D446:I446)</f>
        <v>330.46000000000004</v>
      </c>
      <c r="D446" s="34">
        <f>D451</f>
        <v>79.72</v>
      </c>
      <c r="E446" s="34">
        <f>E451</f>
        <v>250.74</v>
      </c>
      <c r="F446" s="33">
        <f>SUM(F451,)</f>
        <v>0</v>
      </c>
      <c r="G446" s="34">
        <f aca="true" t="shared" si="124" ref="G446:I448">G451</f>
        <v>0</v>
      </c>
      <c r="H446" s="34">
        <f t="shared" si="124"/>
        <v>0</v>
      </c>
      <c r="I446" s="34">
        <f t="shared" si="124"/>
        <v>0</v>
      </c>
      <c r="J446" s="36"/>
    </row>
    <row r="447" spans="1:10" ht="15">
      <c r="A447" s="31">
        <v>435</v>
      </c>
      <c r="B447" s="35" t="s">
        <v>5</v>
      </c>
      <c r="C447" s="34">
        <f>SUM(D447:I447)</f>
        <v>569.39288</v>
      </c>
      <c r="D447" s="34">
        <f>D452</f>
        <v>85.81288</v>
      </c>
      <c r="E447" s="34">
        <f>E452</f>
        <v>83.58</v>
      </c>
      <c r="F447" s="34">
        <f>F452</f>
        <v>100</v>
      </c>
      <c r="G447" s="34">
        <f t="shared" si="124"/>
        <v>100</v>
      </c>
      <c r="H447" s="34">
        <f t="shared" si="124"/>
        <v>100</v>
      </c>
      <c r="I447" s="34">
        <f t="shared" si="124"/>
        <v>100</v>
      </c>
      <c r="J447" s="36"/>
    </row>
    <row r="448" spans="1:10" ht="15" customHeight="1">
      <c r="A448" s="31">
        <v>436</v>
      </c>
      <c r="B448" s="35" t="s">
        <v>31</v>
      </c>
      <c r="C448" s="34">
        <f>SUM(D448:I448)</f>
        <v>0</v>
      </c>
      <c r="D448" s="34">
        <v>0</v>
      </c>
      <c r="E448" s="34">
        <v>0</v>
      </c>
      <c r="F448" s="34">
        <f>F453</f>
        <v>0</v>
      </c>
      <c r="G448" s="34">
        <f t="shared" si="124"/>
        <v>0</v>
      </c>
      <c r="H448" s="34">
        <f t="shared" si="124"/>
        <v>0</v>
      </c>
      <c r="I448" s="34">
        <f t="shared" si="124"/>
        <v>0</v>
      </c>
      <c r="J448" s="36"/>
    </row>
    <row r="449" spans="1:10" ht="25.5">
      <c r="A449" s="31">
        <v>437</v>
      </c>
      <c r="B449" s="48" t="s">
        <v>98</v>
      </c>
      <c r="C449" s="33">
        <f>D449+E449+F449+G449+H449+I449</f>
        <v>899.85288</v>
      </c>
      <c r="D449" s="33">
        <f aca="true" t="shared" si="125" ref="D449:I449">D450+D451+D452+D453</f>
        <v>165.53288</v>
      </c>
      <c r="E449" s="33">
        <f t="shared" si="125"/>
        <v>334.32</v>
      </c>
      <c r="F449" s="33">
        <f>F450+F451+F452+F453</f>
        <v>100</v>
      </c>
      <c r="G449" s="33">
        <f t="shared" si="125"/>
        <v>100</v>
      </c>
      <c r="H449" s="33">
        <f t="shared" si="125"/>
        <v>100</v>
      </c>
      <c r="I449" s="33">
        <f t="shared" si="125"/>
        <v>100</v>
      </c>
      <c r="J449" s="37" t="s">
        <v>89</v>
      </c>
    </row>
    <row r="450" spans="1:10" ht="15">
      <c r="A450" s="31">
        <v>438</v>
      </c>
      <c r="B450" s="35" t="s">
        <v>3</v>
      </c>
      <c r="C450" s="33">
        <f>D450+E450+F450+G450+H450+I450</f>
        <v>0</v>
      </c>
      <c r="D450" s="40">
        <v>0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8"/>
    </row>
    <row r="451" spans="1:10" ht="15">
      <c r="A451" s="31">
        <v>439</v>
      </c>
      <c r="B451" s="35" t="s">
        <v>4</v>
      </c>
      <c r="C451" s="33">
        <f>D451+E451+F451+G451+H451+I451</f>
        <v>330.46000000000004</v>
      </c>
      <c r="D451" s="53">
        <v>79.72</v>
      </c>
      <c r="E451" s="33">
        <v>250.74</v>
      </c>
      <c r="F451" s="33">
        <v>0</v>
      </c>
      <c r="G451" s="33">
        <v>0</v>
      </c>
      <c r="H451" s="33">
        <v>0</v>
      </c>
      <c r="I451" s="33">
        <v>0</v>
      </c>
      <c r="J451" s="38"/>
    </row>
    <row r="452" spans="1:10" ht="15">
      <c r="A452" s="31">
        <v>440</v>
      </c>
      <c r="B452" s="35" t="s">
        <v>5</v>
      </c>
      <c r="C452" s="33">
        <f>D452+E452+F452+G452+H452+I452</f>
        <v>569.39288</v>
      </c>
      <c r="D452" s="53">
        <v>85.81288</v>
      </c>
      <c r="E452" s="33">
        <v>83.58</v>
      </c>
      <c r="F452" s="33">
        <v>100</v>
      </c>
      <c r="G452" s="33">
        <v>100</v>
      </c>
      <c r="H452" s="33">
        <v>100</v>
      </c>
      <c r="I452" s="33">
        <v>100</v>
      </c>
      <c r="J452" s="38"/>
    </row>
    <row r="453" spans="1:10" ht="15">
      <c r="A453" s="31">
        <v>441</v>
      </c>
      <c r="B453" s="35" t="s">
        <v>31</v>
      </c>
      <c r="C453" s="33">
        <f>D453+E453+F453+G453+H453+I453</f>
        <v>0</v>
      </c>
      <c r="D453" s="5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9"/>
    </row>
    <row r="454" spans="1:10" ht="15" customHeight="1">
      <c r="A454" s="31">
        <v>442</v>
      </c>
      <c r="B454" s="55" t="s">
        <v>48</v>
      </c>
      <c r="C454" s="56"/>
      <c r="D454" s="83"/>
      <c r="E454" s="56"/>
      <c r="F454" s="56"/>
      <c r="G454" s="56"/>
      <c r="H454" s="56"/>
      <c r="I454" s="56"/>
      <c r="J454" s="57"/>
    </row>
    <row r="455" spans="1:10" ht="25.5">
      <c r="A455" s="31">
        <v>443</v>
      </c>
      <c r="B455" s="46" t="s">
        <v>9</v>
      </c>
      <c r="C455" s="34">
        <f>D455+E455+F455+G455+H455+I455</f>
        <v>4479.66651</v>
      </c>
      <c r="D455" s="34">
        <f aca="true" t="shared" si="126" ref="D455:I455">D456+D457+D458+D459</f>
        <v>3235.64797</v>
      </c>
      <c r="E455" s="34">
        <f t="shared" si="126"/>
        <v>1244.01854</v>
      </c>
      <c r="F455" s="34">
        <f t="shared" si="126"/>
        <v>0</v>
      </c>
      <c r="G455" s="34">
        <f t="shared" si="126"/>
        <v>0</v>
      </c>
      <c r="H455" s="34">
        <f t="shared" si="126"/>
        <v>0</v>
      </c>
      <c r="I455" s="34">
        <f t="shared" si="126"/>
        <v>0</v>
      </c>
      <c r="J455" s="36"/>
    </row>
    <row r="456" spans="1:10" ht="15">
      <c r="A456" s="31">
        <v>444</v>
      </c>
      <c r="B456" s="35" t="s">
        <v>3</v>
      </c>
      <c r="C456" s="34">
        <f>D456+E456+F456+G456+H456+I456</f>
        <v>0</v>
      </c>
      <c r="D456" s="34">
        <v>0</v>
      </c>
      <c r="E456" s="34">
        <v>0</v>
      </c>
      <c r="F456" s="34">
        <f aca="true" t="shared" si="127" ref="F456:I459">F462+F480+F486</f>
        <v>0</v>
      </c>
      <c r="G456" s="34">
        <f t="shared" si="127"/>
        <v>0</v>
      </c>
      <c r="H456" s="34">
        <f t="shared" si="127"/>
        <v>0</v>
      </c>
      <c r="I456" s="34">
        <f t="shared" si="127"/>
        <v>0</v>
      </c>
      <c r="J456" s="36"/>
    </row>
    <row r="457" spans="1:10" ht="15">
      <c r="A457" s="31">
        <v>445</v>
      </c>
      <c r="B457" s="35" t="s">
        <v>4</v>
      </c>
      <c r="C457" s="34">
        <f>D457+E457+F457+G457+H457+I457</f>
        <v>0</v>
      </c>
      <c r="D457" s="34">
        <f aca="true" t="shared" si="128" ref="D457:E459">SUM(D463+D481+D487)</f>
        <v>0</v>
      </c>
      <c r="E457" s="34">
        <f t="shared" si="128"/>
        <v>0</v>
      </c>
      <c r="F457" s="34">
        <f t="shared" si="127"/>
        <v>0</v>
      </c>
      <c r="G457" s="34">
        <f t="shared" si="127"/>
        <v>0</v>
      </c>
      <c r="H457" s="34">
        <f t="shared" si="127"/>
        <v>0</v>
      </c>
      <c r="I457" s="34">
        <f t="shared" si="127"/>
        <v>0</v>
      </c>
      <c r="J457" s="36"/>
    </row>
    <row r="458" spans="1:10" ht="15">
      <c r="A458" s="31">
        <v>446</v>
      </c>
      <c r="B458" s="35" t="s">
        <v>5</v>
      </c>
      <c r="C458" s="34">
        <f>D458+E458+F458+G458+H458+I458</f>
        <v>4479.66651</v>
      </c>
      <c r="D458" s="34">
        <f>SUM(D464+D482+D488)</f>
        <v>3235.64797</v>
      </c>
      <c r="E458" s="34">
        <f t="shared" si="128"/>
        <v>1244.01854</v>
      </c>
      <c r="F458" s="34">
        <f t="shared" si="127"/>
        <v>0</v>
      </c>
      <c r="G458" s="34">
        <f t="shared" si="127"/>
        <v>0</v>
      </c>
      <c r="H458" s="34">
        <f t="shared" si="127"/>
        <v>0</v>
      </c>
      <c r="I458" s="34">
        <f t="shared" si="127"/>
        <v>0</v>
      </c>
      <c r="J458" s="36"/>
    </row>
    <row r="459" spans="1:10" ht="15">
      <c r="A459" s="31">
        <v>447</v>
      </c>
      <c r="B459" s="35" t="s">
        <v>6</v>
      </c>
      <c r="C459" s="34">
        <f>D459+E459+F459+G459+H459+I459</f>
        <v>0</v>
      </c>
      <c r="D459" s="34">
        <f t="shared" si="128"/>
        <v>0</v>
      </c>
      <c r="E459" s="34">
        <f t="shared" si="128"/>
        <v>0</v>
      </c>
      <c r="F459" s="34">
        <f t="shared" si="127"/>
        <v>0</v>
      </c>
      <c r="G459" s="34">
        <f t="shared" si="127"/>
        <v>0</v>
      </c>
      <c r="H459" s="34">
        <f t="shared" si="127"/>
        <v>0</v>
      </c>
      <c r="I459" s="34">
        <f t="shared" si="127"/>
        <v>0</v>
      </c>
      <c r="J459" s="36"/>
    </row>
    <row r="460" spans="1:10" ht="15">
      <c r="A460" s="31">
        <v>448</v>
      </c>
      <c r="B460" s="43" t="s">
        <v>10</v>
      </c>
      <c r="C460" s="44"/>
      <c r="D460" s="44"/>
      <c r="E460" s="44"/>
      <c r="F460" s="44"/>
      <c r="G460" s="44"/>
      <c r="H460" s="44"/>
      <c r="I460" s="44"/>
      <c r="J460" s="45"/>
    </row>
    <row r="461" spans="1:10" ht="25.5">
      <c r="A461" s="31">
        <v>449</v>
      </c>
      <c r="B461" s="46" t="s">
        <v>11</v>
      </c>
      <c r="C461" s="34">
        <f>SUM(D461:E461)</f>
        <v>0</v>
      </c>
      <c r="D461" s="34">
        <f aca="true" t="shared" si="129" ref="D461:I461">D462+D463+D464+D465</f>
        <v>0</v>
      </c>
      <c r="E461" s="34">
        <f t="shared" si="129"/>
        <v>0</v>
      </c>
      <c r="F461" s="34">
        <f t="shared" si="129"/>
        <v>0</v>
      </c>
      <c r="G461" s="34">
        <f t="shared" si="129"/>
        <v>0</v>
      </c>
      <c r="H461" s="34">
        <f t="shared" si="129"/>
        <v>0</v>
      </c>
      <c r="I461" s="34">
        <f t="shared" si="129"/>
        <v>0</v>
      </c>
      <c r="J461" s="36"/>
    </row>
    <row r="462" spans="1:10" ht="15">
      <c r="A462" s="31">
        <v>450</v>
      </c>
      <c r="B462" s="35" t="s">
        <v>3</v>
      </c>
      <c r="C462" s="34">
        <f>SUM(D462:E462)</f>
        <v>0</v>
      </c>
      <c r="D462" s="34">
        <v>0</v>
      </c>
      <c r="E462" s="34">
        <v>0</v>
      </c>
      <c r="F462" s="34">
        <v>0</v>
      </c>
      <c r="G462" s="34">
        <v>0</v>
      </c>
      <c r="H462" s="34">
        <v>0</v>
      </c>
      <c r="I462" s="34">
        <v>0</v>
      </c>
      <c r="J462" s="36"/>
    </row>
    <row r="463" spans="1:10" ht="15">
      <c r="A463" s="31">
        <v>451</v>
      </c>
      <c r="B463" s="35" t="s">
        <v>4</v>
      </c>
      <c r="C463" s="34">
        <f>SUM(D463:E463)</f>
        <v>0</v>
      </c>
      <c r="D463" s="34">
        <v>0</v>
      </c>
      <c r="E463" s="34">
        <v>0</v>
      </c>
      <c r="F463" s="34">
        <v>0</v>
      </c>
      <c r="G463" s="34">
        <v>0</v>
      </c>
      <c r="H463" s="34">
        <v>0</v>
      </c>
      <c r="I463" s="34">
        <v>0</v>
      </c>
      <c r="J463" s="36"/>
    </row>
    <row r="464" spans="1:10" ht="15">
      <c r="A464" s="31">
        <v>452</v>
      </c>
      <c r="B464" s="35" t="s">
        <v>5</v>
      </c>
      <c r="C464" s="34">
        <f>SUM(D464:E464)</f>
        <v>0</v>
      </c>
      <c r="D464" s="34">
        <v>0</v>
      </c>
      <c r="E464" s="34">
        <v>0</v>
      </c>
      <c r="F464" s="34">
        <v>0</v>
      </c>
      <c r="G464" s="34">
        <v>0</v>
      </c>
      <c r="H464" s="34">
        <v>0</v>
      </c>
      <c r="I464" s="34">
        <v>0</v>
      </c>
      <c r="J464" s="36"/>
    </row>
    <row r="465" spans="1:10" ht="15">
      <c r="A465" s="31">
        <v>453</v>
      </c>
      <c r="B465" s="35" t="s">
        <v>6</v>
      </c>
      <c r="C465" s="34">
        <f>SUM(D465:E465)</f>
        <v>0</v>
      </c>
      <c r="D465" s="34">
        <v>0</v>
      </c>
      <c r="E465" s="34">
        <v>0</v>
      </c>
      <c r="F465" s="34">
        <v>0</v>
      </c>
      <c r="G465" s="34">
        <v>0</v>
      </c>
      <c r="H465" s="34">
        <v>0</v>
      </c>
      <c r="I465" s="34">
        <v>0</v>
      </c>
      <c r="J465" s="36"/>
    </row>
    <row r="466" spans="1:10" ht="15">
      <c r="A466" s="31">
        <v>454</v>
      </c>
      <c r="B466" s="41" t="s">
        <v>23</v>
      </c>
      <c r="C466" s="41"/>
      <c r="D466" s="41"/>
      <c r="E466" s="41"/>
      <c r="F466" s="41"/>
      <c r="G466" s="41"/>
      <c r="H466" s="41"/>
      <c r="I466" s="41"/>
      <c r="J466" s="41"/>
    </row>
    <row r="467" spans="1:10" ht="25.5">
      <c r="A467" s="31">
        <v>455</v>
      </c>
      <c r="B467" s="46" t="s">
        <v>34</v>
      </c>
      <c r="C467" s="33">
        <v>0</v>
      </c>
      <c r="D467" s="33">
        <v>0</v>
      </c>
      <c r="E467" s="33">
        <v>0</v>
      </c>
      <c r="F467" s="33">
        <v>0</v>
      </c>
      <c r="G467" s="33">
        <v>0</v>
      </c>
      <c r="H467" s="33">
        <v>0</v>
      </c>
      <c r="I467" s="33">
        <v>0</v>
      </c>
      <c r="J467" s="36"/>
    </row>
    <row r="468" spans="1:10" ht="15">
      <c r="A468" s="31">
        <v>456</v>
      </c>
      <c r="B468" s="35" t="s">
        <v>3</v>
      </c>
      <c r="C468" s="33">
        <v>0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6"/>
    </row>
    <row r="469" spans="1:10" ht="14.25" customHeight="1">
      <c r="A469" s="31">
        <v>457</v>
      </c>
      <c r="B469" s="35" t="s">
        <v>4</v>
      </c>
      <c r="C469" s="33">
        <v>0</v>
      </c>
      <c r="D469" s="33">
        <v>0</v>
      </c>
      <c r="E469" s="33">
        <v>0</v>
      </c>
      <c r="F469" s="33">
        <v>0</v>
      </c>
      <c r="G469" s="33">
        <v>0</v>
      </c>
      <c r="H469" s="33">
        <v>0</v>
      </c>
      <c r="I469" s="33">
        <v>0</v>
      </c>
      <c r="J469" s="36"/>
    </row>
    <row r="470" spans="1:10" ht="15">
      <c r="A470" s="31">
        <v>458</v>
      </c>
      <c r="B470" s="35" t="s">
        <v>5</v>
      </c>
      <c r="C470" s="33">
        <v>0</v>
      </c>
      <c r="D470" s="33">
        <v>0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6"/>
    </row>
    <row r="471" spans="1:10" ht="15">
      <c r="A471" s="31">
        <v>459</v>
      </c>
      <c r="B471" s="35" t="s">
        <v>6</v>
      </c>
      <c r="C471" s="33">
        <v>0</v>
      </c>
      <c r="D471" s="33">
        <v>0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6"/>
    </row>
    <row r="472" spans="1:10" ht="15">
      <c r="A472" s="31">
        <v>460</v>
      </c>
      <c r="B472" s="41" t="s">
        <v>33</v>
      </c>
      <c r="C472" s="41"/>
      <c r="D472" s="41"/>
      <c r="E472" s="41"/>
      <c r="F472" s="41"/>
      <c r="G472" s="41"/>
      <c r="H472" s="41"/>
      <c r="I472" s="41"/>
      <c r="J472" s="41"/>
    </row>
    <row r="473" spans="1:10" ht="15">
      <c r="A473" s="31">
        <v>461</v>
      </c>
      <c r="B473" s="46" t="s">
        <v>35</v>
      </c>
      <c r="C473" s="34">
        <v>0</v>
      </c>
      <c r="D473" s="34">
        <v>0</v>
      </c>
      <c r="E473" s="34">
        <v>0</v>
      </c>
      <c r="F473" s="34">
        <v>0</v>
      </c>
      <c r="G473" s="34">
        <v>0</v>
      </c>
      <c r="H473" s="34">
        <v>0</v>
      </c>
      <c r="I473" s="34">
        <v>0</v>
      </c>
      <c r="J473" s="49"/>
    </row>
    <row r="474" spans="1:10" ht="15">
      <c r="A474" s="31">
        <v>462</v>
      </c>
      <c r="B474" s="35" t="s">
        <v>3</v>
      </c>
      <c r="C474" s="34">
        <v>0</v>
      </c>
      <c r="D474" s="34">
        <v>0</v>
      </c>
      <c r="E474" s="34">
        <v>0</v>
      </c>
      <c r="F474" s="34">
        <v>0</v>
      </c>
      <c r="G474" s="34">
        <v>0</v>
      </c>
      <c r="H474" s="34">
        <v>0</v>
      </c>
      <c r="I474" s="34">
        <v>0</v>
      </c>
      <c r="J474" s="49"/>
    </row>
    <row r="475" spans="1:10" ht="15">
      <c r="A475" s="31">
        <v>463</v>
      </c>
      <c r="B475" s="35" t="s">
        <v>4</v>
      </c>
      <c r="C475" s="34">
        <v>0</v>
      </c>
      <c r="D475" s="34">
        <v>0</v>
      </c>
      <c r="E475" s="34">
        <v>0</v>
      </c>
      <c r="F475" s="34">
        <v>0</v>
      </c>
      <c r="G475" s="34">
        <v>0</v>
      </c>
      <c r="H475" s="34">
        <v>0</v>
      </c>
      <c r="I475" s="34">
        <v>0</v>
      </c>
      <c r="J475" s="49"/>
    </row>
    <row r="476" spans="1:10" ht="15">
      <c r="A476" s="31">
        <v>464</v>
      </c>
      <c r="B476" s="35" t="s">
        <v>5</v>
      </c>
      <c r="C476" s="34">
        <v>0</v>
      </c>
      <c r="D476" s="34">
        <v>0</v>
      </c>
      <c r="E476" s="34">
        <v>0</v>
      </c>
      <c r="F476" s="34">
        <v>0</v>
      </c>
      <c r="G476" s="34">
        <v>0</v>
      </c>
      <c r="H476" s="34">
        <v>0</v>
      </c>
      <c r="I476" s="34">
        <v>0</v>
      </c>
      <c r="J476" s="49"/>
    </row>
    <row r="477" spans="1:10" ht="15">
      <c r="A477" s="31">
        <v>465</v>
      </c>
      <c r="B477" s="35" t="s">
        <v>6</v>
      </c>
      <c r="C477" s="34"/>
      <c r="D477" s="34"/>
      <c r="E477" s="34"/>
      <c r="F477" s="34"/>
      <c r="G477" s="34"/>
      <c r="H477" s="34"/>
      <c r="I477" s="34"/>
      <c r="J477" s="49"/>
    </row>
    <row r="478" spans="1:10" ht="15">
      <c r="A478" s="31">
        <v>466</v>
      </c>
      <c r="B478" s="43" t="s">
        <v>18</v>
      </c>
      <c r="C478" s="44"/>
      <c r="D478" s="44"/>
      <c r="E478" s="44"/>
      <c r="F478" s="44"/>
      <c r="G478" s="44"/>
      <c r="H478" s="44"/>
      <c r="I478" s="44"/>
      <c r="J478" s="45"/>
    </row>
    <row r="479" spans="1:10" ht="39">
      <c r="A479" s="31">
        <v>467</v>
      </c>
      <c r="B479" s="46" t="s">
        <v>19</v>
      </c>
      <c r="C479" s="34">
        <f>SUM(D479:E479)</f>
        <v>0</v>
      </c>
      <c r="D479" s="34">
        <f aca="true" t="shared" si="130" ref="D479:I479">SUM(D480+D481+D482+D483)</f>
        <v>0</v>
      </c>
      <c r="E479" s="34">
        <f t="shared" si="130"/>
        <v>0</v>
      </c>
      <c r="F479" s="34">
        <f t="shared" si="130"/>
        <v>0</v>
      </c>
      <c r="G479" s="34">
        <f t="shared" si="130"/>
        <v>0</v>
      </c>
      <c r="H479" s="34">
        <f t="shared" si="130"/>
        <v>0</v>
      </c>
      <c r="I479" s="34">
        <f t="shared" si="130"/>
        <v>0</v>
      </c>
      <c r="J479" s="36"/>
    </row>
    <row r="480" spans="1:10" ht="15">
      <c r="A480" s="31">
        <v>468</v>
      </c>
      <c r="B480" s="35" t="s">
        <v>3</v>
      </c>
      <c r="C480" s="34">
        <f>SUM(D480:E480)</f>
        <v>0</v>
      </c>
      <c r="D480" s="34">
        <v>0</v>
      </c>
      <c r="E480" s="34">
        <v>0</v>
      </c>
      <c r="F480" s="34">
        <v>0</v>
      </c>
      <c r="G480" s="34">
        <v>0</v>
      </c>
      <c r="H480" s="34">
        <v>0</v>
      </c>
      <c r="I480" s="34">
        <v>0</v>
      </c>
      <c r="J480" s="36"/>
    </row>
    <row r="481" spans="1:10" ht="15">
      <c r="A481" s="31">
        <v>469</v>
      </c>
      <c r="B481" s="35" t="s">
        <v>4</v>
      </c>
      <c r="C481" s="34">
        <f>SUM(D481:E481)</f>
        <v>0</v>
      </c>
      <c r="D481" s="34">
        <v>0</v>
      </c>
      <c r="E481" s="34">
        <v>0</v>
      </c>
      <c r="F481" s="34">
        <v>0</v>
      </c>
      <c r="G481" s="34">
        <v>0</v>
      </c>
      <c r="H481" s="34">
        <v>0</v>
      </c>
      <c r="I481" s="34">
        <v>0</v>
      </c>
      <c r="J481" s="36"/>
    </row>
    <row r="482" spans="1:10" ht="15">
      <c r="A482" s="31">
        <v>470</v>
      </c>
      <c r="B482" s="35" t="s">
        <v>5</v>
      </c>
      <c r="C482" s="34">
        <f>SUM(D482:E482)</f>
        <v>0</v>
      </c>
      <c r="D482" s="34">
        <v>0</v>
      </c>
      <c r="E482" s="34">
        <v>0</v>
      </c>
      <c r="F482" s="34">
        <v>0</v>
      </c>
      <c r="G482" s="34">
        <v>0</v>
      </c>
      <c r="H482" s="34">
        <v>0</v>
      </c>
      <c r="I482" s="34">
        <v>0</v>
      </c>
      <c r="J482" s="36"/>
    </row>
    <row r="483" spans="1:10" ht="15">
      <c r="A483" s="31">
        <v>471</v>
      </c>
      <c r="B483" s="35" t="s">
        <v>6</v>
      </c>
      <c r="C483" s="34">
        <f>SUM(D483:E483)</f>
        <v>0</v>
      </c>
      <c r="D483" s="34">
        <v>0</v>
      </c>
      <c r="E483" s="34">
        <v>0</v>
      </c>
      <c r="F483" s="34">
        <v>0</v>
      </c>
      <c r="G483" s="34">
        <v>0</v>
      </c>
      <c r="H483" s="34">
        <v>0</v>
      </c>
      <c r="I483" s="34">
        <v>0</v>
      </c>
      <c r="J483" s="36"/>
    </row>
    <row r="484" spans="1:10" ht="15">
      <c r="A484" s="31">
        <v>472</v>
      </c>
      <c r="B484" s="43" t="s">
        <v>20</v>
      </c>
      <c r="C484" s="44"/>
      <c r="D484" s="44"/>
      <c r="E484" s="44"/>
      <c r="F484" s="44"/>
      <c r="G484" s="44"/>
      <c r="H484" s="44"/>
      <c r="I484" s="44"/>
      <c r="J484" s="45"/>
    </row>
    <row r="485" spans="1:10" ht="15">
      <c r="A485" s="31">
        <v>473</v>
      </c>
      <c r="B485" s="46" t="s">
        <v>24</v>
      </c>
      <c r="C485" s="34">
        <f aca="true" t="shared" si="131" ref="C485:C494">SUM(D485:I485)</f>
        <v>4479.66651</v>
      </c>
      <c r="D485" s="34">
        <f aca="true" t="shared" si="132" ref="D485:I485">D486+D487+D488+D489</f>
        <v>3235.64797</v>
      </c>
      <c r="E485" s="34">
        <f t="shared" si="132"/>
        <v>1244.01854</v>
      </c>
      <c r="F485" s="34">
        <f t="shared" si="132"/>
        <v>0</v>
      </c>
      <c r="G485" s="34">
        <f t="shared" si="132"/>
        <v>0</v>
      </c>
      <c r="H485" s="34">
        <f t="shared" si="132"/>
        <v>0</v>
      </c>
      <c r="I485" s="34">
        <f t="shared" si="132"/>
        <v>0</v>
      </c>
      <c r="J485" s="36"/>
    </row>
    <row r="486" spans="1:10" ht="15">
      <c r="A486" s="31">
        <f aca="true" t="shared" si="133" ref="A486:A494">1+A485</f>
        <v>474</v>
      </c>
      <c r="B486" s="35" t="s">
        <v>3</v>
      </c>
      <c r="C486" s="34">
        <f t="shared" si="131"/>
        <v>0</v>
      </c>
      <c r="D486" s="34">
        <f aca="true" t="shared" si="134" ref="D486:I489">D491</f>
        <v>0</v>
      </c>
      <c r="E486" s="34">
        <f t="shared" si="134"/>
        <v>0</v>
      </c>
      <c r="F486" s="34">
        <f t="shared" si="134"/>
        <v>0</v>
      </c>
      <c r="G486" s="34">
        <f t="shared" si="134"/>
        <v>0</v>
      </c>
      <c r="H486" s="34">
        <f t="shared" si="134"/>
        <v>0</v>
      </c>
      <c r="I486" s="34">
        <f t="shared" si="134"/>
        <v>0</v>
      </c>
      <c r="J486" s="36"/>
    </row>
    <row r="487" spans="1:10" ht="15">
      <c r="A487" s="31">
        <f t="shared" si="133"/>
        <v>475</v>
      </c>
      <c r="B487" s="35" t="s">
        <v>4</v>
      </c>
      <c r="C487" s="34">
        <f t="shared" si="131"/>
        <v>0</v>
      </c>
      <c r="D487" s="34">
        <f t="shared" si="134"/>
        <v>0</v>
      </c>
      <c r="E487" s="34">
        <f t="shared" si="134"/>
        <v>0</v>
      </c>
      <c r="F487" s="34">
        <f t="shared" si="134"/>
        <v>0</v>
      </c>
      <c r="G487" s="34">
        <f t="shared" si="134"/>
        <v>0</v>
      </c>
      <c r="H487" s="34">
        <f t="shared" si="134"/>
        <v>0</v>
      </c>
      <c r="I487" s="34">
        <f t="shared" si="134"/>
        <v>0</v>
      </c>
      <c r="J487" s="36"/>
    </row>
    <row r="488" spans="1:10" ht="15">
      <c r="A488" s="31">
        <f t="shared" si="133"/>
        <v>476</v>
      </c>
      <c r="B488" s="35" t="s">
        <v>5</v>
      </c>
      <c r="C488" s="34">
        <f t="shared" si="131"/>
        <v>4479.66651</v>
      </c>
      <c r="D488" s="34">
        <f t="shared" si="134"/>
        <v>3235.64797</v>
      </c>
      <c r="E488" s="34">
        <f t="shared" si="134"/>
        <v>1244.01854</v>
      </c>
      <c r="F488" s="34">
        <f t="shared" si="134"/>
        <v>0</v>
      </c>
      <c r="G488" s="34">
        <f t="shared" si="134"/>
        <v>0</v>
      </c>
      <c r="H488" s="34">
        <f t="shared" si="134"/>
        <v>0</v>
      </c>
      <c r="I488" s="34">
        <f t="shared" si="134"/>
        <v>0</v>
      </c>
      <c r="J488" s="36"/>
    </row>
    <row r="489" spans="1:10" ht="15">
      <c r="A489" s="31">
        <f t="shared" si="133"/>
        <v>477</v>
      </c>
      <c r="B489" s="35" t="s">
        <v>6</v>
      </c>
      <c r="C489" s="34">
        <f t="shared" si="131"/>
        <v>0</v>
      </c>
      <c r="D489" s="34">
        <f t="shared" si="134"/>
        <v>0</v>
      </c>
      <c r="E489" s="34">
        <f t="shared" si="134"/>
        <v>0</v>
      </c>
      <c r="F489" s="34">
        <f t="shared" si="134"/>
        <v>0</v>
      </c>
      <c r="G489" s="34">
        <f t="shared" si="134"/>
        <v>0</v>
      </c>
      <c r="H489" s="34">
        <f t="shared" si="134"/>
        <v>0</v>
      </c>
      <c r="I489" s="34">
        <f t="shared" si="134"/>
        <v>0</v>
      </c>
      <c r="J489" s="36"/>
    </row>
    <row r="490" spans="1:10" ht="38.25">
      <c r="A490" s="31">
        <f t="shared" si="133"/>
        <v>478</v>
      </c>
      <c r="B490" s="67" t="s">
        <v>99</v>
      </c>
      <c r="C490" s="34">
        <f t="shared" si="131"/>
        <v>4479.66651</v>
      </c>
      <c r="D490" s="34">
        <f aca="true" t="shared" si="135" ref="D490:I490">D491+D492+D493+D494</f>
        <v>3235.64797</v>
      </c>
      <c r="E490" s="34">
        <f t="shared" si="135"/>
        <v>1244.01854</v>
      </c>
      <c r="F490" s="34">
        <f t="shared" si="135"/>
        <v>0</v>
      </c>
      <c r="G490" s="34">
        <f t="shared" si="135"/>
        <v>0</v>
      </c>
      <c r="H490" s="34">
        <f t="shared" si="135"/>
        <v>0</v>
      </c>
      <c r="I490" s="34">
        <f t="shared" si="135"/>
        <v>0</v>
      </c>
      <c r="J490" s="37" t="s">
        <v>90</v>
      </c>
    </row>
    <row r="491" spans="1:10" ht="15">
      <c r="A491" s="31">
        <f t="shared" si="133"/>
        <v>479</v>
      </c>
      <c r="B491" s="35" t="s">
        <v>3</v>
      </c>
      <c r="C491" s="34">
        <f t="shared" si="131"/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0</v>
      </c>
      <c r="I491" s="34">
        <v>0</v>
      </c>
      <c r="J491" s="38"/>
    </row>
    <row r="492" spans="1:10" ht="15">
      <c r="A492" s="31">
        <f t="shared" si="133"/>
        <v>480</v>
      </c>
      <c r="B492" s="35" t="s">
        <v>4</v>
      </c>
      <c r="C492" s="34">
        <f t="shared" si="131"/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8"/>
    </row>
    <row r="493" spans="1:10" ht="15">
      <c r="A493" s="31">
        <f t="shared" si="133"/>
        <v>481</v>
      </c>
      <c r="B493" s="35" t="s">
        <v>5</v>
      </c>
      <c r="C493" s="34">
        <f t="shared" si="131"/>
        <v>4479.66651</v>
      </c>
      <c r="D493" s="34">
        <v>3235.64797</v>
      </c>
      <c r="E493" s="34">
        <v>1244.01854</v>
      </c>
      <c r="F493" s="34">
        <v>0</v>
      </c>
      <c r="G493" s="34">
        <v>0</v>
      </c>
      <c r="H493" s="34">
        <v>0</v>
      </c>
      <c r="I493" s="34">
        <v>0</v>
      </c>
      <c r="J493" s="38"/>
    </row>
    <row r="494" spans="1:10" ht="15">
      <c r="A494" s="31">
        <f t="shared" si="133"/>
        <v>482</v>
      </c>
      <c r="B494" s="35" t="s">
        <v>6</v>
      </c>
      <c r="C494" s="34">
        <f t="shared" si="131"/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0</v>
      </c>
      <c r="I494" s="34">
        <v>0</v>
      </c>
      <c r="J494" s="39"/>
    </row>
  </sheetData>
  <sheetProtection/>
  <autoFilter ref="A9:J453"/>
  <mergeCells count="91">
    <mergeCell ref="G5:J5"/>
    <mergeCell ref="B484:J484"/>
    <mergeCell ref="J490:J494"/>
    <mergeCell ref="B401:J401"/>
    <mergeCell ref="B443:J443"/>
    <mergeCell ref="J302:J306"/>
    <mergeCell ref="B437:J437"/>
    <mergeCell ref="B338:J338"/>
    <mergeCell ref="B413:J413"/>
    <mergeCell ref="B419:J419"/>
    <mergeCell ref="B478:J478"/>
    <mergeCell ref="B291:J291"/>
    <mergeCell ref="J219:J223"/>
    <mergeCell ref="J275:J279"/>
    <mergeCell ref="J269:J273"/>
    <mergeCell ref="B268:J268"/>
    <mergeCell ref="J307:J311"/>
    <mergeCell ref="B230:J230"/>
    <mergeCell ref="B460:J460"/>
    <mergeCell ref="B466:J466"/>
    <mergeCell ref="A6:J6"/>
    <mergeCell ref="J158:J162"/>
    <mergeCell ref="J251:J255"/>
    <mergeCell ref="J236:J240"/>
    <mergeCell ref="B206:J206"/>
    <mergeCell ref="B262:J262"/>
    <mergeCell ref="A7:J7"/>
    <mergeCell ref="B218:J218"/>
    <mergeCell ref="A10:A11"/>
    <mergeCell ref="J10:J11"/>
    <mergeCell ref="J89:J93"/>
    <mergeCell ref="B145:J145"/>
    <mergeCell ref="C10:I10"/>
    <mergeCell ref="J62:J66"/>
    <mergeCell ref="B51:J51"/>
    <mergeCell ref="J52:J56"/>
    <mergeCell ref="J72:J75"/>
    <mergeCell ref="B10:B11"/>
    <mergeCell ref="B77:J77"/>
    <mergeCell ref="B39:J39"/>
    <mergeCell ref="J99:J103"/>
    <mergeCell ref="B212:J212"/>
    <mergeCell ref="B151:J151"/>
    <mergeCell ref="B163:J163"/>
    <mergeCell ref="J180:J184"/>
    <mergeCell ref="J185:J189"/>
    <mergeCell ref="B157:J157"/>
    <mergeCell ref="J124:J128"/>
    <mergeCell ref="B200:J200"/>
    <mergeCell ref="J114:J118"/>
    <mergeCell ref="B33:J33"/>
    <mergeCell ref="B139:J139"/>
    <mergeCell ref="J57:J61"/>
    <mergeCell ref="J109:J113"/>
    <mergeCell ref="J67:J71"/>
    <mergeCell ref="J119:J123"/>
    <mergeCell ref="B83:J83"/>
    <mergeCell ref="J94:J98"/>
    <mergeCell ref="B45:J45"/>
    <mergeCell ref="J104:J108"/>
    <mergeCell ref="B344:J344"/>
    <mergeCell ref="B332:J332"/>
    <mergeCell ref="B395:J395"/>
    <mergeCell ref="B389:J389"/>
    <mergeCell ref="J317:J321"/>
    <mergeCell ref="J190:J194"/>
    <mergeCell ref="J195:J199"/>
    <mergeCell ref="B169:J169"/>
    <mergeCell ref="B256:J256"/>
    <mergeCell ref="B285:J285"/>
    <mergeCell ref="J297:J301"/>
    <mergeCell ref="J246:J250"/>
    <mergeCell ref="J241:J245"/>
    <mergeCell ref="B224:J224"/>
    <mergeCell ref="J175:J179"/>
    <mergeCell ref="B472:J472"/>
    <mergeCell ref="B274:J274"/>
    <mergeCell ref="B371:J371"/>
    <mergeCell ref="B377:J377"/>
    <mergeCell ref="J361:J365"/>
    <mergeCell ref="J312:J316"/>
    <mergeCell ref="B383:J383"/>
    <mergeCell ref="B425:J425"/>
    <mergeCell ref="J280:J284"/>
    <mergeCell ref="B350:J350"/>
    <mergeCell ref="B454:J454"/>
    <mergeCell ref="B431:J431"/>
    <mergeCell ref="J356:J360"/>
    <mergeCell ref="J366:J370"/>
    <mergeCell ref="J449:J453"/>
    <mergeCell ref="J407:J411"/>
  </mergeCells>
  <printOptions/>
  <pageMargins left="0.3937007874015748" right="0.1968503937007874" top="0.5905511811023623" bottom="0.5905511811023623" header="0.31496062992125984" footer="0.31496062992125984"/>
  <pageSetup fitToHeight="0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Чуйко Виктория Александровна</cp:lastModifiedBy>
  <cp:lastPrinted>2023-08-09T10:42:07Z</cp:lastPrinted>
  <dcterms:created xsi:type="dcterms:W3CDTF">2013-09-27T11:14:47Z</dcterms:created>
  <dcterms:modified xsi:type="dcterms:W3CDTF">2023-08-09T10:42:10Z</dcterms:modified>
  <cp:category/>
  <cp:version/>
  <cp:contentType/>
  <cp:contentStatus/>
</cp:coreProperties>
</file>