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оказатели" sheetId="4" r:id="rId1"/>
    <sheet name="Мероприятия" sheetId="5" r:id="rId2"/>
  </sheets>
  <calcPr calcId="145621"/>
</workbook>
</file>

<file path=xl/calcChain.xml><?xml version="1.0" encoding="utf-8"?>
<calcChain xmlns="http://schemas.openxmlformats.org/spreadsheetml/2006/main">
  <c r="E22" i="4" l="1"/>
  <c r="F22" i="4"/>
  <c r="G22" i="4"/>
  <c r="H22" i="4"/>
  <c r="I22" i="4"/>
  <c r="J22" i="4"/>
  <c r="K22" i="4"/>
  <c r="L22" i="4"/>
  <c r="M22" i="4"/>
  <c r="N22" i="4"/>
  <c r="O22" i="4"/>
  <c r="D22" i="4"/>
  <c r="E83" i="5" l="1"/>
  <c r="F83" i="5"/>
  <c r="G83" i="5"/>
  <c r="H83" i="5"/>
  <c r="I83" i="5"/>
  <c r="J83" i="5"/>
  <c r="K83" i="5"/>
  <c r="L83" i="5"/>
  <c r="M83" i="5"/>
  <c r="N83" i="5"/>
  <c r="O83" i="5"/>
  <c r="E84" i="5"/>
  <c r="F84" i="5"/>
  <c r="G84" i="5"/>
  <c r="H84" i="5"/>
  <c r="I84" i="5"/>
  <c r="J84" i="5"/>
  <c r="K84" i="5"/>
  <c r="L84" i="5"/>
  <c r="M84" i="5"/>
  <c r="N84" i="5"/>
  <c r="O84" i="5"/>
  <c r="E85" i="5"/>
  <c r="F85" i="5"/>
  <c r="G85" i="5"/>
  <c r="H85" i="5"/>
  <c r="I85" i="5"/>
  <c r="J85" i="5"/>
  <c r="K85" i="5"/>
  <c r="L85" i="5"/>
  <c r="M85" i="5"/>
  <c r="N85" i="5"/>
  <c r="O85" i="5"/>
  <c r="D85" i="5"/>
  <c r="D84" i="5"/>
  <c r="D83" i="5"/>
  <c r="M54" i="5"/>
  <c r="L86" i="5" l="1"/>
  <c r="C149" i="5" l="1"/>
  <c r="C148" i="5"/>
  <c r="C147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K138" i="5"/>
  <c r="M138" i="5"/>
  <c r="K54" i="5"/>
  <c r="C146" i="5" l="1"/>
  <c r="E46" i="5"/>
  <c r="F46" i="5"/>
  <c r="G46" i="5"/>
  <c r="H46" i="5"/>
  <c r="I46" i="5"/>
  <c r="J46" i="5"/>
  <c r="K46" i="5"/>
  <c r="L46" i="5"/>
  <c r="M46" i="5"/>
  <c r="N46" i="5"/>
  <c r="O46" i="5"/>
  <c r="D46" i="5"/>
  <c r="D45" i="5"/>
  <c r="C41" i="5"/>
  <c r="C36" i="5"/>
  <c r="D20" i="5" l="1"/>
  <c r="D8" i="5" s="1"/>
  <c r="D31" i="5"/>
  <c r="D26" i="5" s="1"/>
  <c r="E31" i="5"/>
  <c r="E26" i="5" s="1"/>
  <c r="F31" i="5"/>
  <c r="F26" i="5" s="1"/>
  <c r="G31" i="5"/>
  <c r="G26" i="5" s="1"/>
  <c r="H31" i="5"/>
  <c r="H26" i="5" s="1"/>
  <c r="I31" i="5"/>
  <c r="I26" i="5" s="1"/>
  <c r="J31" i="5"/>
  <c r="J26" i="5" s="1"/>
  <c r="K31" i="5"/>
  <c r="K26" i="5" s="1"/>
  <c r="L31" i="5"/>
  <c r="L26" i="5" s="1"/>
  <c r="M31" i="5"/>
  <c r="M26" i="5" s="1"/>
  <c r="N31" i="5"/>
  <c r="N26" i="5" s="1"/>
  <c r="O31" i="5"/>
  <c r="O26" i="5" s="1"/>
  <c r="C31" i="5"/>
  <c r="C46" i="5"/>
  <c r="C50" i="5"/>
  <c r="C55" i="5"/>
  <c r="E68" i="5"/>
  <c r="F68" i="5"/>
  <c r="G68" i="5"/>
  <c r="H68" i="5"/>
  <c r="I68" i="5"/>
  <c r="J68" i="5"/>
  <c r="K68" i="5"/>
  <c r="L68" i="5"/>
  <c r="M68" i="5"/>
  <c r="N68" i="5"/>
  <c r="O68" i="5"/>
  <c r="D68" i="5"/>
  <c r="G21" i="5"/>
  <c r="G9" i="5" s="1"/>
  <c r="E21" i="5"/>
  <c r="E9" i="5" s="1"/>
  <c r="F21" i="5"/>
  <c r="F9" i="5" s="1"/>
  <c r="H21" i="5"/>
  <c r="H9" i="5" s="1"/>
  <c r="I21" i="5"/>
  <c r="I9" i="5" s="1"/>
  <c r="J21" i="5"/>
  <c r="J9" i="5" s="1"/>
  <c r="K21" i="5"/>
  <c r="K9" i="5" s="1"/>
  <c r="L70" i="5"/>
  <c r="M21" i="5"/>
  <c r="M9" i="5" s="1"/>
  <c r="N70" i="5"/>
  <c r="O21" i="5"/>
  <c r="O9" i="5" s="1"/>
  <c r="D70" i="5"/>
  <c r="E70" i="5"/>
  <c r="F70" i="5"/>
  <c r="G70" i="5"/>
  <c r="H70" i="5"/>
  <c r="I70" i="5"/>
  <c r="J70" i="5"/>
  <c r="C75" i="5"/>
  <c r="C80" i="5"/>
  <c r="E93" i="5"/>
  <c r="F93" i="5"/>
  <c r="G93" i="5"/>
  <c r="H93" i="5"/>
  <c r="I93" i="5"/>
  <c r="J93" i="5"/>
  <c r="K93" i="5"/>
  <c r="K70" i="5" s="1"/>
  <c r="L93" i="5"/>
  <c r="M93" i="5"/>
  <c r="N93" i="5"/>
  <c r="O93" i="5"/>
  <c r="O70" i="5" s="1"/>
  <c r="D93" i="5"/>
  <c r="C93" i="5" s="1"/>
  <c r="C89" i="5"/>
  <c r="C97" i="5"/>
  <c r="E110" i="5"/>
  <c r="F110" i="5"/>
  <c r="G110" i="5"/>
  <c r="H110" i="5"/>
  <c r="I110" i="5"/>
  <c r="J110" i="5"/>
  <c r="K110" i="5"/>
  <c r="L110" i="5"/>
  <c r="M110" i="5"/>
  <c r="N110" i="5"/>
  <c r="O110" i="5"/>
  <c r="D110" i="5"/>
  <c r="C111" i="5"/>
  <c r="C112" i="5"/>
  <c r="C113" i="5"/>
  <c r="E114" i="5"/>
  <c r="F114" i="5"/>
  <c r="G114" i="5"/>
  <c r="H114" i="5"/>
  <c r="I114" i="5"/>
  <c r="J114" i="5"/>
  <c r="K114" i="5"/>
  <c r="L114" i="5"/>
  <c r="M114" i="5"/>
  <c r="N114" i="5"/>
  <c r="O114" i="5"/>
  <c r="D114" i="5"/>
  <c r="C115" i="5"/>
  <c r="C116" i="5"/>
  <c r="C117" i="5"/>
  <c r="E118" i="5"/>
  <c r="F118" i="5"/>
  <c r="G118" i="5"/>
  <c r="H118" i="5"/>
  <c r="I118" i="5"/>
  <c r="J118" i="5"/>
  <c r="K118" i="5"/>
  <c r="L118" i="5"/>
  <c r="M118" i="5"/>
  <c r="N118" i="5"/>
  <c r="O118" i="5"/>
  <c r="D118" i="5"/>
  <c r="C119" i="5"/>
  <c r="C120" i="5"/>
  <c r="C121" i="5"/>
  <c r="E122" i="5"/>
  <c r="F122" i="5"/>
  <c r="G122" i="5"/>
  <c r="H122" i="5"/>
  <c r="I122" i="5"/>
  <c r="J122" i="5"/>
  <c r="K122" i="5"/>
  <c r="M122" i="5"/>
  <c r="N122" i="5"/>
  <c r="O122" i="5"/>
  <c r="D122" i="5"/>
  <c r="C123" i="5"/>
  <c r="C124" i="5"/>
  <c r="C125" i="5"/>
  <c r="E126" i="5"/>
  <c r="F126" i="5"/>
  <c r="G126" i="5"/>
  <c r="H126" i="5"/>
  <c r="I126" i="5"/>
  <c r="J126" i="5"/>
  <c r="K126" i="5"/>
  <c r="L126" i="5"/>
  <c r="M126" i="5"/>
  <c r="N126" i="5"/>
  <c r="O126" i="5"/>
  <c r="D126" i="5"/>
  <c r="C127" i="5"/>
  <c r="C128" i="5"/>
  <c r="C129" i="5"/>
  <c r="E130" i="5"/>
  <c r="F130" i="5"/>
  <c r="G130" i="5"/>
  <c r="H130" i="5"/>
  <c r="I130" i="5"/>
  <c r="J130" i="5"/>
  <c r="K130" i="5"/>
  <c r="L130" i="5"/>
  <c r="M130" i="5"/>
  <c r="N130" i="5"/>
  <c r="O130" i="5"/>
  <c r="D130" i="5"/>
  <c r="C131" i="5"/>
  <c r="C132" i="5"/>
  <c r="C133" i="5"/>
  <c r="E134" i="5"/>
  <c r="F134" i="5"/>
  <c r="G134" i="5"/>
  <c r="H134" i="5"/>
  <c r="I134" i="5"/>
  <c r="J134" i="5"/>
  <c r="K134" i="5"/>
  <c r="L134" i="5"/>
  <c r="M134" i="5"/>
  <c r="N134" i="5"/>
  <c r="O134" i="5"/>
  <c r="D134" i="5"/>
  <c r="C135" i="5"/>
  <c r="C136" i="5"/>
  <c r="C137" i="5"/>
  <c r="C139" i="5"/>
  <c r="C140" i="5"/>
  <c r="C141" i="5"/>
  <c r="E138" i="5"/>
  <c r="F138" i="5"/>
  <c r="G138" i="5"/>
  <c r="H138" i="5"/>
  <c r="I138" i="5"/>
  <c r="J138" i="5"/>
  <c r="L138" i="5"/>
  <c r="N138" i="5"/>
  <c r="O138" i="5"/>
  <c r="D138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C143" i="5"/>
  <c r="C144" i="5"/>
  <c r="C145" i="5"/>
  <c r="C109" i="5"/>
  <c r="C101" i="5"/>
  <c r="C105" i="5"/>
  <c r="O17" i="5"/>
  <c r="N17" i="5" s="1"/>
  <c r="M17" i="5" s="1"/>
  <c r="L17" i="5" s="1"/>
  <c r="K17" i="5" s="1"/>
  <c r="J17" i="5" s="1"/>
  <c r="I17" i="5" s="1"/>
  <c r="H17" i="5" s="1"/>
  <c r="G17" i="5" s="1"/>
  <c r="F17" i="5" s="1"/>
  <c r="E17" i="5" s="1"/>
  <c r="D17" i="5" s="1"/>
  <c r="C17" i="5" s="1"/>
  <c r="N21" i="5" l="1"/>
  <c r="N9" i="5" s="1"/>
  <c r="L21" i="5"/>
  <c r="L9" i="5" s="1"/>
  <c r="D21" i="5"/>
  <c r="C26" i="5"/>
  <c r="M70" i="5"/>
  <c r="C70" i="5" s="1"/>
  <c r="C85" i="5"/>
  <c r="J10" i="4"/>
  <c r="C21" i="5" l="1"/>
  <c r="D9" i="5"/>
  <c r="C9" i="5" s="1"/>
  <c r="C56" i="5"/>
  <c r="C57" i="5"/>
  <c r="C58" i="5"/>
  <c r="C59" i="5"/>
  <c r="C60" i="5"/>
  <c r="C61" i="5"/>
  <c r="C62" i="5"/>
  <c r="C63" i="5"/>
  <c r="C64" i="5"/>
  <c r="C65" i="5"/>
  <c r="E69" i="5"/>
  <c r="K69" i="5"/>
  <c r="N82" i="5"/>
  <c r="F19" i="5"/>
  <c r="G19" i="5"/>
  <c r="H19" i="5"/>
  <c r="I19" i="5"/>
  <c r="J19" i="5"/>
  <c r="K19" i="5"/>
  <c r="L19" i="5"/>
  <c r="M19" i="5"/>
  <c r="N19" i="5"/>
  <c r="O19" i="5"/>
  <c r="D19" i="5"/>
  <c r="E102" i="5"/>
  <c r="F102" i="5"/>
  <c r="G102" i="5"/>
  <c r="H102" i="5"/>
  <c r="I102" i="5"/>
  <c r="J102" i="5"/>
  <c r="K102" i="5"/>
  <c r="L102" i="5"/>
  <c r="M102" i="5"/>
  <c r="N102" i="5"/>
  <c r="O102" i="5"/>
  <c r="E106" i="5"/>
  <c r="F106" i="5"/>
  <c r="G106" i="5"/>
  <c r="H106" i="5"/>
  <c r="I106" i="5"/>
  <c r="J106" i="5"/>
  <c r="K106" i="5"/>
  <c r="L106" i="5"/>
  <c r="M106" i="5"/>
  <c r="N106" i="5"/>
  <c r="O106" i="5"/>
  <c r="D106" i="5"/>
  <c r="C108" i="5"/>
  <c r="C107" i="5"/>
  <c r="F69" i="5"/>
  <c r="G69" i="5"/>
  <c r="H69" i="5"/>
  <c r="I69" i="5"/>
  <c r="J69" i="5"/>
  <c r="M69" i="5"/>
  <c r="N69" i="5"/>
  <c r="O69" i="5"/>
  <c r="J67" i="5"/>
  <c r="D29" i="5"/>
  <c r="D11" i="5" s="1"/>
  <c r="D102" i="5"/>
  <c r="C104" i="5"/>
  <c r="C103" i="5"/>
  <c r="E98" i="5"/>
  <c r="F98" i="5"/>
  <c r="G98" i="5"/>
  <c r="H98" i="5"/>
  <c r="I98" i="5"/>
  <c r="J98" i="5"/>
  <c r="K98" i="5"/>
  <c r="L98" i="5"/>
  <c r="M98" i="5"/>
  <c r="N98" i="5"/>
  <c r="O98" i="5"/>
  <c r="D98" i="5"/>
  <c r="C95" i="5"/>
  <c r="C96" i="5"/>
  <c r="C99" i="5"/>
  <c r="C100" i="5"/>
  <c r="C110" i="5"/>
  <c r="C114" i="5"/>
  <c r="C118" i="5"/>
  <c r="C122" i="5"/>
  <c r="C126" i="5"/>
  <c r="C130" i="5"/>
  <c r="C134" i="5"/>
  <c r="C138" i="5"/>
  <c r="C142" i="5"/>
  <c r="E82" i="5"/>
  <c r="F82" i="5"/>
  <c r="G82" i="5"/>
  <c r="H82" i="5"/>
  <c r="I82" i="5"/>
  <c r="J82" i="5"/>
  <c r="K82" i="5"/>
  <c r="O82" i="5"/>
  <c r="C83" i="5"/>
  <c r="E86" i="5"/>
  <c r="F86" i="5"/>
  <c r="G86" i="5"/>
  <c r="H86" i="5"/>
  <c r="I86" i="5"/>
  <c r="J86" i="5"/>
  <c r="K86" i="5"/>
  <c r="M86" i="5"/>
  <c r="N86" i="5"/>
  <c r="O86" i="5"/>
  <c r="D86" i="5"/>
  <c r="C87" i="5"/>
  <c r="C88" i="5"/>
  <c r="E90" i="5"/>
  <c r="F90" i="5"/>
  <c r="G90" i="5"/>
  <c r="H90" i="5"/>
  <c r="I90" i="5"/>
  <c r="J90" i="5"/>
  <c r="K90" i="5"/>
  <c r="L90" i="5"/>
  <c r="M90" i="5"/>
  <c r="N90" i="5"/>
  <c r="O90" i="5"/>
  <c r="D90" i="5"/>
  <c r="C91" i="5"/>
  <c r="C92" i="5"/>
  <c r="E94" i="5"/>
  <c r="F94" i="5"/>
  <c r="G94" i="5"/>
  <c r="H94" i="5"/>
  <c r="I94" i="5"/>
  <c r="J94" i="5"/>
  <c r="K94" i="5"/>
  <c r="L94" i="5"/>
  <c r="M94" i="5"/>
  <c r="N94" i="5"/>
  <c r="O94" i="5"/>
  <c r="D94" i="5"/>
  <c r="C94" i="5" s="1"/>
  <c r="C102" i="5" l="1"/>
  <c r="C98" i="5"/>
  <c r="D12" i="5"/>
  <c r="L82" i="5"/>
  <c r="L69" i="5"/>
  <c r="L67" i="5" s="1"/>
  <c r="H67" i="5"/>
  <c r="F67" i="5"/>
  <c r="E67" i="5"/>
  <c r="E19" i="5"/>
  <c r="N67" i="5"/>
  <c r="C90" i="5"/>
  <c r="O67" i="5"/>
  <c r="M82" i="5"/>
  <c r="M67" i="5"/>
  <c r="C86" i="5"/>
  <c r="K67" i="5"/>
  <c r="I67" i="5"/>
  <c r="D82" i="5"/>
  <c r="C106" i="5"/>
  <c r="D69" i="5"/>
  <c r="D67" i="5" s="1"/>
  <c r="G67" i="5"/>
  <c r="C68" i="5"/>
  <c r="C84" i="5"/>
  <c r="C79" i="5"/>
  <c r="O77" i="5"/>
  <c r="O72" i="5" s="1"/>
  <c r="M77" i="5"/>
  <c r="M72" i="5" s="1"/>
  <c r="K77" i="5"/>
  <c r="K72" i="5" s="1"/>
  <c r="I77" i="5"/>
  <c r="I72" i="5" s="1"/>
  <c r="G77" i="5"/>
  <c r="G72" i="5" s="1"/>
  <c r="E77" i="5"/>
  <c r="E72" i="5" s="1"/>
  <c r="C78" i="5"/>
  <c r="N77" i="5"/>
  <c r="N72" i="5" s="1"/>
  <c r="L77" i="5"/>
  <c r="L72" i="5" s="1"/>
  <c r="J77" i="5"/>
  <c r="J72" i="5" s="1"/>
  <c r="H77" i="5"/>
  <c r="H72" i="5" s="1"/>
  <c r="F77" i="5"/>
  <c r="F72" i="5" s="1"/>
  <c r="D77" i="5"/>
  <c r="D72" i="5" s="1"/>
  <c r="C74" i="5"/>
  <c r="C73" i="5"/>
  <c r="C53" i="5"/>
  <c r="E54" i="5"/>
  <c r="E20" i="5" s="1"/>
  <c r="F54" i="5"/>
  <c r="F20" i="5" s="1"/>
  <c r="G54" i="5"/>
  <c r="G20" i="5" s="1"/>
  <c r="H54" i="5"/>
  <c r="H20" i="5" s="1"/>
  <c r="I54" i="5"/>
  <c r="I20" i="5" s="1"/>
  <c r="J54" i="5"/>
  <c r="J20" i="5" s="1"/>
  <c r="K20" i="5"/>
  <c r="L54" i="5"/>
  <c r="L20" i="5" s="1"/>
  <c r="M20" i="5"/>
  <c r="N54" i="5"/>
  <c r="N20" i="5" s="1"/>
  <c r="O54" i="5"/>
  <c r="O20" i="5" s="1"/>
  <c r="D54" i="5"/>
  <c r="E29" i="5"/>
  <c r="F29" i="5"/>
  <c r="G29" i="5"/>
  <c r="H29" i="5"/>
  <c r="I29" i="5"/>
  <c r="J29" i="5"/>
  <c r="K29" i="5"/>
  <c r="L29" i="5"/>
  <c r="M29" i="5"/>
  <c r="N29" i="5"/>
  <c r="O29" i="5"/>
  <c r="E30" i="5"/>
  <c r="F30" i="5"/>
  <c r="F13" i="5" s="1"/>
  <c r="G30" i="5"/>
  <c r="G13" i="5" s="1"/>
  <c r="H30" i="5"/>
  <c r="H13" i="5" s="1"/>
  <c r="I30" i="5"/>
  <c r="I13" i="5" s="1"/>
  <c r="J30" i="5"/>
  <c r="K30" i="5"/>
  <c r="K13" i="5" s="1"/>
  <c r="L30" i="5"/>
  <c r="L13" i="5" s="1"/>
  <c r="M30" i="5"/>
  <c r="M13" i="5" s="1"/>
  <c r="N30" i="5"/>
  <c r="N13" i="5" s="1"/>
  <c r="O30" i="5"/>
  <c r="O13" i="5" s="1"/>
  <c r="D30" i="5"/>
  <c r="E44" i="5"/>
  <c r="E15" i="5" s="1"/>
  <c r="F44" i="5"/>
  <c r="F15" i="5" s="1"/>
  <c r="G44" i="5"/>
  <c r="G15" i="5" s="1"/>
  <c r="H44" i="5"/>
  <c r="H15" i="5" s="1"/>
  <c r="I44" i="5"/>
  <c r="I15" i="5" s="1"/>
  <c r="J44" i="5"/>
  <c r="J15" i="5" s="1"/>
  <c r="K44" i="5"/>
  <c r="K15" i="5" s="1"/>
  <c r="L44" i="5"/>
  <c r="L15" i="5" s="1"/>
  <c r="M44" i="5"/>
  <c r="M15" i="5" s="1"/>
  <c r="N44" i="5"/>
  <c r="N15" i="5" s="1"/>
  <c r="O44" i="5"/>
  <c r="O15" i="5" s="1"/>
  <c r="E45" i="5"/>
  <c r="E16" i="5" s="1"/>
  <c r="F45" i="5"/>
  <c r="F16" i="5" s="1"/>
  <c r="G45" i="5"/>
  <c r="G16" i="5" s="1"/>
  <c r="H45" i="5"/>
  <c r="H16" i="5" s="1"/>
  <c r="I45" i="5"/>
  <c r="I16" i="5" s="1"/>
  <c r="J45" i="5"/>
  <c r="J16" i="5" s="1"/>
  <c r="K45" i="5"/>
  <c r="K16" i="5" s="1"/>
  <c r="L45" i="5"/>
  <c r="L16" i="5" s="1"/>
  <c r="M45" i="5"/>
  <c r="M16" i="5" s="1"/>
  <c r="N45" i="5"/>
  <c r="N16" i="5" s="1"/>
  <c r="O45" i="5"/>
  <c r="O16" i="5" s="1"/>
  <c r="D16" i="5"/>
  <c r="D44" i="5"/>
  <c r="D15" i="5" s="1"/>
  <c r="C15" i="5" s="1"/>
  <c r="E38" i="5"/>
  <c r="F38" i="5"/>
  <c r="G38" i="5"/>
  <c r="H38" i="5"/>
  <c r="I38" i="5"/>
  <c r="J38" i="5"/>
  <c r="K38" i="5"/>
  <c r="L38" i="5"/>
  <c r="M38" i="5"/>
  <c r="N38" i="5"/>
  <c r="O38" i="5"/>
  <c r="D38" i="5"/>
  <c r="C39" i="5"/>
  <c r="C40" i="5"/>
  <c r="E33" i="5"/>
  <c r="F33" i="5"/>
  <c r="G33" i="5"/>
  <c r="H33" i="5"/>
  <c r="I33" i="5"/>
  <c r="J33" i="5"/>
  <c r="K33" i="5"/>
  <c r="L33" i="5"/>
  <c r="M33" i="5"/>
  <c r="N33" i="5"/>
  <c r="O33" i="5"/>
  <c r="D33" i="5"/>
  <c r="C34" i="5"/>
  <c r="C35" i="5"/>
  <c r="N28" i="5"/>
  <c r="C72" i="5" l="1"/>
  <c r="F28" i="5"/>
  <c r="C82" i="5"/>
  <c r="C16" i="5"/>
  <c r="C77" i="5"/>
  <c r="O8" i="5"/>
  <c r="M8" i="5"/>
  <c r="I8" i="5"/>
  <c r="G8" i="5"/>
  <c r="N8" i="5"/>
  <c r="L8" i="5"/>
  <c r="H8" i="5"/>
  <c r="F8" i="5"/>
  <c r="C30" i="5"/>
  <c r="D13" i="5"/>
  <c r="J28" i="5"/>
  <c r="J13" i="5"/>
  <c r="J8" i="5" s="1"/>
  <c r="O24" i="5"/>
  <c r="O12" i="5"/>
  <c r="O11" i="5"/>
  <c r="O7" i="5" s="1"/>
  <c r="O6" i="5" s="1"/>
  <c r="M24" i="5"/>
  <c r="M12" i="5"/>
  <c r="M11" i="5"/>
  <c r="M7" i="5" s="1"/>
  <c r="M6" i="5" s="1"/>
  <c r="K24" i="5"/>
  <c r="K12" i="5"/>
  <c r="K11" i="5"/>
  <c r="K7" i="5" s="1"/>
  <c r="I24" i="5"/>
  <c r="I12" i="5"/>
  <c r="I11" i="5"/>
  <c r="I7" i="5" s="1"/>
  <c r="G24" i="5"/>
  <c r="G12" i="5"/>
  <c r="C12" i="5" s="1"/>
  <c r="G11" i="5"/>
  <c r="G7" i="5" s="1"/>
  <c r="E24" i="5"/>
  <c r="E23" i="5" s="1"/>
  <c r="E12" i="5"/>
  <c r="E11" i="5"/>
  <c r="E7" i="5" s="1"/>
  <c r="D24" i="5"/>
  <c r="E25" i="5"/>
  <c r="E13" i="5"/>
  <c r="E8" i="5" s="1"/>
  <c r="N12" i="5"/>
  <c r="N24" i="5"/>
  <c r="N11" i="5"/>
  <c r="N7" i="5" s="1"/>
  <c r="L12" i="5"/>
  <c r="L24" i="5"/>
  <c r="L11" i="5"/>
  <c r="L7" i="5" s="1"/>
  <c r="J12" i="5"/>
  <c r="J24" i="5"/>
  <c r="J11" i="5"/>
  <c r="J7" i="5" s="1"/>
  <c r="H12" i="5"/>
  <c r="H24" i="5"/>
  <c r="H11" i="5"/>
  <c r="H7" i="5" s="1"/>
  <c r="F12" i="5"/>
  <c r="F24" i="5"/>
  <c r="F11" i="5"/>
  <c r="F7" i="5" s="1"/>
  <c r="D25" i="5"/>
  <c r="C54" i="5"/>
  <c r="D7" i="5"/>
  <c r="C67" i="5"/>
  <c r="C19" i="5"/>
  <c r="K8" i="5"/>
  <c r="C20" i="5"/>
  <c r="C69" i="5"/>
  <c r="N52" i="5"/>
  <c r="N25" i="5"/>
  <c r="L52" i="5"/>
  <c r="L25" i="5"/>
  <c r="L23" i="5" s="1"/>
  <c r="J52" i="5"/>
  <c r="J25" i="5"/>
  <c r="H52" i="5"/>
  <c r="H25" i="5"/>
  <c r="H23" i="5" s="1"/>
  <c r="F52" i="5"/>
  <c r="F25" i="5"/>
  <c r="O52" i="5"/>
  <c r="O25" i="5"/>
  <c r="O23" i="5" s="1"/>
  <c r="M52" i="5"/>
  <c r="M25" i="5"/>
  <c r="K52" i="5"/>
  <c r="K25" i="5"/>
  <c r="K23" i="5" s="1"/>
  <c r="I52" i="5"/>
  <c r="I25" i="5"/>
  <c r="G52" i="5"/>
  <c r="G25" i="5"/>
  <c r="G23" i="5" s="1"/>
  <c r="E52" i="5"/>
  <c r="D23" i="5"/>
  <c r="C38" i="5"/>
  <c r="D28" i="5"/>
  <c r="L28" i="5"/>
  <c r="H28" i="5"/>
  <c r="C33" i="5"/>
  <c r="O28" i="5"/>
  <c r="M28" i="5"/>
  <c r="K28" i="5"/>
  <c r="I28" i="5"/>
  <c r="G28" i="5"/>
  <c r="E28" i="5"/>
  <c r="C29" i="5"/>
  <c r="O43" i="5"/>
  <c r="M43" i="5"/>
  <c r="K43" i="5"/>
  <c r="I43" i="5"/>
  <c r="G43" i="5"/>
  <c r="E43" i="5"/>
  <c r="D43" i="5"/>
  <c r="N43" i="5"/>
  <c r="L43" i="5"/>
  <c r="J43" i="5"/>
  <c r="H43" i="5"/>
  <c r="F43" i="5"/>
  <c r="D52" i="5"/>
  <c r="C52" i="5" s="1"/>
  <c r="E47" i="5"/>
  <c r="F47" i="5"/>
  <c r="G47" i="5"/>
  <c r="H47" i="5"/>
  <c r="I47" i="5"/>
  <c r="J47" i="5"/>
  <c r="K47" i="5"/>
  <c r="L47" i="5"/>
  <c r="M47" i="5"/>
  <c r="N47" i="5"/>
  <c r="O47" i="5"/>
  <c r="D47" i="5"/>
  <c r="C44" i="5"/>
  <c r="C45" i="5"/>
  <c r="C48" i="5"/>
  <c r="C49" i="5"/>
  <c r="C7" i="5" l="1"/>
  <c r="N6" i="5"/>
  <c r="L6" i="5"/>
  <c r="C25" i="5"/>
  <c r="I23" i="5"/>
  <c r="M23" i="5"/>
  <c r="F23" i="5"/>
  <c r="J23" i="5"/>
  <c r="C23" i="5" s="1"/>
  <c r="N23" i="5"/>
  <c r="H6" i="5"/>
  <c r="E6" i="5"/>
  <c r="I6" i="5"/>
  <c r="F6" i="5"/>
  <c r="G6" i="5"/>
  <c r="J6" i="5"/>
  <c r="C24" i="5"/>
  <c r="C11" i="5"/>
  <c r="C13" i="5"/>
  <c r="C8" i="5"/>
  <c r="K6" i="5"/>
  <c r="C28" i="5"/>
  <c r="C43" i="5"/>
  <c r="C47" i="5"/>
  <c r="D14" i="5"/>
  <c r="E14" i="5"/>
  <c r="F14" i="5"/>
  <c r="G14" i="5"/>
  <c r="H14" i="5"/>
  <c r="I14" i="5"/>
  <c r="J14" i="5"/>
  <c r="K14" i="5"/>
  <c r="L14" i="5"/>
  <c r="M14" i="5"/>
  <c r="N14" i="5"/>
  <c r="O14" i="5"/>
  <c r="D18" i="5"/>
  <c r="E18" i="5"/>
  <c r="F18" i="5"/>
  <c r="G18" i="5"/>
  <c r="H18" i="5"/>
  <c r="I18" i="5"/>
  <c r="J18" i="5"/>
  <c r="K18" i="5"/>
  <c r="L18" i="5"/>
  <c r="M18" i="5"/>
  <c r="N18" i="5"/>
  <c r="O18" i="5"/>
  <c r="D10" i="5"/>
  <c r="E10" i="5"/>
  <c r="F10" i="5"/>
  <c r="G10" i="5"/>
  <c r="H10" i="5"/>
  <c r="I10" i="5"/>
  <c r="J10" i="5"/>
  <c r="K10" i="5"/>
  <c r="L10" i="5"/>
  <c r="M10" i="5"/>
  <c r="N10" i="5"/>
  <c r="O10" i="5"/>
  <c r="C18" i="5" l="1"/>
  <c r="C14" i="5"/>
  <c r="C10" i="5"/>
  <c r="D6" i="5"/>
  <c r="C6" i="5" l="1"/>
</calcChain>
</file>

<file path=xl/sharedStrings.xml><?xml version="1.0" encoding="utf-8"?>
<sst xmlns="http://schemas.openxmlformats.org/spreadsheetml/2006/main" count="357" uniqueCount="157">
  <si>
    <t>всего</t>
  </si>
  <si>
    <t>2013 год</t>
  </si>
  <si>
    <t>2014 год</t>
  </si>
  <si>
    <t>2018 год</t>
  </si>
  <si>
    <t>х</t>
  </si>
  <si>
    <t>областной бюджет</t>
  </si>
  <si>
    <t xml:space="preserve">местный бюджет           </t>
  </si>
  <si>
    <t xml:space="preserve">Капитальные вложения    </t>
  </si>
  <si>
    <t xml:space="preserve">Научно-исследовательские и опытно-конструкторские работы                   </t>
  </si>
  <si>
    <t xml:space="preserve">Прочие нужды             </t>
  </si>
  <si>
    <t>ПОДПРОГРАММА 1.   «Повышение инвестиционной привлекательности МО Камышловский муниципальный район»</t>
  </si>
  <si>
    <t>1.1. Бюджетные инвестиции в объекты капитального строительства</t>
  </si>
  <si>
    <t>1.2. Иные капитальные вложения</t>
  </si>
  <si>
    <t>2. Научно-исследовательские и опытно-конструкторские работы</t>
  </si>
  <si>
    <t xml:space="preserve">Всего по направлению  "Научно-исследовательские и опытно-конструкторские работы", в том числе     </t>
  </si>
  <si>
    <t>1.2.1.</t>
  </si>
  <si>
    <t>3. Прочие нужды</t>
  </si>
  <si>
    <t>1.1.1.</t>
  </si>
  <si>
    <t>1.4.1.</t>
  </si>
  <si>
    <t>1.2.2.</t>
  </si>
  <si>
    <t>1.3.1.</t>
  </si>
  <si>
    <t>1.3.2.</t>
  </si>
  <si>
    <t>2.1.1.</t>
  </si>
  <si>
    <t>2.1.2.</t>
  </si>
  <si>
    <t>2.1.4.</t>
  </si>
  <si>
    <t>местный бюджет</t>
  </si>
  <si>
    <t>2.1.3.</t>
  </si>
  <si>
    <t>2.1.6.</t>
  </si>
  <si>
    <t>2.1.7.</t>
  </si>
  <si>
    <t>2.1.5.</t>
  </si>
  <si>
    <t>2.1.8.</t>
  </si>
  <si>
    <t>2.1.9.</t>
  </si>
  <si>
    <t>Значение целевого показателя реализации муниципальной программы</t>
  </si>
  <si>
    <t xml:space="preserve">2013 год  </t>
  </si>
  <si>
    <t xml:space="preserve">2014 год  </t>
  </si>
  <si>
    <t xml:space="preserve">2015 год  </t>
  </si>
  <si>
    <t>2021 год</t>
  </si>
  <si>
    <t>2022 год</t>
  </si>
  <si>
    <t>2023 год</t>
  </si>
  <si>
    <t>2024 год</t>
  </si>
  <si>
    <t>Стратегическая цель: Создание благоприятного хозяйственного климата для развития экономики Камышловского муниципального района.</t>
  </si>
  <si>
    <t>Цель 1. Формирование оптимальных условий для инвесторов и благоприятного инвестиционного климата, стимулирование привлечения инвестиций в экономику Камышловского муниципального района в объемах и темпами, достаточными для обеспечения устойчивого экономического роста</t>
  </si>
  <si>
    <t xml:space="preserve">Задача 1.   Способствовать улучшению инвестиционного климата, повышению инвестиционной активности на территории Камышловского муниципального района                                                                             </t>
  </si>
  <si>
    <t xml:space="preserve">Объем инвестиций в основной капитал на территории Камышловского муниципального района за счет внебюджетных источников финансирования    </t>
  </si>
  <si>
    <t xml:space="preserve">Задача 2.    Создание специализированной инфраструктуры, обеспечивающей инвестиционный процесс                                                                           </t>
  </si>
  <si>
    <t xml:space="preserve">Количество инвестиционных площадок, всего </t>
  </si>
  <si>
    <t>ед.</t>
  </si>
  <si>
    <t xml:space="preserve">В том числе количество инвестиционных площадок обустроенных объектами транспортной и инженерной инфраструктурой    </t>
  </si>
  <si>
    <t>1.3.</t>
  </si>
  <si>
    <t>Задача 3.   Создание информационной инфраструктуры инвестиционной деятельности, формирование и продвижение имиджа (бренда) Камышловского муниципального района как района, благоприятного для осуществления инвестиционной деятельности</t>
  </si>
  <si>
    <t>Количество статей и другой информации, свидетельствующей об инвестиционной привлекательности МО Камышловский муниципальный район  в СМИ</t>
  </si>
  <si>
    <t xml:space="preserve">Количество рекламных щитов об инвестиционной привлекательности МО Камышловский муниципальный район  </t>
  </si>
  <si>
    <t>1.4.</t>
  </si>
  <si>
    <t>Задача 4. Развитие и повышение эффективности системы мер муниципальной поддержки субъектов инвестиционной деятельности</t>
  </si>
  <si>
    <t>Цель 2.        Содействие развитию малого и среднего предпринимательства на территории муниципального образования Камышловский муниципальный район, обеспечение занятости и самозанятости населения Камышловского района</t>
  </si>
  <si>
    <t>2.1.</t>
  </si>
  <si>
    <t>Задача 1. Содействовать формированию инфраструктуры поддержки субъектов  малого и среднего предпринимательства, оказывать финансовую, имущественную, консультационную и информационную поддержку субъектов малого и среднего предпринимательства, поддержку в области подготовки, переподготовки и повышения квалификации кадров, поддержку субъектов малого и среднего предпринимательства, осуществляющих сельскохозяйственную деятельность, формировать положительное общественное мнение о малом и среднем предпринимательстве</t>
  </si>
  <si>
    <t>Количество вновь зарегистрированных субъектов малого и среднего предпринимательства</t>
  </si>
  <si>
    <t xml:space="preserve">Количество субъектов малого и среднего предпринимательства в МО Камышловский муниципальный район – получателей муниципальной поддержки, всего, в том числе </t>
  </si>
  <si>
    <t>получателей финансовых форм  муниципальной поддержки</t>
  </si>
  <si>
    <t>Доля оборота малых и средних предприятий (без индивидуальных предпринимателей) в общем обороте организаций в МО Камышловский муниципальный район</t>
  </si>
  <si>
    <t>Доля среднесписочной численность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района</t>
  </si>
  <si>
    <t>Создание новых рабочих мест</t>
  </si>
  <si>
    <t>Количество субъектов малого и среднего предпринимательства – участников мероприятий подпрограммы</t>
  </si>
  <si>
    <t>Уровень выполнения значений целевых  показателей подпрограммы</t>
  </si>
  <si>
    <t xml:space="preserve">N строки   </t>
  </si>
  <si>
    <t>Наименование цели (целей) и задач, целевых показателей</t>
  </si>
  <si>
    <t>2016 год</t>
  </si>
  <si>
    <t>2017 год</t>
  </si>
  <si>
    <t>2019 год</t>
  </si>
  <si>
    <t>2020 год</t>
  </si>
  <si>
    <t xml:space="preserve"> Ед. изм.</t>
  </si>
  <si>
    <t>Подпрограмма 1.  «Повышение инвестиционной привлекательности муниципального образования  Камышловский муниципальный район»</t>
  </si>
  <si>
    <t>млн. руб.</t>
  </si>
  <si>
    <t>Количество действующих на территории МО Камышловский муниципальный район инструментов финансовой муниципальной поддержки субъектов инвестиционной деятельности</t>
  </si>
  <si>
    <t>Подпрограмма 2. «Развитие субъектов малого и среднего предпринимательства в муниципальном образовании Камышловский муниципальный район»</t>
  </si>
  <si>
    <t>%</t>
  </si>
  <si>
    <t>1.1.</t>
  </si>
  <si>
    <t>1.</t>
  </si>
  <si>
    <t>1.2.</t>
  </si>
  <si>
    <t>2.</t>
  </si>
  <si>
    <t>N   строки</t>
  </si>
  <si>
    <t>Объем расходов на выполнение мероприятия за счет всех источников ресурсного обеспечения, тыс. рублей</t>
  </si>
  <si>
    <t>2015 год</t>
  </si>
  <si>
    <t>ВСЕГО ПО МУНИЦИПАЛЬНОЙ ПРОГРАММЕ, В ТОМ ЧИСЛЕ</t>
  </si>
  <si>
    <t xml:space="preserve">Всего по направлению "Капитальные вложения",  в том числе    </t>
  </si>
  <si>
    <t xml:space="preserve">Всего по направлению "Прочие нужды",   в том числе          </t>
  </si>
  <si>
    <t xml:space="preserve">1.2.1.,
1.4.1.
</t>
  </si>
  <si>
    <t xml:space="preserve">1.2.1.
1.2.2.
</t>
  </si>
  <si>
    <t xml:space="preserve">1.3.1.
1.3.2.
</t>
  </si>
  <si>
    <t xml:space="preserve">1.1.1.
1.2.1.
</t>
  </si>
  <si>
    <t>ПОДПРОГРАММА 2. «Развитие субъектов малого и среднего предпринимательства»</t>
  </si>
  <si>
    <t xml:space="preserve">ВСЕГО ПО ПОДПРОГРАММЕ 2, В ТОМ ЧИСЛЕ         </t>
  </si>
  <si>
    <t xml:space="preserve">Всего по направлению  "Прочие нужды",    в том числе              </t>
  </si>
  <si>
    <t xml:space="preserve">ВСЕГО ПО ПОДПРОГРАММЕ 1, В ТОМ ЧИСЛЕ       </t>
  </si>
  <si>
    <t>1. Капитальные вложения</t>
  </si>
  <si>
    <r>
      <rPr>
        <b/>
        <sz val="12"/>
        <color theme="1"/>
        <rFont val="Times New Roman"/>
        <family val="1"/>
        <charset val="204"/>
      </rPr>
      <t xml:space="preserve">Мероприятие 2.1. </t>
    </r>
    <r>
      <rPr>
        <sz val="12"/>
        <color theme="1"/>
        <rFont val="Times New Roman"/>
        <family val="1"/>
        <charset val="204"/>
      </rPr>
      <t>Исследование и оценка перспектив использования в лечебной практике озерных отложений на участке у с.Куровское и д.Ерзовка Камышловского района</t>
    </r>
  </si>
  <si>
    <r>
      <rPr>
        <b/>
        <sz val="12"/>
        <color theme="1"/>
        <rFont val="Times New Roman"/>
        <family val="1"/>
        <charset val="204"/>
      </rPr>
      <t>Мероприятие 3.1.</t>
    </r>
    <r>
      <rPr>
        <sz val="12"/>
        <color theme="1"/>
        <rFont val="Times New Roman"/>
        <family val="1"/>
        <charset val="204"/>
      </rPr>
      <t xml:space="preserve"> Мониторинг федеральной и региональной нормативно-правовой базы по вопросам формирования инвестиционной политики и стимулированию инвестиционной активности</t>
    </r>
  </si>
  <si>
    <r>
      <rPr>
        <b/>
        <sz val="12"/>
        <color theme="1"/>
        <rFont val="Times New Roman"/>
        <family val="1"/>
        <charset val="204"/>
      </rPr>
      <t>Мероприятие 3.2.</t>
    </r>
    <r>
      <rPr>
        <sz val="12"/>
        <color theme="1"/>
        <rFont val="Times New Roman"/>
        <family val="1"/>
        <charset val="204"/>
      </rPr>
      <t xml:space="preserve"> Совершенствование нормативно-правовой базы муниципального образования Камышловский муниципальный район в сфере развития бизнеса и инвестиционной деятельности</t>
    </r>
  </si>
  <si>
    <r>
      <rPr>
        <b/>
        <sz val="12"/>
        <color theme="1"/>
        <rFont val="Times New Roman"/>
        <family val="1"/>
        <charset val="204"/>
      </rPr>
      <t>Мероприятие 3.3.</t>
    </r>
    <r>
      <rPr>
        <sz val="12"/>
        <color theme="1"/>
        <rFont val="Times New Roman"/>
        <family val="1"/>
        <charset val="204"/>
      </rPr>
      <t xml:space="preserve"> Изучение и применение передового опыта муниципальных образований других регионов в формировании и реализации инвестиционной политики МО (командировочные расходы, оплата участия в форумах)</t>
    </r>
  </si>
  <si>
    <t xml:space="preserve">Всего по направлению Иные капитальные вложения", в том числе:                  </t>
  </si>
  <si>
    <r>
      <rPr>
        <b/>
        <sz val="12"/>
        <color theme="1"/>
        <rFont val="Times New Roman"/>
        <family val="1"/>
        <charset val="204"/>
      </rPr>
      <t>Мероприятие 3.4.</t>
    </r>
    <r>
      <rPr>
        <sz val="12"/>
        <color theme="1"/>
        <rFont val="Times New Roman"/>
        <family val="1"/>
        <charset val="204"/>
      </rPr>
      <t xml:space="preserve"> Разработка системы льгот и совершенствование системы стимулирующих мер для участников инвестиционной деятельности</t>
    </r>
  </si>
  <si>
    <r>
      <rPr>
        <b/>
        <sz val="12"/>
        <color theme="1"/>
        <rFont val="Times New Roman"/>
        <family val="1"/>
        <charset val="204"/>
      </rPr>
      <t xml:space="preserve">Мероприятие 3.5. </t>
    </r>
    <r>
      <rPr>
        <sz val="12"/>
        <color theme="1"/>
        <rFont val="Times New Roman"/>
        <family val="1"/>
        <charset val="204"/>
      </rPr>
      <t>Формирование инвестиционных площадок, в том числе обустроенных объектами транспортной и инженерной инфраструктурой</t>
    </r>
  </si>
  <si>
    <t xml:space="preserve">Наименование мероприятия/ Источники расходов на финансирование
</t>
  </si>
  <si>
    <r>
      <rPr>
        <b/>
        <sz val="12"/>
        <color theme="1"/>
        <rFont val="Times New Roman"/>
        <family val="1"/>
        <charset val="204"/>
      </rPr>
      <t>Мероприятие 3.6.</t>
    </r>
    <r>
      <rPr>
        <sz val="12"/>
        <color theme="1"/>
        <rFont val="Times New Roman"/>
        <family val="1"/>
        <charset val="204"/>
      </rPr>
      <t xml:space="preserve"> Организация деятельности Совета по инвестициям МО Камышловский муниципальный район</t>
    </r>
  </si>
  <si>
    <r>
      <rPr>
        <b/>
        <sz val="12"/>
        <color theme="1"/>
        <rFont val="Times New Roman"/>
        <family val="1"/>
        <charset val="204"/>
      </rPr>
      <t>Мероприятие 3.7.</t>
    </r>
    <r>
      <rPr>
        <sz val="12"/>
        <color theme="1"/>
        <rFont val="Times New Roman"/>
        <family val="1"/>
        <charset val="204"/>
      </rPr>
      <t xml:space="preserve"> Издание рекламно-информационных материалов об инвестиционном потенциале МО Камышловский муниципальный район</t>
    </r>
  </si>
  <si>
    <r>
      <rPr>
        <b/>
        <sz val="12"/>
        <color theme="1"/>
        <rFont val="Times New Roman"/>
        <family val="1"/>
        <charset val="204"/>
      </rPr>
      <t xml:space="preserve">Мероприятие 3.10. </t>
    </r>
    <r>
      <rPr>
        <sz val="12"/>
        <color theme="1"/>
        <rFont val="Times New Roman"/>
        <family val="1"/>
        <charset val="204"/>
      </rPr>
      <t xml:space="preserve">Создание бренда привлекательного для инвестиций в курортно-туристический комплекс и АПК </t>
    </r>
  </si>
  <si>
    <r>
      <rPr>
        <b/>
        <sz val="12"/>
        <color theme="1"/>
        <rFont val="Times New Roman"/>
        <family val="1"/>
        <charset val="204"/>
      </rPr>
      <t>Мероприятие 3.9.</t>
    </r>
    <r>
      <rPr>
        <sz val="12"/>
        <color theme="1"/>
        <rFont val="Times New Roman"/>
        <family val="1"/>
        <charset val="204"/>
      </rPr>
      <t xml:space="preserve"> Наружная реклама и реклама в средствах массовой информации инвестиционно привлекательного потенциала МО Камышловский муниципальный район</t>
    </r>
  </si>
  <si>
    <r>
      <rPr>
        <b/>
        <sz val="12"/>
        <color theme="1"/>
        <rFont val="Times New Roman"/>
        <family val="1"/>
        <charset val="204"/>
      </rPr>
      <t>Мероприятие 3.8.</t>
    </r>
    <r>
      <rPr>
        <sz val="12"/>
        <color theme="1"/>
        <rFont val="Times New Roman"/>
        <family val="1"/>
        <charset val="204"/>
      </rPr>
      <t xml:space="preserve"> Информационное наполнение сайта администрации МО Камышловский муниципальный район в сети Интернет, введение раздела «Инвесторам»</t>
    </r>
  </si>
  <si>
    <t xml:space="preserve">2.1.1.,
2.1.2.,
2.1.4.
</t>
  </si>
  <si>
    <t xml:space="preserve">2.1.3.,
2.1.4.,
2.1.6.
</t>
  </si>
  <si>
    <t xml:space="preserve">2.1.3.,
2.1.4.,
2.1.6.,
2.1.7.
</t>
  </si>
  <si>
    <t xml:space="preserve">2.1.4.,
2.1.5.
</t>
  </si>
  <si>
    <t xml:space="preserve">2.1.1.,
2.1.2.,
2.1.3.,
2.1.4.,
2.1.6.
</t>
  </si>
  <si>
    <t xml:space="preserve">2.1.4.,
2.1.5.,
2.1.6.,
2.1.7.
</t>
  </si>
  <si>
    <r>
      <rPr>
        <b/>
        <sz val="12"/>
        <color rgb="FF000000"/>
        <rFont val="Times New Roman"/>
        <family val="1"/>
        <charset val="204"/>
      </rPr>
      <t>Мероприятие 3.1.</t>
    </r>
    <r>
      <rPr>
        <sz val="12"/>
        <color rgb="FF000000"/>
        <rFont val="Times New Roman"/>
        <family val="1"/>
        <charset val="204"/>
      </rPr>
      <t xml:space="preserve"> Субсидирование части затрат на уплату процентов по кредитам, полученным в кредитных организациях субъектами МСП - производителями товаров, работ и услуг,  на финансирование проектов, отобранных на конкурсной основе</t>
    </r>
  </si>
  <si>
    <r>
      <rPr>
        <b/>
        <sz val="12"/>
        <color rgb="FF000000"/>
        <rFont val="Times New Roman"/>
        <family val="1"/>
        <charset val="204"/>
      </rPr>
      <t>Мероприятие 3.2.</t>
    </r>
    <r>
      <rPr>
        <sz val="12"/>
        <color rgb="FF000000"/>
        <rFont val="Times New Roman"/>
        <family val="1"/>
        <charset val="204"/>
      </rPr>
      <t xml:space="preserve"> Субсидирование части затрат </t>
    </r>
    <r>
      <rPr>
        <sz val="12"/>
        <color theme="1"/>
        <rFont val="Times New Roman"/>
        <family val="1"/>
        <charset val="204"/>
      </rPr>
      <t xml:space="preserve"> начинающих субъектов  малого и среднего предпринимательства на создание и развитие  бизнеса в  приоритетных для МО видах деятельности</t>
    </r>
  </si>
  <si>
    <r>
      <rPr>
        <b/>
        <sz val="12"/>
        <color theme="1"/>
        <rFont val="Times New Roman"/>
        <family val="1"/>
        <charset val="204"/>
      </rPr>
      <t>Меропритие 3.3.</t>
    </r>
    <r>
      <rPr>
        <sz val="12"/>
        <color theme="1"/>
        <rFont val="Times New Roman"/>
        <family val="1"/>
        <charset val="204"/>
      </rPr>
      <t xml:space="preserve"> Субсидирование затрат субъектов малого и среднего предпринимательства на технологическое присоединение к объектам электросетевого хозяйства</t>
    </r>
  </si>
  <si>
    <r>
      <rPr>
        <b/>
        <sz val="12"/>
        <color theme="1"/>
        <rFont val="Times New Roman"/>
        <family val="1"/>
        <charset val="204"/>
      </rPr>
      <t xml:space="preserve">Мероприятие 3.4. </t>
    </r>
    <r>
      <rPr>
        <sz val="12"/>
        <color theme="1"/>
        <rFont val="Times New Roman"/>
        <family val="1"/>
        <charset val="204"/>
      </rPr>
      <t xml:space="preserve">Предоставление субсидий на возмещение части затрат СМСП по осуществлению выездной торговли в населенные пункты Камышловского района, где отсутствуют другие формы торговли  </t>
    </r>
  </si>
  <si>
    <r>
      <rPr>
        <b/>
        <sz val="12"/>
        <color theme="1"/>
        <rFont val="Times New Roman"/>
        <family val="1"/>
        <charset val="204"/>
      </rPr>
      <t xml:space="preserve">Мероприятие 3.5. </t>
    </r>
    <r>
      <rPr>
        <sz val="12"/>
        <color theme="1"/>
        <rFont val="Times New Roman"/>
        <family val="1"/>
        <charset val="204"/>
      </rPr>
      <t>Компенсация затрат, произведенных и документально подтвержденных организациями, образующими инфраструктуру поддержки предпринимательской деятельности, на оплату  консультационных услуг</t>
    </r>
  </si>
  <si>
    <r>
      <rPr>
        <b/>
        <sz val="12"/>
        <color theme="1"/>
        <rFont val="Times New Roman"/>
        <family val="1"/>
        <charset val="204"/>
      </rPr>
      <t xml:space="preserve">Мероприятие 3.6. </t>
    </r>
    <r>
      <rPr>
        <sz val="12"/>
        <color theme="1"/>
        <rFont val="Times New Roman"/>
        <family val="1"/>
        <charset val="204"/>
      </rPr>
      <t xml:space="preserve">Предоставление субсидий </t>
    </r>
    <r>
      <rPr>
        <sz val="12"/>
        <color rgb="FF000000"/>
        <rFont val="Times New Roman"/>
        <family val="1"/>
        <charset val="204"/>
      </rPr>
      <t xml:space="preserve">субъектам малого и среднего предпринимательства </t>
    </r>
    <r>
      <rPr>
        <sz val="12"/>
        <color theme="1"/>
        <rFont val="Times New Roman"/>
        <family val="1"/>
        <charset val="204"/>
      </rPr>
      <t>на возмещение затрат, связанных с участием в выставочно-ярмарочных мероприятиях, проводимых в области и регионах</t>
    </r>
  </si>
  <si>
    <r>
      <rPr>
        <b/>
        <sz val="12"/>
        <color rgb="FF000000"/>
        <rFont val="Times New Roman"/>
        <family val="1"/>
        <charset val="204"/>
      </rPr>
      <t>Мероприятие 3.7.</t>
    </r>
    <r>
      <rPr>
        <sz val="12"/>
        <color rgb="FF000000"/>
        <rFont val="Times New Roman"/>
        <family val="1"/>
        <charset val="204"/>
      </rPr>
      <t xml:space="preserve"> Проведение семинаров, совещаний, «круглых столов» по актуальным вопросам предпринимательской деятельности</t>
    </r>
  </si>
  <si>
    <r>
      <rPr>
        <b/>
        <sz val="12"/>
        <color theme="1"/>
        <rFont val="Times New Roman"/>
        <family val="1"/>
        <charset val="204"/>
      </rPr>
      <t xml:space="preserve">Мероприятие 3.8. </t>
    </r>
    <r>
      <rPr>
        <sz val="12"/>
        <color theme="1"/>
        <rFont val="Times New Roman"/>
        <family val="1"/>
        <charset val="204"/>
      </rPr>
      <t>Организация и проведение  конкурсов профессионального мастерства среди продавцов, поваров, водителей и др. профессий</t>
    </r>
  </si>
  <si>
    <r>
      <rPr>
        <b/>
        <sz val="12"/>
        <color theme="1"/>
        <rFont val="Times New Roman"/>
        <family val="1"/>
        <charset val="204"/>
      </rPr>
      <t xml:space="preserve">Мероприятие 3.9. </t>
    </r>
    <r>
      <rPr>
        <sz val="12"/>
        <color theme="1"/>
        <rFont val="Times New Roman"/>
        <family val="1"/>
        <charset val="204"/>
      </rPr>
      <t>Организация и проведение Дня российского предпринимательства</t>
    </r>
  </si>
  <si>
    <r>
      <rPr>
        <b/>
        <sz val="12"/>
        <color theme="1"/>
        <rFont val="Times New Roman"/>
        <family val="1"/>
        <charset val="204"/>
      </rPr>
      <t xml:space="preserve">Мероприятие 3.10. </t>
    </r>
    <r>
      <rPr>
        <sz val="12"/>
        <color theme="1"/>
        <rFont val="Times New Roman"/>
        <family val="1"/>
        <charset val="204"/>
      </rPr>
      <t>Проведение  конкурса на звание «Лучший  предприниматель года», конкурса «Лучшее предприятие  торговли и  общественного питания». Проведение муниципального этапа конкурса «Молодой предприниматель»</t>
    </r>
  </si>
  <si>
    <r>
      <rPr>
        <b/>
        <sz val="12"/>
        <color rgb="FF000000"/>
        <rFont val="Times New Roman"/>
        <family val="1"/>
        <charset val="204"/>
      </rPr>
      <t>Мероприятие 3.11.</t>
    </r>
    <r>
      <rPr>
        <sz val="12"/>
        <color rgb="FF000000"/>
        <rFont val="Times New Roman"/>
        <family val="1"/>
        <charset val="204"/>
      </rPr>
      <t xml:space="preserve"> Проведение смотра-конкурса на лучшую организацию торгового обслуживания в день проведения выборов</t>
    </r>
  </si>
  <si>
    <r>
      <rPr>
        <b/>
        <sz val="12"/>
        <color theme="1"/>
        <rFont val="Times New Roman"/>
        <family val="1"/>
        <charset val="204"/>
      </rPr>
      <t>Мероприятие 3.12.</t>
    </r>
    <r>
      <rPr>
        <sz val="12"/>
        <color theme="1"/>
        <rFont val="Times New Roman"/>
        <family val="1"/>
        <charset val="204"/>
      </rPr>
      <t xml:space="preserve"> Организация и проведение  ярмарок товаропроизводителей, в том числе сельскохозяйственных </t>
    </r>
  </si>
  <si>
    <r>
      <rPr>
        <b/>
        <sz val="12"/>
        <color theme="1"/>
        <rFont val="Times New Roman"/>
        <family val="1"/>
        <charset val="204"/>
      </rPr>
      <t>Мероприятие 3.13.</t>
    </r>
    <r>
      <rPr>
        <sz val="12"/>
        <color theme="1"/>
        <rFont val="Times New Roman"/>
        <family val="1"/>
        <charset val="204"/>
      </rPr>
      <t xml:space="preserve"> Предоставление субсидий субъектам малого и среднего предпринимательства на возмещение затрат, связанных с участием в ярмарках товаропроизводителей</t>
    </r>
  </si>
  <si>
    <r>
      <rPr>
        <b/>
        <sz val="12"/>
        <color rgb="FF000000"/>
        <rFont val="Times New Roman"/>
        <family val="1"/>
        <charset val="204"/>
      </rPr>
      <t>Мероприятие 3.14.</t>
    </r>
    <r>
      <rPr>
        <sz val="12"/>
        <color rgb="FF000000"/>
        <rFont val="Times New Roman"/>
        <family val="1"/>
        <charset val="204"/>
      </rPr>
      <t xml:space="preserve"> Субсидирование субъектов малого и среднего предпринимательства на компенсацию затрат, связанных с приобретением оборудования в целях создания и (или) развития и (или) модернизации производства товаров (работ, услуг)</t>
    </r>
  </si>
  <si>
    <r>
      <rPr>
        <b/>
        <sz val="12"/>
        <color rgb="FF000000"/>
        <rFont val="Times New Roman"/>
        <family val="1"/>
        <charset val="204"/>
      </rPr>
      <t>Мероприятие 3.15.</t>
    </r>
    <r>
      <rPr>
        <sz val="12"/>
        <color rgb="FF000000"/>
        <rFont val="Times New Roman"/>
        <family val="1"/>
        <charset val="204"/>
      </rPr>
      <t xml:space="preserve"> Финансирование расходов по содержанию специалиста, осуществляющего организационно-техническое сопровождение реализации подпрограммы</t>
    </r>
  </si>
  <si>
    <t>Приложение № 2
к муниципальной программе «Создание условий для устойчивого развития реального сектора экономики муниципального образования Камышловский муниципальный район на период 2013 -2024 годы»</t>
  </si>
  <si>
    <t>ПЛАН МЕРОПРИЯТИЙ
ПО ВЫПОЛНЕНИЮ МУНИЦИПАЛЬНОЙ ПРОГРАММЫ 
«СОЗДАНИЕ УСЛОВИЙ ДЛЯ УСТОЙЧИВОГО РАЗВИТИЯ РЕАЛЬНОГО СЕКТОРА ЭКОНОМИКИ
  МУНИЦИПАЛЬНОГО ОБРАЗОВАНИЯ КАМЫШЛОВСКИЙ МУНИЦИПАЛЬНЫЙ РАЙОН 
НА ПЕРИОД 2013-2024 ГОДЫ»</t>
  </si>
  <si>
    <t>Приложение № 3
к муниципальной программе «Создание условий для устойчивого развития реального сектора экономики муниципального  образования Камышловский муниципальный район на период 2013 -2024 годы»</t>
  </si>
  <si>
    <t>ЦЕЛИ, ЗАДАЧИ И ЦЕЛЕВЫЕ ПОКАЗАТЕЛИ                                                                                                                                                                                                                     РЕАЛИЗАЦИИ МУНИЦИПАЛЬНОЙ ПРОГРАММЫ
"СОЗДАНИЕ УСЛОВИЙ ДЛЯ УСТОЙЧИВОГО РАЗВИТИЯ РЕАЛЬНОГО СЕКТОРА ЭКОНОМИКИ 
 МУНИЦИПАЛЬНОГО ОБРАЗОВАНИЯ КАМЫШЛОВСКИЙ МУНИЦИПАЛЬНЫЙ РАЙОН 
НА ПЕРИОД 2013-2024 ГОДЫ"</t>
  </si>
  <si>
    <t>Прогноз социально-экономического развития МО Камышловский муниципальный район</t>
  </si>
  <si>
    <t>Инвестиционная стратегия МО Камышловский муниципальный район  на период до 2020года</t>
  </si>
  <si>
    <t>Стратегия социально-экономического развития МО Камышловский муниципальный район на период до 2020 года</t>
  </si>
  <si>
    <t>Показатели оценки эффективности деятельности ОМСУ в соответствии с Указом Президента РФ от 28.04.2008г. № 607(в ред. от 14.10.2012г. № 1384)</t>
  </si>
  <si>
    <t xml:space="preserve">Постановление главы МО Камышловский муниципальный район от 29 июля 2011 года № 470 (в ред. от 20.08.2013г. № 770) </t>
  </si>
  <si>
    <t>Отчет о реализации подпрограммы по установленной форме</t>
  </si>
  <si>
    <t>Источник  
 значений  
показателей</t>
  </si>
  <si>
    <t>внебюджетные источники (справочно)</t>
  </si>
  <si>
    <t>Всего по направлению "Бюджетные инвестиции в объекты капитального  строительства", в том числе</t>
  </si>
  <si>
    <t>Номер строки целевых  показателей, на достижение которых направлены  мероприятия</t>
  </si>
  <si>
    <r>
      <rPr>
        <b/>
        <sz val="12"/>
        <color rgb="FF000000"/>
        <rFont val="Times New Roman"/>
        <family val="1"/>
        <charset val="204"/>
      </rPr>
      <t>Мероприятие 3.16.</t>
    </r>
    <r>
      <rPr>
        <sz val="12"/>
        <color rgb="FF000000"/>
        <rFont val="Times New Roman"/>
        <family val="1"/>
        <charset val="204"/>
      </rPr>
      <t xml:space="preserve"> Обеспечение деятельности организации инфраструктуры поддержки субъектов малого и среднего предпринимательства </t>
    </r>
  </si>
  <si>
    <t>2.1.1.,
2.1.2.,
2.1.3.,
2.1.4.,
2.1.6.</t>
  </si>
  <si>
    <t>Стратегия социально-экономического развития МО Камышловский муниципальный район на период до 2034 года</t>
  </si>
  <si>
    <t>Количество объектов, включенных в перечни муниципального имущества, предназначенного для предоставления в аренду субъектам малого и среднего предпринимательства</t>
  </si>
  <si>
    <t>-</t>
  </si>
  <si>
    <t>2.1.1.1.</t>
  </si>
  <si>
    <t>Численнотых в сфере малого и среднего предпринимательства, включая индивидуальных предпринимателей и самозанятых граждан</t>
  </si>
  <si>
    <t>чел.</t>
  </si>
  <si>
    <t>Количество субъектов малого и среднего предпринимательства, зарегестрированных и осуществляющих деятельность на территории МО Камышловский муниципальный район</t>
  </si>
  <si>
    <t>2.1.1.2.</t>
  </si>
  <si>
    <t>Количество самозанятых граждан, зафиксировавших свой статус с учетом введения нового режима для самозанятых</t>
  </si>
  <si>
    <t>Количество субъектов малого и среднего предпринимательства, зарегестрированных и осуществляющих деятельность на территории МО Камышловский муниципальный район в расчете на 10000 человек населения</t>
  </si>
  <si>
    <t>2.1.10.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</si>
</sst>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right" vertical="top" wrapText="1"/>
    </xf>
    <xf numFmtId="164" fontId="2" fillId="3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vertical="top"/>
    </xf>
    <xf numFmtId="0" fontId="2" fillId="0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vertical="top" wrapText="1"/>
    </xf>
    <xf numFmtId="164" fontId="2" fillId="2" borderId="6" xfId="0" applyNumberFormat="1" applyFont="1" applyFill="1" applyBorder="1" applyAlignment="1">
      <alignment vertical="top" wrapText="1"/>
    </xf>
    <xf numFmtId="164" fontId="3" fillId="2" borderId="6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/>
    </xf>
    <xf numFmtId="1" fontId="2" fillId="0" borderId="1" xfId="0" applyNumberFormat="1" applyFont="1" applyFill="1" applyBorder="1" applyAlignment="1">
      <alignment horizontal="right" vertical="top" wrapText="1"/>
    </xf>
    <xf numFmtId="1" fontId="2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/>
    <xf numFmtId="0" fontId="7" fillId="0" borderId="0" xfId="0" applyFont="1"/>
    <xf numFmtId="0" fontId="7" fillId="0" borderId="0" xfId="0" applyFont="1" applyAlignment="1">
      <alignment vertical="top"/>
    </xf>
    <xf numFmtId="164" fontId="2" fillId="3" borderId="1" xfId="0" applyNumberFormat="1" applyFont="1" applyFill="1" applyBorder="1"/>
    <xf numFmtId="164" fontId="3" fillId="2" borderId="1" xfId="0" applyNumberFormat="1" applyFont="1" applyFill="1" applyBorder="1"/>
    <xf numFmtId="164" fontId="2" fillId="4" borderId="1" xfId="0" applyNumberFormat="1" applyFont="1" applyFill="1" applyBorder="1" applyAlignment="1">
      <alignment horizontal="right" vertical="top" wrapText="1"/>
    </xf>
    <xf numFmtId="164" fontId="2" fillId="4" borderId="1" xfId="0" applyNumberFormat="1" applyFont="1" applyFill="1" applyBorder="1" applyAlignment="1">
      <alignment vertical="top"/>
    </xf>
    <xf numFmtId="164" fontId="2" fillId="4" borderId="1" xfId="0" applyNumberFormat="1" applyFont="1" applyFill="1" applyBorder="1" applyAlignment="1">
      <alignment vertical="top" wrapText="1"/>
    </xf>
    <xf numFmtId="164" fontId="2" fillId="4" borderId="1" xfId="0" applyNumberFormat="1" applyFont="1" applyFill="1" applyBorder="1"/>
    <xf numFmtId="0" fontId="5" fillId="4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="75" zoomScaleNormal="75" workbookViewId="0">
      <pane ySplit="5" topLeftCell="A6" activePane="bottomLeft" state="frozen"/>
      <selection pane="bottomLeft" activeCell="R30" sqref="R30"/>
    </sheetView>
  </sheetViews>
  <sheetFormatPr defaultRowHeight="15.75" x14ac:dyDescent="0.25"/>
  <cols>
    <col min="1" max="1" width="8" style="25" customWidth="1"/>
    <col min="2" max="2" width="38.42578125" style="25" customWidth="1"/>
    <col min="3" max="3" width="9.140625" style="29"/>
    <col min="4" max="15" width="10.140625" style="25" customWidth="1"/>
    <col min="16" max="16" width="18.85546875" style="38" customWidth="1"/>
    <col min="17" max="16384" width="9.140625" style="25"/>
  </cols>
  <sheetData>
    <row r="1" spans="1:16" ht="78.75" customHeight="1" x14ac:dyDescent="0.25">
      <c r="K1" s="64" t="s">
        <v>130</v>
      </c>
      <c r="L1" s="64"/>
      <c r="M1" s="64"/>
      <c r="N1" s="64"/>
      <c r="O1" s="64"/>
      <c r="P1" s="64"/>
    </row>
    <row r="2" spans="1:16" ht="98.25" customHeight="1" x14ac:dyDescent="0.25">
      <c r="A2" s="65" t="s">
        <v>133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21" customHeight="1" x14ac:dyDescent="0.25">
      <c r="A3" s="62" t="s">
        <v>65</v>
      </c>
      <c r="B3" s="62" t="s">
        <v>66</v>
      </c>
      <c r="C3" s="68" t="s">
        <v>71</v>
      </c>
      <c r="D3" s="62" t="s">
        <v>32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7" t="s">
        <v>140</v>
      </c>
    </row>
    <row r="4" spans="1:16" ht="26.25" customHeight="1" x14ac:dyDescent="0.25">
      <c r="A4" s="62"/>
      <c r="B4" s="62"/>
      <c r="C4" s="69"/>
      <c r="D4" s="55" t="s">
        <v>33</v>
      </c>
      <c r="E4" s="55" t="s">
        <v>34</v>
      </c>
      <c r="F4" s="55" t="s">
        <v>35</v>
      </c>
      <c r="G4" s="55" t="s">
        <v>67</v>
      </c>
      <c r="H4" s="55" t="s">
        <v>68</v>
      </c>
      <c r="I4" s="55" t="s">
        <v>3</v>
      </c>
      <c r="J4" s="55" t="s">
        <v>69</v>
      </c>
      <c r="K4" s="55" t="s">
        <v>70</v>
      </c>
      <c r="L4" s="55" t="s">
        <v>36</v>
      </c>
      <c r="M4" s="55" t="s">
        <v>37</v>
      </c>
      <c r="N4" s="55" t="s">
        <v>38</v>
      </c>
      <c r="O4" s="55" t="s">
        <v>39</v>
      </c>
      <c r="P4" s="67"/>
    </row>
    <row r="5" spans="1:16" x14ac:dyDescent="0.25">
      <c r="A5" s="26">
        <v>1</v>
      </c>
      <c r="B5" s="26">
        <v>2</v>
      </c>
      <c r="C5" s="30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  <c r="M5" s="26">
        <v>13</v>
      </c>
      <c r="N5" s="26">
        <v>14</v>
      </c>
      <c r="O5" s="26">
        <v>15</v>
      </c>
      <c r="P5" s="56">
        <v>16</v>
      </c>
    </row>
    <row r="6" spans="1:16" x14ac:dyDescent="0.25">
      <c r="A6" s="31"/>
      <c r="B6" s="62" t="s">
        <v>40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x14ac:dyDescent="0.25">
      <c r="A7" s="31"/>
      <c r="B7" s="62" t="s">
        <v>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38.25" customHeight="1" x14ac:dyDescent="0.25">
      <c r="A8" s="30" t="s">
        <v>78</v>
      </c>
      <c r="B8" s="63" t="s">
        <v>41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x14ac:dyDescent="0.25">
      <c r="A9" s="30" t="s">
        <v>77</v>
      </c>
      <c r="B9" s="63" t="s">
        <v>42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ht="78.75" x14ac:dyDescent="0.25">
      <c r="A10" s="32" t="s">
        <v>17</v>
      </c>
      <c r="B10" s="33" t="s">
        <v>43</v>
      </c>
      <c r="C10" s="20" t="s">
        <v>73</v>
      </c>
      <c r="D10" s="27"/>
      <c r="E10" s="27">
        <v>595.29999999999995</v>
      </c>
      <c r="F10" s="27">
        <v>663.1</v>
      </c>
      <c r="G10" s="27">
        <v>731</v>
      </c>
      <c r="H10" s="27">
        <v>1200</v>
      </c>
      <c r="I10" s="27">
        <v>1236</v>
      </c>
      <c r="J10" s="36">
        <f>I10*101%</f>
        <v>1248.3599999999999</v>
      </c>
      <c r="K10" s="36">
        <v>412</v>
      </c>
      <c r="L10" s="36">
        <v>461</v>
      </c>
      <c r="M10" s="36">
        <v>465</v>
      </c>
      <c r="N10" s="36">
        <v>469</v>
      </c>
      <c r="O10" s="36">
        <v>474</v>
      </c>
      <c r="P10" s="40" t="s">
        <v>134</v>
      </c>
    </row>
    <row r="11" spans="1:16" x14ac:dyDescent="0.25">
      <c r="A11" s="30" t="s">
        <v>79</v>
      </c>
      <c r="B11" s="70" t="s">
        <v>44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1:16" ht="66" customHeight="1" x14ac:dyDescent="0.25">
      <c r="A12" s="32" t="s">
        <v>15</v>
      </c>
      <c r="B12" s="34" t="s">
        <v>45</v>
      </c>
      <c r="C12" s="20" t="s">
        <v>46</v>
      </c>
      <c r="D12" s="28"/>
      <c r="E12" s="28">
        <v>3</v>
      </c>
      <c r="F12" s="28">
        <v>3</v>
      </c>
      <c r="G12" s="28">
        <v>3</v>
      </c>
      <c r="H12" s="28">
        <v>14</v>
      </c>
      <c r="I12" s="28">
        <v>14</v>
      </c>
      <c r="J12" s="28">
        <v>14</v>
      </c>
      <c r="K12" s="28">
        <v>15</v>
      </c>
      <c r="L12" s="35">
        <v>15</v>
      </c>
      <c r="M12" s="35">
        <v>15</v>
      </c>
      <c r="N12" s="35">
        <v>17</v>
      </c>
      <c r="O12" s="35">
        <v>17</v>
      </c>
      <c r="P12" s="40" t="s">
        <v>134</v>
      </c>
    </row>
    <row r="13" spans="1:16" ht="78.75" x14ac:dyDescent="0.25">
      <c r="A13" s="30" t="s">
        <v>19</v>
      </c>
      <c r="B13" s="34" t="s">
        <v>47</v>
      </c>
      <c r="C13" s="20" t="s">
        <v>46</v>
      </c>
      <c r="D13" s="28"/>
      <c r="E13" s="28"/>
      <c r="F13" s="28">
        <v>1</v>
      </c>
      <c r="G13" s="28">
        <v>1</v>
      </c>
      <c r="H13" s="28">
        <v>3</v>
      </c>
      <c r="I13" s="28">
        <v>3</v>
      </c>
      <c r="J13" s="28">
        <v>3</v>
      </c>
      <c r="K13" s="28">
        <v>3</v>
      </c>
      <c r="L13" s="35">
        <v>3</v>
      </c>
      <c r="M13" s="35">
        <v>3</v>
      </c>
      <c r="N13" s="35">
        <v>3</v>
      </c>
      <c r="O13" s="35">
        <v>3</v>
      </c>
      <c r="P13" s="40" t="s">
        <v>134</v>
      </c>
    </row>
    <row r="14" spans="1:16" ht="31.5" customHeight="1" x14ac:dyDescent="0.25">
      <c r="A14" s="30" t="s">
        <v>48</v>
      </c>
      <c r="B14" s="72" t="s">
        <v>49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3"/>
    </row>
    <row r="15" spans="1:16" ht="78.75" x14ac:dyDescent="0.25">
      <c r="A15" s="30" t="s">
        <v>20</v>
      </c>
      <c r="B15" s="34" t="s">
        <v>50</v>
      </c>
      <c r="C15" s="20" t="s">
        <v>46</v>
      </c>
      <c r="D15" s="28"/>
      <c r="E15" s="28">
        <v>1</v>
      </c>
      <c r="F15" s="28">
        <v>2</v>
      </c>
      <c r="G15" s="28">
        <v>2</v>
      </c>
      <c r="H15" s="28">
        <v>1</v>
      </c>
      <c r="I15" s="28">
        <v>1</v>
      </c>
      <c r="J15" s="28">
        <v>1</v>
      </c>
      <c r="K15" s="28">
        <v>1</v>
      </c>
      <c r="L15" s="35">
        <v>1</v>
      </c>
      <c r="M15" s="35">
        <v>1</v>
      </c>
      <c r="N15" s="35">
        <v>1</v>
      </c>
      <c r="O15" s="35">
        <v>1</v>
      </c>
      <c r="P15" s="42" t="s">
        <v>135</v>
      </c>
    </row>
    <row r="16" spans="1:16" ht="76.5" x14ac:dyDescent="0.25">
      <c r="A16" s="30" t="s">
        <v>21</v>
      </c>
      <c r="B16" s="34" t="s">
        <v>51</v>
      </c>
      <c r="C16" s="20" t="s">
        <v>46</v>
      </c>
      <c r="D16" s="28"/>
      <c r="E16" s="28"/>
      <c r="F16" s="28">
        <v>1</v>
      </c>
      <c r="G16" s="28">
        <v>1</v>
      </c>
      <c r="H16" s="28">
        <v>1</v>
      </c>
      <c r="I16" s="28">
        <v>1</v>
      </c>
      <c r="J16" s="28">
        <v>1</v>
      </c>
      <c r="K16" s="28"/>
      <c r="L16" s="35"/>
      <c r="M16" s="35">
        <v>1</v>
      </c>
      <c r="N16" s="35"/>
      <c r="O16" s="35">
        <v>1</v>
      </c>
      <c r="P16" s="42" t="s">
        <v>135</v>
      </c>
    </row>
    <row r="17" spans="1:16" x14ac:dyDescent="0.25">
      <c r="A17" s="30" t="s">
        <v>52</v>
      </c>
      <c r="B17" s="74" t="s">
        <v>53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1:16" ht="96" customHeight="1" x14ac:dyDescent="0.25">
      <c r="A18" s="30" t="s">
        <v>18</v>
      </c>
      <c r="B18" s="34" t="s">
        <v>74</v>
      </c>
      <c r="C18" s="20" t="s">
        <v>46</v>
      </c>
      <c r="D18" s="28"/>
      <c r="E18" s="28">
        <v>2</v>
      </c>
      <c r="F18" s="28">
        <v>2</v>
      </c>
      <c r="G18" s="28">
        <v>2</v>
      </c>
      <c r="H18" s="28">
        <v>4</v>
      </c>
      <c r="I18" s="28">
        <v>4</v>
      </c>
      <c r="J18" s="28">
        <v>4</v>
      </c>
      <c r="K18" s="28">
        <v>4</v>
      </c>
      <c r="L18" s="35">
        <v>4</v>
      </c>
      <c r="M18" s="35">
        <v>4</v>
      </c>
      <c r="N18" s="35">
        <v>4</v>
      </c>
      <c r="O18" s="35">
        <v>4</v>
      </c>
      <c r="P18" s="40" t="s">
        <v>136</v>
      </c>
    </row>
    <row r="19" spans="1:16" x14ac:dyDescent="0.25">
      <c r="A19" s="30"/>
      <c r="B19" s="102" t="s">
        <v>75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1:16" ht="40.5" customHeight="1" x14ac:dyDescent="0.25">
      <c r="A20" s="30" t="s">
        <v>80</v>
      </c>
      <c r="B20" s="63" t="s">
        <v>54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1:16" ht="74.25" customHeight="1" x14ac:dyDescent="0.25">
      <c r="A21" s="30" t="s">
        <v>55</v>
      </c>
      <c r="B21" s="63" t="s">
        <v>56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6" ht="65.25" customHeight="1" x14ac:dyDescent="0.25">
      <c r="A22" s="30" t="s">
        <v>22</v>
      </c>
      <c r="B22" s="34" t="s">
        <v>150</v>
      </c>
      <c r="C22" s="20" t="s">
        <v>151</v>
      </c>
      <c r="D22" s="36">
        <f>D23+D24</f>
        <v>435</v>
      </c>
      <c r="E22" s="36">
        <f t="shared" ref="E22:O22" si="0">E23+E24</f>
        <v>440</v>
      </c>
      <c r="F22" s="36">
        <f t="shared" si="0"/>
        <v>450</v>
      </c>
      <c r="G22" s="36">
        <f t="shared" si="0"/>
        <v>455</v>
      </c>
      <c r="H22" s="36">
        <f t="shared" si="0"/>
        <v>440</v>
      </c>
      <c r="I22" s="36">
        <f t="shared" si="0"/>
        <v>444</v>
      </c>
      <c r="J22" s="36">
        <f t="shared" si="0"/>
        <v>450</v>
      </c>
      <c r="K22" s="36">
        <f t="shared" si="0"/>
        <v>510</v>
      </c>
      <c r="L22" s="36">
        <f t="shared" si="0"/>
        <v>552</v>
      </c>
      <c r="M22" s="36">
        <f t="shared" si="0"/>
        <v>567</v>
      </c>
      <c r="N22" s="36">
        <f t="shared" si="0"/>
        <v>577</v>
      </c>
      <c r="O22" s="36">
        <f t="shared" si="0"/>
        <v>591</v>
      </c>
      <c r="P22" s="58" t="s">
        <v>137</v>
      </c>
    </row>
    <row r="23" spans="1:16" ht="94.5" x14ac:dyDescent="0.25">
      <c r="A23" s="30" t="s">
        <v>149</v>
      </c>
      <c r="B23" s="34" t="s">
        <v>152</v>
      </c>
      <c r="C23" s="20" t="s">
        <v>151</v>
      </c>
      <c r="D23" s="36">
        <v>435</v>
      </c>
      <c r="E23" s="36">
        <v>440</v>
      </c>
      <c r="F23" s="36">
        <v>450</v>
      </c>
      <c r="G23" s="36">
        <v>455</v>
      </c>
      <c r="H23" s="36">
        <v>440</v>
      </c>
      <c r="I23" s="36">
        <v>444</v>
      </c>
      <c r="J23" s="36">
        <v>450</v>
      </c>
      <c r="K23" s="36">
        <v>433</v>
      </c>
      <c r="L23" s="37">
        <v>435</v>
      </c>
      <c r="M23" s="37">
        <v>438</v>
      </c>
      <c r="N23" s="37">
        <v>440</v>
      </c>
      <c r="O23" s="37">
        <v>445</v>
      </c>
      <c r="P23" s="59"/>
    </row>
    <row r="24" spans="1:16" ht="63" x14ac:dyDescent="0.25">
      <c r="A24" s="30" t="s">
        <v>153</v>
      </c>
      <c r="B24" s="34" t="s">
        <v>154</v>
      </c>
      <c r="C24" s="20" t="s">
        <v>151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77</v>
      </c>
      <c r="L24" s="37">
        <v>117</v>
      </c>
      <c r="M24" s="37">
        <v>129</v>
      </c>
      <c r="N24" s="37">
        <v>137</v>
      </c>
      <c r="O24" s="37">
        <v>146</v>
      </c>
      <c r="P24" s="57"/>
    </row>
    <row r="25" spans="1:16" ht="110.25" x14ac:dyDescent="0.25">
      <c r="A25" s="30" t="s">
        <v>23</v>
      </c>
      <c r="B25" s="34" t="s">
        <v>155</v>
      </c>
      <c r="C25" s="20" t="s">
        <v>46</v>
      </c>
      <c r="D25" s="27">
        <v>152.30000000000001</v>
      </c>
      <c r="E25" s="27">
        <v>154</v>
      </c>
      <c r="F25" s="27">
        <v>157.5</v>
      </c>
      <c r="G25" s="27">
        <v>159.30000000000001</v>
      </c>
      <c r="H25" s="36">
        <v>152</v>
      </c>
      <c r="I25" s="36">
        <v>153</v>
      </c>
      <c r="J25" s="36">
        <v>154</v>
      </c>
      <c r="K25" s="36">
        <v>152</v>
      </c>
      <c r="L25" s="37">
        <v>152</v>
      </c>
      <c r="M25" s="37">
        <v>153</v>
      </c>
      <c r="N25" s="37">
        <v>154</v>
      </c>
      <c r="O25" s="37">
        <v>155</v>
      </c>
      <c r="P25" s="57"/>
    </row>
    <row r="26" spans="1:16" ht="83.25" customHeight="1" x14ac:dyDescent="0.25">
      <c r="A26" s="30" t="s">
        <v>26</v>
      </c>
      <c r="B26" s="34" t="s">
        <v>57</v>
      </c>
      <c r="C26" s="20" t="s">
        <v>46</v>
      </c>
      <c r="D26" s="28">
        <v>6</v>
      </c>
      <c r="E26" s="28">
        <v>6</v>
      </c>
      <c r="F26" s="28">
        <v>6</v>
      </c>
      <c r="G26" s="28">
        <v>6</v>
      </c>
      <c r="H26" s="28">
        <v>7</v>
      </c>
      <c r="I26" s="28">
        <v>7</v>
      </c>
      <c r="J26" s="28">
        <v>8</v>
      </c>
      <c r="K26" s="28">
        <v>8</v>
      </c>
      <c r="L26" s="35">
        <v>8</v>
      </c>
      <c r="M26" s="35">
        <v>9</v>
      </c>
      <c r="N26" s="35">
        <v>9</v>
      </c>
      <c r="O26" s="35">
        <v>9</v>
      </c>
      <c r="P26" s="40" t="s">
        <v>138</v>
      </c>
    </row>
    <row r="27" spans="1:16" ht="81.75" customHeight="1" x14ac:dyDescent="0.25">
      <c r="A27" s="60" t="s">
        <v>24</v>
      </c>
      <c r="B27" s="34" t="s">
        <v>58</v>
      </c>
      <c r="C27" s="20" t="s">
        <v>46</v>
      </c>
      <c r="D27" s="28">
        <v>60</v>
      </c>
      <c r="E27" s="28">
        <v>60</v>
      </c>
      <c r="F27" s="28">
        <v>60</v>
      </c>
      <c r="G27" s="28">
        <v>60</v>
      </c>
      <c r="H27" s="28">
        <v>37</v>
      </c>
      <c r="I27" s="28">
        <v>37</v>
      </c>
      <c r="J27" s="28">
        <v>31</v>
      </c>
      <c r="K27" s="28">
        <v>31</v>
      </c>
      <c r="L27" s="35">
        <v>31</v>
      </c>
      <c r="M27" s="35">
        <v>31</v>
      </c>
      <c r="N27" s="35">
        <v>31</v>
      </c>
      <c r="O27" s="35">
        <v>31</v>
      </c>
      <c r="P27" s="104" t="s">
        <v>146</v>
      </c>
    </row>
    <row r="28" spans="1:16" ht="31.5" x14ac:dyDescent="0.25">
      <c r="A28" s="61"/>
      <c r="B28" s="34" t="s">
        <v>59</v>
      </c>
      <c r="C28" s="20" t="s">
        <v>46</v>
      </c>
      <c r="D28" s="28">
        <v>52</v>
      </c>
      <c r="E28" s="28">
        <v>50</v>
      </c>
      <c r="F28" s="28">
        <v>50</v>
      </c>
      <c r="G28" s="28">
        <v>50</v>
      </c>
      <c r="H28" s="28">
        <v>8</v>
      </c>
      <c r="I28" s="28">
        <v>8</v>
      </c>
      <c r="J28" s="28">
        <v>8</v>
      </c>
      <c r="K28" s="28">
        <v>2</v>
      </c>
      <c r="L28" s="28">
        <v>5</v>
      </c>
      <c r="M28" s="28">
        <v>3</v>
      </c>
      <c r="N28" s="28">
        <v>5</v>
      </c>
      <c r="O28" s="28">
        <v>5</v>
      </c>
      <c r="P28" s="104"/>
    </row>
    <row r="29" spans="1:16" ht="96" customHeight="1" x14ac:dyDescent="0.25">
      <c r="A29" s="30" t="s">
        <v>29</v>
      </c>
      <c r="B29" s="34" t="s">
        <v>60</v>
      </c>
      <c r="C29" s="20" t="s">
        <v>76</v>
      </c>
      <c r="D29" s="28">
        <v>45</v>
      </c>
      <c r="E29" s="28">
        <v>47</v>
      </c>
      <c r="F29" s="28">
        <v>50</v>
      </c>
      <c r="G29" s="28">
        <v>55</v>
      </c>
      <c r="H29" s="28">
        <v>51</v>
      </c>
      <c r="I29" s="28">
        <v>52</v>
      </c>
      <c r="J29" s="28">
        <v>51</v>
      </c>
      <c r="K29" s="28">
        <v>51</v>
      </c>
      <c r="L29" s="35">
        <v>52</v>
      </c>
      <c r="M29" s="35">
        <v>52</v>
      </c>
      <c r="N29" s="35">
        <v>53</v>
      </c>
      <c r="O29" s="35">
        <v>54</v>
      </c>
      <c r="P29" s="39" t="s">
        <v>146</v>
      </c>
    </row>
    <row r="30" spans="1:16" ht="110.25" x14ac:dyDescent="0.25">
      <c r="A30" s="30" t="s">
        <v>27</v>
      </c>
      <c r="B30" s="34" t="s">
        <v>61</v>
      </c>
      <c r="C30" s="20" t="s">
        <v>76</v>
      </c>
      <c r="D30" s="27">
        <v>34.5</v>
      </c>
      <c r="E30" s="27">
        <v>35.5</v>
      </c>
      <c r="F30" s="36">
        <v>36</v>
      </c>
      <c r="G30" s="27">
        <v>36.5</v>
      </c>
      <c r="H30" s="36">
        <v>28</v>
      </c>
      <c r="I30" s="27">
        <v>28.5</v>
      </c>
      <c r="J30" s="36">
        <v>29</v>
      </c>
      <c r="K30" s="36">
        <v>29</v>
      </c>
      <c r="L30" s="35">
        <v>30</v>
      </c>
      <c r="M30" s="35">
        <v>34</v>
      </c>
      <c r="N30" s="35">
        <v>35</v>
      </c>
      <c r="O30" s="35">
        <v>36</v>
      </c>
      <c r="P30" s="42" t="s">
        <v>146</v>
      </c>
    </row>
    <row r="31" spans="1:16" ht="81.75" customHeight="1" x14ac:dyDescent="0.25">
      <c r="A31" s="30" t="s">
        <v>28</v>
      </c>
      <c r="B31" s="34" t="s">
        <v>62</v>
      </c>
      <c r="C31" s="20" t="s">
        <v>46</v>
      </c>
      <c r="D31" s="28">
        <v>25</v>
      </c>
      <c r="E31" s="28">
        <v>30</v>
      </c>
      <c r="F31" s="28">
        <v>25</v>
      </c>
      <c r="G31" s="28">
        <v>25</v>
      </c>
      <c r="H31" s="28">
        <v>28</v>
      </c>
      <c r="I31" s="28">
        <v>30</v>
      </c>
      <c r="J31" s="28">
        <v>30</v>
      </c>
      <c r="K31" s="28">
        <v>25</v>
      </c>
      <c r="L31" s="28">
        <v>25</v>
      </c>
      <c r="M31" s="28">
        <v>27</v>
      </c>
      <c r="N31" s="28">
        <v>27</v>
      </c>
      <c r="O31" s="28">
        <v>29</v>
      </c>
      <c r="P31" s="42" t="s">
        <v>146</v>
      </c>
    </row>
    <row r="32" spans="1:16" ht="94.5" customHeight="1" x14ac:dyDescent="0.25">
      <c r="A32" s="30" t="s">
        <v>30</v>
      </c>
      <c r="B32" s="34" t="s">
        <v>63</v>
      </c>
      <c r="C32" s="20" t="s">
        <v>46</v>
      </c>
      <c r="D32" s="28">
        <v>70</v>
      </c>
      <c r="E32" s="28">
        <v>80</v>
      </c>
      <c r="F32" s="28">
        <v>100</v>
      </c>
      <c r="G32" s="28">
        <v>120</v>
      </c>
      <c r="H32" s="28">
        <v>95</v>
      </c>
      <c r="I32" s="28">
        <v>100</v>
      </c>
      <c r="J32" s="28">
        <v>100</v>
      </c>
      <c r="K32" s="28">
        <v>20</v>
      </c>
      <c r="L32" s="35">
        <v>50</v>
      </c>
      <c r="M32" s="35">
        <v>60</v>
      </c>
      <c r="N32" s="35">
        <v>70</v>
      </c>
      <c r="O32" s="35">
        <v>80</v>
      </c>
      <c r="P32" s="42" t="s">
        <v>146</v>
      </c>
    </row>
    <row r="33" spans="1:16" ht="94.5" customHeight="1" x14ac:dyDescent="0.25">
      <c r="A33" s="30" t="s">
        <v>31</v>
      </c>
      <c r="B33" s="34" t="s">
        <v>147</v>
      </c>
      <c r="C33" s="20" t="s">
        <v>46</v>
      </c>
      <c r="D33" s="28" t="s">
        <v>148</v>
      </c>
      <c r="E33" s="28" t="s">
        <v>148</v>
      </c>
      <c r="F33" s="28" t="s">
        <v>148</v>
      </c>
      <c r="G33" s="28" t="s">
        <v>148</v>
      </c>
      <c r="H33" s="28" t="s">
        <v>148</v>
      </c>
      <c r="I33" s="28" t="s">
        <v>148</v>
      </c>
      <c r="J33" s="28" t="s">
        <v>148</v>
      </c>
      <c r="K33" s="28">
        <v>11</v>
      </c>
      <c r="L33" s="35">
        <v>12</v>
      </c>
      <c r="M33" s="35">
        <v>13</v>
      </c>
      <c r="N33" s="35">
        <v>15</v>
      </c>
      <c r="O33" s="35">
        <v>16</v>
      </c>
      <c r="P33" s="42"/>
    </row>
    <row r="34" spans="1:16" ht="51.75" x14ac:dyDescent="0.25">
      <c r="A34" s="30" t="s">
        <v>156</v>
      </c>
      <c r="B34" s="34" t="s">
        <v>64</v>
      </c>
      <c r="C34" s="20" t="s">
        <v>76</v>
      </c>
      <c r="D34" s="28">
        <v>100</v>
      </c>
      <c r="E34" s="28">
        <v>100</v>
      </c>
      <c r="F34" s="28">
        <v>100</v>
      </c>
      <c r="G34" s="28">
        <v>100</v>
      </c>
      <c r="H34" s="28">
        <v>100</v>
      </c>
      <c r="I34" s="28">
        <v>100</v>
      </c>
      <c r="J34" s="28">
        <v>100</v>
      </c>
      <c r="K34" s="28">
        <v>100</v>
      </c>
      <c r="L34" s="28">
        <v>100</v>
      </c>
      <c r="M34" s="28">
        <v>100</v>
      </c>
      <c r="N34" s="28">
        <v>100</v>
      </c>
      <c r="O34" s="28">
        <v>100</v>
      </c>
      <c r="P34" s="41" t="s">
        <v>139</v>
      </c>
    </row>
  </sheetData>
  <mergeCells count="20">
    <mergeCell ref="K1:P1"/>
    <mergeCell ref="A2:P2"/>
    <mergeCell ref="B20:P20"/>
    <mergeCell ref="B7:P7"/>
    <mergeCell ref="B8:P8"/>
    <mergeCell ref="B9:P9"/>
    <mergeCell ref="P3:P4"/>
    <mergeCell ref="A3:A4"/>
    <mergeCell ref="B3:B4"/>
    <mergeCell ref="C3:C4"/>
    <mergeCell ref="B11:P11"/>
    <mergeCell ref="B14:P14"/>
    <mergeCell ref="B17:P17"/>
    <mergeCell ref="B19:P19"/>
    <mergeCell ref="P22:P23"/>
    <mergeCell ref="P27:P28"/>
    <mergeCell ref="A27:A28"/>
    <mergeCell ref="B6:P6"/>
    <mergeCell ref="D3:O3"/>
    <mergeCell ref="B21:P21"/>
  </mergeCells>
  <pageMargins left="0.25" right="0.25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9"/>
  <sheetViews>
    <sheetView zoomScale="71" zoomScaleNormal="71" workbookViewId="0">
      <pane ySplit="5" topLeftCell="A60" activePane="bottomLeft" state="frozen"/>
      <selection pane="bottomLeft" activeCell="B146" sqref="B146"/>
    </sheetView>
  </sheetViews>
  <sheetFormatPr defaultRowHeight="15.75" x14ac:dyDescent="0.25"/>
  <cols>
    <col min="1" max="1" width="9.140625" style="46"/>
    <col min="2" max="2" width="44.42578125" style="47" customWidth="1"/>
    <col min="3" max="11" width="9.42578125" style="46" customWidth="1"/>
    <col min="12" max="15" width="9.42578125" style="1" customWidth="1"/>
    <col min="16" max="16" width="23.42578125" style="16" customWidth="1"/>
    <col min="17" max="16384" width="9.140625" style="46"/>
  </cols>
  <sheetData>
    <row r="1" spans="1:16" ht="80.25" customHeight="1" x14ac:dyDescent="0.25">
      <c r="L1" s="81" t="s">
        <v>132</v>
      </c>
      <c r="M1" s="81"/>
      <c r="N1" s="81"/>
      <c r="O1" s="81"/>
      <c r="P1" s="81"/>
    </row>
    <row r="2" spans="1:16" ht="96" customHeight="1" x14ac:dyDescent="0.25">
      <c r="A2" s="100" t="s">
        <v>131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43.5" customHeight="1" x14ac:dyDescent="0.25">
      <c r="A3" s="94" t="s">
        <v>81</v>
      </c>
      <c r="B3" s="98" t="s">
        <v>103</v>
      </c>
      <c r="C3" s="94" t="s">
        <v>82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75" t="s">
        <v>143</v>
      </c>
    </row>
    <row r="4" spans="1:16" ht="39.75" customHeight="1" x14ac:dyDescent="0.25">
      <c r="A4" s="94"/>
      <c r="B4" s="99"/>
      <c r="C4" s="24" t="s">
        <v>0</v>
      </c>
      <c r="D4" s="24" t="s">
        <v>1</v>
      </c>
      <c r="E4" s="24" t="s">
        <v>2</v>
      </c>
      <c r="F4" s="24" t="s">
        <v>83</v>
      </c>
      <c r="G4" s="24" t="s">
        <v>67</v>
      </c>
      <c r="H4" s="24" t="s">
        <v>68</v>
      </c>
      <c r="I4" s="24" t="s">
        <v>3</v>
      </c>
      <c r="J4" s="24" t="s">
        <v>69</v>
      </c>
      <c r="K4" s="24" t="s">
        <v>70</v>
      </c>
      <c r="L4" s="24" t="s">
        <v>36</v>
      </c>
      <c r="M4" s="24" t="s">
        <v>37</v>
      </c>
      <c r="N4" s="24" t="s">
        <v>38</v>
      </c>
      <c r="O4" s="24" t="s">
        <v>39</v>
      </c>
      <c r="P4" s="80"/>
    </row>
    <row r="5" spans="1:16" x14ac:dyDescent="0.25">
      <c r="A5" s="24">
        <v>1</v>
      </c>
      <c r="B5" s="2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</row>
    <row r="6" spans="1:16" ht="31.5" x14ac:dyDescent="0.25">
      <c r="A6" s="15">
        <v>1</v>
      </c>
      <c r="B6" s="10" t="s">
        <v>84</v>
      </c>
      <c r="C6" s="4">
        <f t="shared" ref="C6:C19" si="0">SUM(D6:O6)</f>
        <v>18340.400000000001</v>
      </c>
      <c r="D6" s="3">
        <f t="shared" ref="D6:O6" si="1">D7+D8</f>
        <v>2102.4</v>
      </c>
      <c r="E6" s="3">
        <f t="shared" si="1"/>
        <v>1667.1</v>
      </c>
      <c r="F6" s="3">
        <f t="shared" si="1"/>
        <v>1248.9000000000001</v>
      </c>
      <c r="G6" s="3">
        <f t="shared" si="1"/>
        <v>1512</v>
      </c>
      <c r="H6" s="3">
        <f t="shared" si="1"/>
        <v>1695</v>
      </c>
      <c r="I6" s="3">
        <f t="shared" si="1"/>
        <v>1874</v>
      </c>
      <c r="J6" s="3">
        <f t="shared" si="1"/>
        <v>1899</v>
      </c>
      <c r="K6" s="3">
        <f t="shared" si="1"/>
        <v>986</v>
      </c>
      <c r="L6" s="3">
        <f t="shared" si="1"/>
        <v>914</v>
      </c>
      <c r="M6" s="3">
        <f t="shared" si="1"/>
        <v>1214</v>
      </c>
      <c r="N6" s="3">
        <f t="shared" si="1"/>
        <v>1214</v>
      </c>
      <c r="O6" s="3">
        <f t="shared" si="1"/>
        <v>2014</v>
      </c>
      <c r="P6" s="24" t="s">
        <v>4</v>
      </c>
    </row>
    <row r="7" spans="1:16" x14ac:dyDescent="0.25">
      <c r="A7" s="14">
        <v>2</v>
      </c>
      <c r="B7" s="11" t="s">
        <v>5</v>
      </c>
      <c r="C7" s="4">
        <f t="shared" si="0"/>
        <v>2178.1999999999998</v>
      </c>
      <c r="D7" s="4">
        <f t="shared" ref="D7:O7" si="2">D11+D15+D19</f>
        <v>915</v>
      </c>
      <c r="E7" s="4">
        <f t="shared" si="2"/>
        <v>877.5</v>
      </c>
      <c r="F7" s="4">
        <f t="shared" si="2"/>
        <v>385.69999999999993</v>
      </c>
      <c r="G7" s="4">
        <f t="shared" si="2"/>
        <v>0</v>
      </c>
      <c r="H7" s="4">
        <f t="shared" si="2"/>
        <v>0</v>
      </c>
      <c r="I7" s="4">
        <f t="shared" si="2"/>
        <v>0</v>
      </c>
      <c r="J7" s="4">
        <f t="shared" si="2"/>
        <v>0</v>
      </c>
      <c r="K7" s="4">
        <f t="shared" si="2"/>
        <v>0</v>
      </c>
      <c r="L7" s="4">
        <f t="shared" si="2"/>
        <v>0</v>
      </c>
      <c r="M7" s="4">
        <f t="shared" si="2"/>
        <v>0</v>
      </c>
      <c r="N7" s="4">
        <f t="shared" si="2"/>
        <v>0</v>
      </c>
      <c r="O7" s="4">
        <f t="shared" si="2"/>
        <v>0</v>
      </c>
      <c r="P7" s="24" t="s">
        <v>4</v>
      </c>
    </row>
    <row r="8" spans="1:16" x14ac:dyDescent="0.25">
      <c r="A8" s="14">
        <v>3</v>
      </c>
      <c r="B8" s="11" t="s">
        <v>6</v>
      </c>
      <c r="C8" s="4">
        <f t="shared" si="0"/>
        <v>16162.2</v>
      </c>
      <c r="D8" s="4">
        <f t="shared" ref="D8:O8" si="3">D13+D16+D20</f>
        <v>1187.4000000000001</v>
      </c>
      <c r="E8" s="4">
        <f t="shared" si="3"/>
        <v>789.6</v>
      </c>
      <c r="F8" s="4">
        <f t="shared" si="3"/>
        <v>863.2</v>
      </c>
      <c r="G8" s="4">
        <f t="shared" si="3"/>
        <v>1512</v>
      </c>
      <c r="H8" s="4">
        <f t="shared" si="3"/>
        <v>1695</v>
      </c>
      <c r="I8" s="4">
        <f t="shared" si="3"/>
        <v>1874</v>
      </c>
      <c r="J8" s="4">
        <f t="shared" si="3"/>
        <v>1899</v>
      </c>
      <c r="K8" s="4">
        <f t="shared" si="3"/>
        <v>986</v>
      </c>
      <c r="L8" s="4">
        <f t="shared" si="3"/>
        <v>914</v>
      </c>
      <c r="M8" s="4">
        <f t="shared" si="3"/>
        <v>1214</v>
      </c>
      <c r="N8" s="4">
        <f t="shared" si="3"/>
        <v>1214</v>
      </c>
      <c r="O8" s="4">
        <f t="shared" si="3"/>
        <v>2014</v>
      </c>
      <c r="P8" s="24" t="s">
        <v>4</v>
      </c>
    </row>
    <row r="9" spans="1:16" x14ac:dyDescent="0.25">
      <c r="A9" s="14"/>
      <c r="B9" s="11" t="s">
        <v>141</v>
      </c>
      <c r="C9" s="4">
        <f t="shared" si="0"/>
        <v>12007</v>
      </c>
      <c r="D9" s="4">
        <f>D13+D17+D21</f>
        <v>960</v>
      </c>
      <c r="E9" s="4">
        <f t="shared" ref="E9:O9" si="4">E13+E17+E21</f>
        <v>1100</v>
      </c>
      <c r="F9" s="4">
        <f t="shared" si="4"/>
        <v>1150</v>
      </c>
      <c r="G9" s="4">
        <f t="shared" si="4"/>
        <v>1200</v>
      </c>
      <c r="H9" s="4">
        <f t="shared" si="4"/>
        <v>1250</v>
      </c>
      <c r="I9" s="4">
        <f t="shared" si="4"/>
        <v>1300</v>
      </c>
      <c r="J9" s="4">
        <f t="shared" si="4"/>
        <v>1400</v>
      </c>
      <c r="K9" s="4">
        <f t="shared" si="4"/>
        <v>960</v>
      </c>
      <c r="L9" s="4">
        <f t="shared" si="4"/>
        <v>429</v>
      </c>
      <c r="M9" s="4">
        <f t="shared" si="4"/>
        <v>429</v>
      </c>
      <c r="N9" s="4">
        <f t="shared" si="4"/>
        <v>429</v>
      </c>
      <c r="O9" s="4">
        <f t="shared" si="4"/>
        <v>1400</v>
      </c>
      <c r="P9" s="43" t="s">
        <v>4</v>
      </c>
    </row>
    <row r="10" spans="1:16" x14ac:dyDescent="0.25">
      <c r="A10" s="14">
        <v>4</v>
      </c>
      <c r="B10" s="17" t="s">
        <v>7</v>
      </c>
      <c r="C10" s="5">
        <f t="shared" si="0"/>
        <v>0</v>
      </c>
      <c r="D10" s="5">
        <f t="shared" ref="D10:O10" si="5">D11+D13</f>
        <v>0</v>
      </c>
      <c r="E10" s="5">
        <f t="shared" si="5"/>
        <v>0</v>
      </c>
      <c r="F10" s="5">
        <f t="shared" si="5"/>
        <v>0</v>
      </c>
      <c r="G10" s="5">
        <f t="shared" si="5"/>
        <v>0</v>
      </c>
      <c r="H10" s="5">
        <f t="shared" si="5"/>
        <v>0</v>
      </c>
      <c r="I10" s="5">
        <f t="shared" si="5"/>
        <v>0</v>
      </c>
      <c r="J10" s="5">
        <f t="shared" si="5"/>
        <v>0</v>
      </c>
      <c r="K10" s="5">
        <f t="shared" si="5"/>
        <v>0</v>
      </c>
      <c r="L10" s="5">
        <f t="shared" si="5"/>
        <v>0</v>
      </c>
      <c r="M10" s="5">
        <f t="shared" si="5"/>
        <v>0</v>
      </c>
      <c r="N10" s="5">
        <f t="shared" si="5"/>
        <v>0</v>
      </c>
      <c r="O10" s="5">
        <f t="shared" si="5"/>
        <v>0</v>
      </c>
      <c r="P10" s="43" t="s">
        <v>4</v>
      </c>
    </row>
    <row r="11" spans="1:16" x14ac:dyDescent="0.25">
      <c r="A11" s="14">
        <v>5</v>
      </c>
      <c r="B11" s="7" t="s">
        <v>5</v>
      </c>
      <c r="C11" s="6">
        <f t="shared" si="0"/>
        <v>0</v>
      </c>
      <c r="D11" s="6">
        <f t="shared" ref="D11:O11" si="6">D29+D73</f>
        <v>0</v>
      </c>
      <c r="E11" s="6">
        <f t="shared" si="6"/>
        <v>0</v>
      </c>
      <c r="F11" s="6">
        <f t="shared" si="6"/>
        <v>0</v>
      </c>
      <c r="G11" s="6">
        <f t="shared" si="6"/>
        <v>0</v>
      </c>
      <c r="H11" s="6">
        <f t="shared" si="6"/>
        <v>0</v>
      </c>
      <c r="I11" s="6">
        <f t="shared" si="6"/>
        <v>0</v>
      </c>
      <c r="J11" s="6">
        <f t="shared" si="6"/>
        <v>0</v>
      </c>
      <c r="K11" s="6">
        <f t="shared" si="6"/>
        <v>0</v>
      </c>
      <c r="L11" s="6">
        <f t="shared" si="6"/>
        <v>0</v>
      </c>
      <c r="M11" s="6">
        <f t="shared" si="6"/>
        <v>0</v>
      </c>
      <c r="N11" s="6">
        <f t="shared" si="6"/>
        <v>0</v>
      </c>
      <c r="O11" s="6">
        <f t="shared" si="6"/>
        <v>0</v>
      </c>
      <c r="P11" s="24" t="s">
        <v>4</v>
      </c>
    </row>
    <row r="12" spans="1:16" x14ac:dyDescent="0.25">
      <c r="A12" s="14">
        <v>6</v>
      </c>
      <c r="B12" s="7" t="s">
        <v>6</v>
      </c>
      <c r="C12" s="6">
        <f t="shared" ref="C12" si="7">SUM(D12:O12)</f>
        <v>0</v>
      </c>
      <c r="D12" s="6">
        <f t="shared" ref="D12:O12" si="8">D29+D73</f>
        <v>0</v>
      </c>
      <c r="E12" s="6">
        <f t="shared" si="8"/>
        <v>0</v>
      </c>
      <c r="F12" s="6">
        <f t="shared" si="8"/>
        <v>0</v>
      </c>
      <c r="G12" s="6">
        <f t="shared" si="8"/>
        <v>0</v>
      </c>
      <c r="H12" s="6">
        <f t="shared" si="8"/>
        <v>0</v>
      </c>
      <c r="I12" s="6">
        <f t="shared" si="8"/>
        <v>0</v>
      </c>
      <c r="J12" s="6">
        <f t="shared" si="8"/>
        <v>0</v>
      </c>
      <c r="K12" s="6">
        <f t="shared" si="8"/>
        <v>0</v>
      </c>
      <c r="L12" s="6">
        <f t="shared" si="8"/>
        <v>0</v>
      </c>
      <c r="M12" s="6">
        <f t="shared" si="8"/>
        <v>0</v>
      </c>
      <c r="N12" s="6">
        <f t="shared" si="8"/>
        <v>0</v>
      </c>
      <c r="O12" s="6">
        <f t="shared" si="8"/>
        <v>0</v>
      </c>
      <c r="P12" s="24"/>
    </row>
    <row r="13" spans="1:16" x14ac:dyDescent="0.25">
      <c r="A13" s="14">
        <v>7</v>
      </c>
      <c r="B13" s="7" t="s">
        <v>141</v>
      </c>
      <c r="C13" s="6">
        <f t="shared" si="0"/>
        <v>0</v>
      </c>
      <c r="D13" s="6">
        <f t="shared" ref="D13:O13" si="9">D30+D74</f>
        <v>0</v>
      </c>
      <c r="E13" s="6">
        <f t="shared" si="9"/>
        <v>0</v>
      </c>
      <c r="F13" s="6">
        <f t="shared" si="9"/>
        <v>0</v>
      </c>
      <c r="G13" s="6">
        <f t="shared" si="9"/>
        <v>0</v>
      </c>
      <c r="H13" s="6">
        <f t="shared" si="9"/>
        <v>0</v>
      </c>
      <c r="I13" s="6">
        <f t="shared" si="9"/>
        <v>0</v>
      </c>
      <c r="J13" s="6">
        <f t="shared" si="9"/>
        <v>0</v>
      </c>
      <c r="K13" s="6">
        <f t="shared" si="9"/>
        <v>0</v>
      </c>
      <c r="L13" s="6">
        <f t="shared" si="9"/>
        <v>0</v>
      </c>
      <c r="M13" s="6">
        <f t="shared" si="9"/>
        <v>0</v>
      </c>
      <c r="N13" s="6">
        <f t="shared" si="9"/>
        <v>0</v>
      </c>
      <c r="O13" s="6">
        <f t="shared" si="9"/>
        <v>0</v>
      </c>
      <c r="P13" s="24" t="s">
        <v>4</v>
      </c>
    </row>
    <row r="14" spans="1:16" ht="31.5" x14ac:dyDescent="0.25">
      <c r="A14" s="14">
        <v>7</v>
      </c>
      <c r="B14" s="17" t="s">
        <v>8</v>
      </c>
      <c r="C14" s="5">
        <f t="shared" si="0"/>
        <v>197.4</v>
      </c>
      <c r="D14" s="5">
        <f t="shared" ref="D14:O14" si="10">D15+D16</f>
        <v>197.4</v>
      </c>
      <c r="E14" s="5">
        <f t="shared" si="10"/>
        <v>0</v>
      </c>
      <c r="F14" s="5">
        <f t="shared" si="10"/>
        <v>0</v>
      </c>
      <c r="G14" s="5">
        <f t="shared" si="10"/>
        <v>0</v>
      </c>
      <c r="H14" s="5">
        <f t="shared" si="10"/>
        <v>0</v>
      </c>
      <c r="I14" s="5">
        <f t="shared" si="10"/>
        <v>0</v>
      </c>
      <c r="J14" s="5">
        <f t="shared" si="10"/>
        <v>0</v>
      </c>
      <c r="K14" s="5">
        <f t="shared" si="10"/>
        <v>0</v>
      </c>
      <c r="L14" s="5">
        <f t="shared" si="10"/>
        <v>0</v>
      </c>
      <c r="M14" s="5">
        <f t="shared" si="10"/>
        <v>0</v>
      </c>
      <c r="N14" s="5">
        <f t="shared" si="10"/>
        <v>0</v>
      </c>
      <c r="O14" s="5">
        <f t="shared" si="10"/>
        <v>0</v>
      </c>
      <c r="P14" s="24" t="s">
        <v>4</v>
      </c>
    </row>
    <row r="15" spans="1:16" x14ac:dyDescent="0.25">
      <c r="A15" s="14">
        <v>8</v>
      </c>
      <c r="B15" s="7" t="s">
        <v>5</v>
      </c>
      <c r="C15" s="6">
        <f t="shared" si="0"/>
        <v>0</v>
      </c>
      <c r="D15" s="6">
        <f t="shared" ref="D15:O15" si="11">D44+D78</f>
        <v>0</v>
      </c>
      <c r="E15" s="6">
        <f t="shared" si="11"/>
        <v>0</v>
      </c>
      <c r="F15" s="6">
        <f t="shared" si="11"/>
        <v>0</v>
      </c>
      <c r="G15" s="6">
        <f t="shared" si="11"/>
        <v>0</v>
      </c>
      <c r="H15" s="6">
        <f t="shared" si="11"/>
        <v>0</v>
      </c>
      <c r="I15" s="6">
        <f t="shared" si="11"/>
        <v>0</v>
      </c>
      <c r="J15" s="6">
        <f t="shared" si="11"/>
        <v>0</v>
      </c>
      <c r="K15" s="6">
        <f t="shared" si="11"/>
        <v>0</v>
      </c>
      <c r="L15" s="6">
        <f t="shared" si="11"/>
        <v>0</v>
      </c>
      <c r="M15" s="6">
        <f t="shared" si="11"/>
        <v>0</v>
      </c>
      <c r="N15" s="6">
        <f t="shared" si="11"/>
        <v>0</v>
      </c>
      <c r="O15" s="6">
        <f t="shared" si="11"/>
        <v>0</v>
      </c>
      <c r="P15" s="24" t="s">
        <v>4</v>
      </c>
    </row>
    <row r="16" spans="1:16" x14ac:dyDescent="0.25">
      <c r="A16" s="14"/>
      <c r="B16" s="7" t="s">
        <v>6</v>
      </c>
      <c r="C16" s="6">
        <f>SUM(D16:O16)</f>
        <v>197.4</v>
      </c>
      <c r="D16" s="6">
        <f t="shared" ref="D16:O16" si="12">D45+D79</f>
        <v>197.4</v>
      </c>
      <c r="E16" s="6">
        <f t="shared" si="12"/>
        <v>0</v>
      </c>
      <c r="F16" s="6">
        <f t="shared" si="12"/>
        <v>0</v>
      </c>
      <c r="G16" s="6">
        <f t="shared" si="12"/>
        <v>0</v>
      </c>
      <c r="H16" s="6">
        <f t="shared" si="12"/>
        <v>0</v>
      </c>
      <c r="I16" s="6">
        <f t="shared" si="12"/>
        <v>0</v>
      </c>
      <c r="J16" s="6">
        <f t="shared" si="12"/>
        <v>0</v>
      </c>
      <c r="K16" s="6">
        <f t="shared" si="12"/>
        <v>0</v>
      </c>
      <c r="L16" s="6">
        <f t="shared" si="12"/>
        <v>0</v>
      </c>
      <c r="M16" s="6">
        <f t="shared" si="12"/>
        <v>0</v>
      </c>
      <c r="N16" s="6">
        <f t="shared" si="12"/>
        <v>0</v>
      </c>
      <c r="O16" s="6">
        <f t="shared" si="12"/>
        <v>0</v>
      </c>
      <c r="P16" s="43" t="s">
        <v>4</v>
      </c>
    </row>
    <row r="17" spans="1:16" x14ac:dyDescent="0.25">
      <c r="A17" s="14">
        <v>9</v>
      </c>
      <c r="B17" s="7" t="s">
        <v>141</v>
      </c>
      <c r="C17" s="6">
        <f t="shared" si="0"/>
        <v>0</v>
      </c>
      <c r="D17" s="6">
        <f t="shared" ref="D17" si="13">SUM(E17:P17)</f>
        <v>0</v>
      </c>
      <c r="E17" s="6">
        <f t="shared" ref="E17" si="14">SUM(F17:Q17)</f>
        <v>0</v>
      </c>
      <c r="F17" s="6">
        <f t="shared" ref="F17" si="15">SUM(G17:R17)</f>
        <v>0</v>
      </c>
      <c r="G17" s="6">
        <f t="shared" ref="G17" si="16">SUM(H17:S17)</f>
        <v>0</v>
      </c>
      <c r="H17" s="6">
        <f t="shared" ref="H17" si="17">SUM(I17:T17)</f>
        <v>0</v>
      </c>
      <c r="I17" s="6">
        <f t="shared" ref="I17" si="18">SUM(J17:U17)</f>
        <v>0</v>
      </c>
      <c r="J17" s="6">
        <f t="shared" ref="J17" si="19">SUM(K17:V17)</f>
        <v>0</v>
      </c>
      <c r="K17" s="6">
        <f t="shared" ref="K17" si="20">SUM(L17:W17)</f>
        <v>0</v>
      </c>
      <c r="L17" s="6">
        <f t="shared" ref="L17" si="21">SUM(M17:X17)</f>
        <v>0</v>
      </c>
      <c r="M17" s="6">
        <f t="shared" ref="M17" si="22">SUM(N17:Y17)</f>
        <v>0</v>
      </c>
      <c r="N17" s="6">
        <f t="shared" ref="N17" si="23">SUM(O17:Z17)</f>
        <v>0</v>
      </c>
      <c r="O17" s="6">
        <f t="shared" ref="O17" si="24">SUM(P17:AA17)</f>
        <v>0</v>
      </c>
      <c r="P17" s="24" t="s">
        <v>4</v>
      </c>
    </row>
    <row r="18" spans="1:16" x14ac:dyDescent="0.25">
      <c r="A18" s="14">
        <v>10</v>
      </c>
      <c r="B18" s="17" t="s">
        <v>9</v>
      </c>
      <c r="C18" s="5">
        <f t="shared" si="0"/>
        <v>18143</v>
      </c>
      <c r="D18" s="5">
        <f t="shared" ref="D18:O18" si="25">D19+D20</f>
        <v>1905</v>
      </c>
      <c r="E18" s="5">
        <f t="shared" si="25"/>
        <v>1667.1</v>
      </c>
      <c r="F18" s="5">
        <f t="shared" si="25"/>
        <v>1248.9000000000001</v>
      </c>
      <c r="G18" s="5">
        <f t="shared" si="25"/>
        <v>1512</v>
      </c>
      <c r="H18" s="5">
        <f t="shared" si="25"/>
        <v>1695</v>
      </c>
      <c r="I18" s="5">
        <f t="shared" si="25"/>
        <v>1874</v>
      </c>
      <c r="J18" s="5">
        <f t="shared" si="25"/>
        <v>1899</v>
      </c>
      <c r="K18" s="5">
        <f t="shared" si="25"/>
        <v>986</v>
      </c>
      <c r="L18" s="5">
        <f t="shared" si="25"/>
        <v>914</v>
      </c>
      <c r="M18" s="5">
        <f t="shared" si="25"/>
        <v>1214</v>
      </c>
      <c r="N18" s="5">
        <f t="shared" si="25"/>
        <v>1214</v>
      </c>
      <c r="O18" s="5">
        <f t="shared" si="25"/>
        <v>2014</v>
      </c>
      <c r="P18" s="24" t="s">
        <v>4</v>
      </c>
    </row>
    <row r="19" spans="1:16" x14ac:dyDescent="0.25">
      <c r="A19" s="14">
        <v>11</v>
      </c>
      <c r="B19" s="7" t="s">
        <v>5</v>
      </c>
      <c r="C19" s="6">
        <f t="shared" si="0"/>
        <v>2178.1999999999998</v>
      </c>
      <c r="D19" s="6">
        <f t="shared" ref="D19:O19" si="26">D53+D83</f>
        <v>915</v>
      </c>
      <c r="E19" s="6">
        <f t="shared" si="26"/>
        <v>877.5</v>
      </c>
      <c r="F19" s="6">
        <f t="shared" si="26"/>
        <v>385.69999999999993</v>
      </c>
      <c r="G19" s="6">
        <f t="shared" si="26"/>
        <v>0</v>
      </c>
      <c r="H19" s="6">
        <f t="shared" si="26"/>
        <v>0</v>
      </c>
      <c r="I19" s="6">
        <f t="shared" si="26"/>
        <v>0</v>
      </c>
      <c r="J19" s="6">
        <f t="shared" si="26"/>
        <v>0</v>
      </c>
      <c r="K19" s="6">
        <f t="shared" si="26"/>
        <v>0</v>
      </c>
      <c r="L19" s="6">
        <f t="shared" si="26"/>
        <v>0</v>
      </c>
      <c r="M19" s="6">
        <f t="shared" si="26"/>
        <v>0</v>
      </c>
      <c r="N19" s="6">
        <f t="shared" si="26"/>
        <v>0</v>
      </c>
      <c r="O19" s="6">
        <f t="shared" si="26"/>
        <v>0</v>
      </c>
      <c r="P19" s="24" t="s">
        <v>4</v>
      </c>
    </row>
    <row r="20" spans="1:16" x14ac:dyDescent="0.25">
      <c r="A20" s="14">
        <v>12</v>
      </c>
      <c r="B20" s="7" t="s">
        <v>6</v>
      </c>
      <c r="C20" s="6">
        <f>SUM(D20:O20)</f>
        <v>15964.8</v>
      </c>
      <c r="D20" s="6">
        <f t="shared" ref="D20:O20" si="27">D54+D84</f>
        <v>990</v>
      </c>
      <c r="E20" s="6">
        <f t="shared" si="27"/>
        <v>789.6</v>
      </c>
      <c r="F20" s="6">
        <f t="shared" si="27"/>
        <v>863.2</v>
      </c>
      <c r="G20" s="6">
        <f t="shared" si="27"/>
        <v>1512</v>
      </c>
      <c r="H20" s="6">
        <f t="shared" si="27"/>
        <v>1695</v>
      </c>
      <c r="I20" s="6">
        <f t="shared" si="27"/>
        <v>1874</v>
      </c>
      <c r="J20" s="6">
        <f t="shared" si="27"/>
        <v>1899</v>
      </c>
      <c r="K20" s="6">
        <f t="shared" si="27"/>
        <v>986</v>
      </c>
      <c r="L20" s="6">
        <f t="shared" si="27"/>
        <v>914</v>
      </c>
      <c r="M20" s="6">
        <f t="shared" si="27"/>
        <v>1214</v>
      </c>
      <c r="N20" s="6">
        <f t="shared" si="27"/>
        <v>1214</v>
      </c>
      <c r="O20" s="6">
        <f t="shared" si="27"/>
        <v>2014</v>
      </c>
      <c r="P20" s="24" t="s">
        <v>4</v>
      </c>
    </row>
    <row r="21" spans="1:16" x14ac:dyDescent="0.25">
      <c r="A21" s="14"/>
      <c r="B21" s="7" t="s">
        <v>141</v>
      </c>
      <c r="C21" s="6">
        <f>SUM(D21:O21)</f>
        <v>12007</v>
      </c>
      <c r="D21" s="6">
        <f t="shared" ref="D21:O21" si="28">D55+D85</f>
        <v>960</v>
      </c>
      <c r="E21" s="6">
        <f t="shared" si="28"/>
        <v>1100</v>
      </c>
      <c r="F21" s="6">
        <f t="shared" si="28"/>
        <v>1150</v>
      </c>
      <c r="G21" s="6">
        <f t="shared" si="28"/>
        <v>1200</v>
      </c>
      <c r="H21" s="6">
        <f t="shared" si="28"/>
        <v>1250</v>
      </c>
      <c r="I21" s="6">
        <f t="shared" si="28"/>
        <v>1300</v>
      </c>
      <c r="J21" s="6">
        <f t="shared" si="28"/>
        <v>1400</v>
      </c>
      <c r="K21" s="6">
        <f t="shared" si="28"/>
        <v>960</v>
      </c>
      <c r="L21" s="6">
        <f t="shared" si="28"/>
        <v>429</v>
      </c>
      <c r="M21" s="6">
        <f t="shared" si="28"/>
        <v>429</v>
      </c>
      <c r="N21" s="6">
        <f t="shared" si="28"/>
        <v>429</v>
      </c>
      <c r="O21" s="6">
        <f t="shared" si="28"/>
        <v>1400</v>
      </c>
      <c r="P21" s="43" t="s">
        <v>4</v>
      </c>
    </row>
    <row r="22" spans="1:16" ht="15.75" customHeight="1" x14ac:dyDescent="0.25">
      <c r="A22" s="15">
        <v>13</v>
      </c>
      <c r="B22" s="95" t="s">
        <v>10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7"/>
    </row>
    <row r="23" spans="1:16" ht="31.5" x14ac:dyDescent="0.25">
      <c r="A23" s="14">
        <v>14</v>
      </c>
      <c r="B23" s="10" t="s">
        <v>94</v>
      </c>
      <c r="C23" s="4">
        <f t="shared" ref="C23:C24" si="29">SUM(D23:O23)</f>
        <v>2623.4</v>
      </c>
      <c r="D23" s="23">
        <f t="shared" ref="D23:O23" si="30">D24+D25</f>
        <v>197.4</v>
      </c>
      <c r="E23" s="23">
        <f t="shared" si="30"/>
        <v>0</v>
      </c>
      <c r="F23" s="23">
        <f t="shared" si="30"/>
        <v>142</v>
      </c>
      <c r="G23" s="23">
        <f t="shared" si="30"/>
        <v>14</v>
      </c>
      <c r="H23" s="23">
        <f t="shared" si="30"/>
        <v>140</v>
      </c>
      <c r="I23" s="23">
        <f t="shared" si="30"/>
        <v>390</v>
      </c>
      <c r="J23" s="23">
        <f t="shared" si="30"/>
        <v>390</v>
      </c>
      <c r="K23" s="23">
        <f t="shared" si="30"/>
        <v>90</v>
      </c>
      <c r="L23" s="23">
        <f t="shared" si="30"/>
        <v>90</v>
      </c>
      <c r="M23" s="23">
        <f t="shared" si="30"/>
        <v>390</v>
      </c>
      <c r="N23" s="23">
        <f t="shared" si="30"/>
        <v>390</v>
      </c>
      <c r="O23" s="23">
        <f t="shared" si="30"/>
        <v>390</v>
      </c>
      <c r="P23" s="24" t="s">
        <v>4</v>
      </c>
    </row>
    <row r="24" spans="1:16" x14ac:dyDescent="0.25">
      <c r="A24" s="14">
        <v>15</v>
      </c>
      <c r="B24" s="11" t="s">
        <v>5</v>
      </c>
      <c r="C24" s="4">
        <f t="shared" si="29"/>
        <v>0</v>
      </c>
      <c r="D24" s="4">
        <f t="shared" ref="D24:O24" si="31">D29+D44+D53</f>
        <v>0</v>
      </c>
      <c r="E24" s="4">
        <f t="shared" si="31"/>
        <v>0</v>
      </c>
      <c r="F24" s="4">
        <f t="shared" si="31"/>
        <v>0</v>
      </c>
      <c r="G24" s="4">
        <f t="shared" si="31"/>
        <v>0</v>
      </c>
      <c r="H24" s="4">
        <f t="shared" si="31"/>
        <v>0</v>
      </c>
      <c r="I24" s="4">
        <f t="shared" si="31"/>
        <v>0</v>
      </c>
      <c r="J24" s="4">
        <f t="shared" si="31"/>
        <v>0</v>
      </c>
      <c r="K24" s="4">
        <f t="shared" si="31"/>
        <v>0</v>
      </c>
      <c r="L24" s="4">
        <f t="shared" si="31"/>
        <v>0</v>
      </c>
      <c r="M24" s="4">
        <f t="shared" si="31"/>
        <v>0</v>
      </c>
      <c r="N24" s="4">
        <f t="shared" si="31"/>
        <v>0</v>
      </c>
      <c r="O24" s="4">
        <f t="shared" si="31"/>
        <v>0</v>
      </c>
      <c r="P24" s="24" t="s">
        <v>4</v>
      </c>
    </row>
    <row r="25" spans="1:16" x14ac:dyDescent="0.25">
      <c r="A25" s="14"/>
      <c r="B25" s="11" t="s">
        <v>6</v>
      </c>
      <c r="C25" s="4">
        <f>SUM(D25:O25)</f>
        <v>2623.4</v>
      </c>
      <c r="D25" s="4">
        <f t="shared" ref="D25:O25" si="32">D30+D45+D54</f>
        <v>197.4</v>
      </c>
      <c r="E25" s="4">
        <f t="shared" si="32"/>
        <v>0</v>
      </c>
      <c r="F25" s="4">
        <f t="shared" si="32"/>
        <v>142</v>
      </c>
      <c r="G25" s="4">
        <f t="shared" si="32"/>
        <v>14</v>
      </c>
      <c r="H25" s="4">
        <f t="shared" si="32"/>
        <v>140</v>
      </c>
      <c r="I25" s="4">
        <f t="shared" si="32"/>
        <v>390</v>
      </c>
      <c r="J25" s="4">
        <f t="shared" si="32"/>
        <v>390</v>
      </c>
      <c r="K25" s="4">
        <f t="shared" si="32"/>
        <v>90</v>
      </c>
      <c r="L25" s="4">
        <f t="shared" si="32"/>
        <v>90</v>
      </c>
      <c r="M25" s="4">
        <f t="shared" si="32"/>
        <v>390</v>
      </c>
      <c r="N25" s="4">
        <f t="shared" si="32"/>
        <v>390</v>
      </c>
      <c r="O25" s="4">
        <f t="shared" si="32"/>
        <v>390</v>
      </c>
      <c r="P25" s="43" t="s">
        <v>4</v>
      </c>
    </row>
    <row r="26" spans="1:16" x14ac:dyDescent="0.25">
      <c r="A26" s="14">
        <v>16</v>
      </c>
      <c r="B26" s="7" t="s">
        <v>141</v>
      </c>
      <c r="C26" s="4">
        <f>SUM(D26:O26)</f>
        <v>0</v>
      </c>
      <c r="D26" s="4">
        <f t="shared" ref="D26:O26" si="33">D31+D46+D55</f>
        <v>0</v>
      </c>
      <c r="E26" s="4">
        <f t="shared" si="33"/>
        <v>0</v>
      </c>
      <c r="F26" s="4">
        <f t="shared" si="33"/>
        <v>0</v>
      </c>
      <c r="G26" s="4">
        <f t="shared" si="33"/>
        <v>0</v>
      </c>
      <c r="H26" s="4">
        <f t="shared" si="33"/>
        <v>0</v>
      </c>
      <c r="I26" s="4">
        <f t="shared" si="33"/>
        <v>0</v>
      </c>
      <c r="J26" s="4">
        <f t="shared" si="33"/>
        <v>0</v>
      </c>
      <c r="K26" s="4">
        <f t="shared" si="33"/>
        <v>0</v>
      </c>
      <c r="L26" s="4">
        <f t="shared" si="33"/>
        <v>0</v>
      </c>
      <c r="M26" s="4">
        <f t="shared" si="33"/>
        <v>0</v>
      </c>
      <c r="N26" s="4">
        <f t="shared" si="33"/>
        <v>0</v>
      </c>
      <c r="O26" s="4">
        <f t="shared" si="33"/>
        <v>0</v>
      </c>
      <c r="P26" s="24" t="s">
        <v>4</v>
      </c>
    </row>
    <row r="27" spans="1:16" x14ac:dyDescent="0.25">
      <c r="A27" s="14">
        <v>17</v>
      </c>
      <c r="B27" s="85" t="s">
        <v>95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7"/>
    </row>
    <row r="28" spans="1:16" ht="31.5" x14ac:dyDescent="0.25">
      <c r="A28" s="14">
        <v>18</v>
      </c>
      <c r="B28" s="10" t="s">
        <v>85</v>
      </c>
      <c r="C28" s="3">
        <f>SUM(D28:O28)</f>
        <v>0</v>
      </c>
      <c r="D28" s="3">
        <f t="shared" ref="D28:O28" si="34">SUM(D29:D30)</f>
        <v>0</v>
      </c>
      <c r="E28" s="3">
        <f t="shared" si="34"/>
        <v>0</v>
      </c>
      <c r="F28" s="3">
        <f t="shared" si="34"/>
        <v>0</v>
      </c>
      <c r="G28" s="3">
        <f t="shared" si="34"/>
        <v>0</v>
      </c>
      <c r="H28" s="3">
        <f t="shared" si="34"/>
        <v>0</v>
      </c>
      <c r="I28" s="3">
        <f t="shared" si="34"/>
        <v>0</v>
      </c>
      <c r="J28" s="3">
        <f t="shared" si="34"/>
        <v>0</v>
      </c>
      <c r="K28" s="3">
        <f t="shared" si="34"/>
        <v>0</v>
      </c>
      <c r="L28" s="3">
        <f t="shared" si="34"/>
        <v>0</v>
      </c>
      <c r="M28" s="3">
        <f t="shared" si="34"/>
        <v>0</v>
      </c>
      <c r="N28" s="3">
        <f t="shared" si="34"/>
        <v>0</v>
      </c>
      <c r="O28" s="3">
        <f t="shared" si="34"/>
        <v>0</v>
      </c>
      <c r="P28" s="24" t="s">
        <v>4</v>
      </c>
    </row>
    <row r="29" spans="1:16" x14ac:dyDescent="0.25">
      <c r="A29" s="14">
        <v>19</v>
      </c>
      <c r="B29" s="7" t="s">
        <v>5</v>
      </c>
      <c r="C29" s="22">
        <f t="shared" ref="C29" si="35">SUM(D29:O29)</f>
        <v>0</v>
      </c>
      <c r="D29" s="6">
        <f>D34+D39</f>
        <v>0</v>
      </c>
      <c r="E29" s="6">
        <f t="shared" ref="E29:O29" si="36">E34+E39</f>
        <v>0</v>
      </c>
      <c r="F29" s="6">
        <f t="shared" si="36"/>
        <v>0</v>
      </c>
      <c r="G29" s="6">
        <f t="shared" si="36"/>
        <v>0</v>
      </c>
      <c r="H29" s="6">
        <f t="shared" si="36"/>
        <v>0</v>
      </c>
      <c r="I29" s="6">
        <f t="shared" si="36"/>
        <v>0</v>
      </c>
      <c r="J29" s="6">
        <f t="shared" si="36"/>
        <v>0</v>
      </c>
      <c r="K29" s="6">
        <f t="shared" si="36"/>
        <v>0</v>
      </c>
      <c r="L29" s="6">
        <f t="shared" si="36"/>
        <v>0</v>
      </c>
      <c r="M29" s="6">
        <f t="shared" si="36"/>
        <v>0</v>
      </c>
      <c r="N29" s="6">
        <f t="shared" si="36"/>
        <v>0</v>
      </c>
      <c r="O29" s="6">
        <f t="shared" si="36"/>
        <v>0</v>
      </c>
      <c r="P29" s="24" t="s">
        <v>4</v>
      </c>
    </row>
    <row r="30" spans="1:16" x14ac:dyDescent="0.25">
      <c r="A30" s="14"/>
      <c r="B30" s="7" t="s">
        <v>6</v>
      </c>
      <c r="C30" s="22">
        <f>SUM(D30:O30)</f>
        <v>0</v>
      </c>
      <c r="D30" s="6">
        <f>D35+D40</f>
        <v>0</v>
      </c>
      <c r="E30" s="6">
        <f t="shared" ref="E30:O30" si="37">E35+E40</f>
        <v>0</v>
      </c>
      <c r="F30" s="6">
        <f t="shared" si="37"/>
        <v>0</v>
      </c>
      <c r="G30" s="6">
        <f t="shared" si="37"/>
        <v>0</v>
      </c>
      <c r="H30" s="6">
        <f t="shared" si="37"/>
        <v>0</v>
      </c>
      <c r="I30" s="6">
        <f t="shared" si="37"/>
        <v>0</v>
      </c>
      <c r="J30" s="6">
        <f t="shared" si="37"/>
        <v>0</v>
      </c>
      <c r="K30" s="6">
        <f t="shared" si="37"/>
        <v>0</v>
      </c>
      <c r="L30" s="6">
        <f t="shared" si="37"/>
        <v>0</v>
      </c>
      <c r="M30" s="6">
        <f t="shared" si="37"/>
        <v>0</v>
      </c>
      <c r="N30" s="6">
        <f t="shared" si="37"/>
        <v>0</v>
      </c>
      <c r="O30" s="6">
        <f t="shared" si="37"/>
        <v>0</v>
      </c>
      <c r="P30" s="43" t="s">
        <v>4</v>
      </c>
    </row>
    <row r="31" spans="1:16" x14ac:dyDescent="0.25">
      <c r="A31" s="14">
        <v>20</v>
      </c>
      <c r="B31" s="7" t="s">
        <v>141</v>
      </c>
      <c r="C31" s="22">
        <f>SUM(D31:O31)</f>
        <v>0</v>
      </c>
      <c r="D31" s="6">
        <f>D36+D41</f>
        <v>0</v>
      </c>
      <c r="E31" s="6">
        <f t="shared" ref="E31:O31" si="38">E36+E41</f>
        <v>0</v>
      </c>
      <c r="F31" s="6">
        <f t="shared" si="38"/>
        <v>0</v>
      </c>
      <c r="G31" s="6">
        <f t="shared" si="38"/>
        <v>0</v>
      </c>
      <c r="H31" s="6">
        <f t="shared" si="38"/>
        <v>0</v>
      </c>
      <c r="I31" s="6">
        <f t="shared" si="38"/>
        <v>0</v>
      </c>
      <c r="J31" s="6">
        <f t="shared" si="38"/>
        <v>0</v>
      </c>
      <c r="K31" s="6">
        <f t="shared" si="38"/>
        <v>0</v>
      </c>
      <c r="L31" s="6">
        <f t="shared" si="38"/>
        <v>0</v>
      </c>
      <c r="M31" s="6">
        <f t="shared" si="38"/>
        <v>0</v>
      </c>
      <c r="N31" s="6">
        <f t="shared" si="38"/>
        <v>0</v>
      </c>
      <c r="O31" s="6">
        <f t="shared" si="38"/>
        <v>0</v>
      </c>
      <c r="P31" s="24" t="s">
        <v>4</v>
      </c>
    </row>
    <row r="32" spans="1:16" x14ac:dyDescent="0.25">
      <c r="A32" s="14">
        <v>21</v>
      </c>
      <c r="B32" s="91" t="s">
        <v>11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3"/>
    </row>
    <row r="33" spans="1:16" ht="47.25" x14ac:dyDescent="0.25">
      <c r="A33" s="14">
        <v>22</v>
      </c>
      <c r="B33" s="7" t="s">
        <v>142</v>
      </c>
      <c r="C33" s="12">
        <f>SUM(D33:O33)</f>
        <v>0</v>
      </c>
      <c r="D33" s="12">
        <f t="shared" ref="D33:O33" si="39">D34+D35</f>
        <v>0</v>
      </c>
      <c r="E33" s="12">
        <f t="shared" si="39"/>
        <v>0</v>
      </c>
      <c r="F33" s="12">
        <f t="shared" si="39"/>
        <v>0</v>
      </c>
      <c r="G33" s="12">
        <f t="shared" si="39"/>
        <v>0</v>
      </c>
      <c r="H33" s="12">
        <f t="shared" si="39"/>
        <v>0</v>
      </c>
      <c r="I33" s="12">
        <f t="shared" si="39"/>
        <v>0</v>
      </c>
      <c r="J33" s="12">
        <f t="shared" si="39"/>
        <v>0</v>
      </c>
      <c r="K33" s="12">
        <f t="shared" si="39"/>
        <v>0</v>
      </c>
      <c r="L33" s="12">
        <f t="shared" si="39"/>
        <v>0</v>
      </c>
      <c r="M33" s="12">
        <f t="shared" si="39"/>
        <v>0</v>
      </c>
      <c r="N33" s="12">
        <f t="shared" si="39"/>
        <v>0</v>
      </c>
      <c r="O33" s="12">
        <f t="shared" si="39"/>
        <v>0</v>
      </c>
      <c r="P33" s="24" t="s">
        <v>4</v>
      </c>
    </row>
    <row r="34" spans="1:16" x14ac:dyDescent="0.25">
      <c r="A34" s="14">
        <v>23</v>
      </c>
      <c r="B34" s="7" t="s">
        <v>5</v>
      </c>
      <c r="C34" s="12">
        <f t="shared" ref="C34" si="40">SUM(D34:O34)</f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24" t="s">
        <v>4</v>
      </c>
    </row>
    <row r="35" spans="1:16" x14ac:dyDescent="0.25">
      <c r="A35" s="14"/>
      <c r="B35" s="7" t="s">
        <v>6</v>
      </c>
      <c r="C35" s="12">
        <f>SUM(D35:O35)</f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24"/>
    </row>
    <row r="36" spans="1:16" x14ac:dyDescent="0.25">
      <c r="A36" s="14">
        <v>24</v>
      </c>
      <c r="B36" s="7" t="s">
        <v>141</v>
      </c>
      <c r="C36" s="12">
        <f>SUM(D36:O36)</f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24" t="s">
        <v>4</v>
      </c>
    </row>
    <row r="37" spans="1:16" x14ac:dyDescent="0.25">
      <c r="A37" s="14">
        <v>25</v>
      </c>
      <c r="B37" s="91" t="s">
        <v>12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3"/>
    </row>
    <row r="38" spans="1:16" ht="31.5" x14ac:dyDescent="0.25">
      <c r="A38" s="14">
        <v>26</v>
      </c>
      <c r="B38" s="18" t="s">
        <v>100</v>
      </c>
      <c r="C38" s="6">
        <f>SUM(D38:O38)</f>
        <v>0</v>
      </c>
      <c r="D38" s="6">
        <f t="shared" ref="D38:O38" si="41">D39+D40</f>
        <v>0</v>
      </c>
      <c r="E38" s="6">
        <f t="shared" si="41"/>
        <v>0</v>
      </c>
      <c r="F38" s="6">
        <f t="shared" si="41"/>
        <v>0</v>
      </c>
      <c r="G38" s="6">
        <f t="shared" si="41"/>
        <v>0</v>
      </c>
      <c r="H38" s="6">
        <f t="shared" si="41"/>
        <v>0</v>
      </c>
      <c r="I38" s="6">
        <f t="shared" si="41"/>
        <v>0</v>
      </c>
      <c r="J38" s="6">
        <f t="shared" si="41"/>
        <v>0</v>
      </c>
      <c r="K38" s="6">
        <f t="shared" si="41"/>
        <v>0</v>
      </c>
      <c r="L38" s="6">
        <f t="shared" si="41"/>
        <v>0</v>
      </c>
      <c r="M38" s="6">
        <f t="shared" si="41"/>
        <v>0</v>
      </c>
      <c r="N38" s="6">
        <f t="shared" si="41"/>
        <v>0</v>
      </c>
      <c r="O38" s="6">
        <f t="shared" si="41"/>
        <v>0</v>
      </c>
      <c r="P38" s="24" t="s">
        <v>4</v>
      </c>
    </row>
    <row r="39" spans="1:16" x14ac:dyDescent="0.25">
      <c r="A39" s="14">
        <v>27</v>
      </c>
      <c r="B39" s="7" t="s">
        <v>5</v>
      </c>
      <c r="C39" s="6">
        <f t="shared" ref="C39" si="42">SUM(D39:O39)</f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24" t="s">
        <v>4</v>
      </c>
    </row>
    <row r="40" spans="1:16" x14ac:dyDescent="0.25">
      <c r="A40" s="14"/>
      <c r="B40" s="7" t="s">
        <v>6</v>
      </c>
      <c r="C40" s="6">
        <f>SUM(D40:O40)</f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43" t="s">
        <v>4</v>
      </c>
    </row>
    <row r="41" spans="1:16" x14ac:dyDescent="0.25">
      <c r="A41" s="14">
        <v>28</v>
      </c>
      <c r="B41" s="7" t="s">
        <v>141</v>
      </c>
      <c r="C41" s="6">
        <f>SUM(D41:O41)</f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24" t="s">
        <v>4</v>
      </c>
    </row>
    <row r="42" spans="1:16" ht="16.5" customHeight="1" x14ac:dyDescent="0.25">
      <c r="A42" s="14">
        <v>29</v>
      </c>
      <c r="B42" s="85" t="s">
        <v>13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7"/>
    </row>
    <row r="43" spans="1:16" ht="47.25" x14ac:dyDescent="0.25">
      <c r="A43" s="14">
        <v>30</v>
      </c>
      <c r="B43" s="10" t="s">
        <v>14</v>
      </c>
      <c r="C43" s="4">
        <f>SUM(C44:C45)</f>
        <v>197.4</v>
      </c>
      <c r="D43" s="4">
        <f t="shared" ref="D43:O43" si="43">D44+D45</f>
        <v>197.4</v>
      </c>
      <c r="E43" s="4">
        <f t="shared" si="43"/>
        <v>0</v>
      </c>
      <c r="F43" s="4">
        <f t="shared" si="43"/>
        <v>0</v>
      </c>
      <c r="G43" s="4">
        <f t="shared" si="43"/>
        <v>0</v>
      </c>
      <c r="H43" s="4">
        <f t="shared" si="43"/>
        <v>0</v>
      </c>
      <c r="I43" s="4">
        <f t="shared" si="43"/>
        <v>0</v>
      </c>
      <c r="J43" s="4">
        <f t="shared" si="43"/>
        <v>0</v>
      </c>
      <c r="K43" s="4">
        <f t="shared" si="43"/>
        <v>0</v>
      </c>
      <c r="L43" s="4">
        <f t="shared" si="43"/>
        <v>0</v>
      </c>
      <c r="M43" s="4">
        <f t="shared" si="43"/>
        <v>0</v>
      </c>
      <c r="N43" s="4">
        <f t="shared" si="43"/>
        <v>0</v>
      </c>
      <c r="O43" s="4">
        <f t="shared" si="43"/>
        <v>0</v>
      </c>
      <c r="P43" s="24" t="s">
        <v>4</v>
      </c>
    </row>
    <row r="44" spans="1:16" x14ac:dyDescent="0.25">
      <c r="A44" s="14">
        <v>31</v>
      </c>
      <c r="B44" s="7" t="s">
        <v>5</v>
      </c>
      <c r="C44" s="6">
        <f t="shared" ref="C44:C48" si="44">SUM(D44:O44)</f>
        <v>0</v>
      </c>
      <c r="D44" s="6">
        <f>D48</f>
        <v>0</v>
      </c>
      <c r="E44" s="6">
        <f t="shared" ref="E44:O44" si="45">E48</f>
        <v>0</v>
      </c>
      <c r="F44" s="6">
        <f t="shared" si="45"/>
        <v>0</v>
      </c>
      <c r="G44" s="6">
        <f t="shared" si="45"/>
        <v>0</v>
      </c>
      <c r="H44" s="6">
        <f t="shared" si="45"/>
        <v>0</v>
      </c>
      <c r="I44" s="6">
        <f t="shared" si="45"/>
        <v>0</v>
      </c>
      <c r="J44" s="6">
        <f t="shared" si="45"/>
        <v>0</v>
      </c>
      <c r="K44" s="6">
        <f t="shared" si="45"/>
        <v>0</v>
      </c>
      <c r="L44" s="6">
        <f t="shared" si="45"/>
        <v>0</v>
      </c>
      <c r="M44" s="6">
        <f t="shared" si="45"/>
        <v>0</v>
      </c>
      <c r="N44" s="6">
        <f t="shared" si="45"/>
        <v>0</v>
      </c>
      <c r="O44" s="6">
        <f t="shared" si="45"/>
        <v>0</v>
      </c>
      <c r="P44" s="43" t="s">
        <v>4</v>
      </c>
    </row>
    <row r="45" spans="1:16" x14ac:dyDescent="0.25">
      <c r="A45" s="14"/>
      <c r="B45" s="7" t="s">
        <v>6</v>
      </c>
      <c r="C45" s="6">
        <f>SUM(D45:O45)</f>
        <v>197.4</v>
      </c>
      <c r="D45" s="6">
        <f>D49</f>
        <v>197.4</v>
      </c>
      <c r="E45" s="6">
        <f t="shared" ref="E45:O45" si="46">E49</f>
        <v>0</v>
      </c>
      <c r="F45" s="6">
        <f t="shared" si="46"/>
        <v>0</v>
      </c>
      <c r="G45" s="6">
        <f t="shared" si="46"/>
        <v>0</v>
      </c>
      <c r="H45" s="6">
        <f t="shared" si="46"/>
        <v>0</v>
      </c>
      <c r="I45" s="6">
        <f t="shared" si="46"/>
        <v>0</v>
      </c>
      <c r="J45" s="6">
        <f t="shared" si="46"/>
        <v>0</v>
      </c>
      <c r="K45" s="6">
        <f t="shared" si="46"/>
        <v>0</v>
      </c>
      <c r="L45" s="6">
        <f t="shared" si="46"/>
        <v>0</v>
      </c>
      <c r="M45" s="6">
        <f t="shared" si="46"/>
        <v>0</v>
      </c>
      <c r="N45" s="6">
        <f t="shared" si="46"/>
        <v>0</v>
      </c>
      <c r="O45" s="6">
        <f t="shared" si="46"/>
        <v>0</v>
      </c>
      <c r="P45" s="43" t="s">
        <v>4</v>
      </c>
    </row>
    <row r="46" spans="1:16" x14ac:dyDescent="0.25">
      <c r="A46" s="14">
        <v>32</v>
      </c>
      <c r="B46" s="7" t="s">
        <v>141</v>
      </c>
      <c r="C46" s="6">
        <f>SUM(D46:O46)</f>
        <v>0</v>
      </c>
      <c r="D46" s="6">
        <f>D50</f>
        <v>0</v>
      </c>
      <c r="E46" s="6">
        <f t="shared" ref="E46:O46" si="47">E50</f>
        <v>0</v>
      </c>
      <c r="F46" s="6">
        <f t="shared" si="47"/>
        <v>0</v>
      </c>
      <c r="G46" s="6">
        <f t="shared" si="47"/>
        <v>0</v>
      </c>
      <c r="H46" s="6">
        <f t="shared" si="47"/>
        <v>0</v>
      </c>
      <c r="I46" s="6">
        <f t="shared" si="47"/>
        <v>0</v>
      </c>
      <c r="J46" s="6">
        <f t="shared" si="47"/>
        <v>0</v>
      </c>
      <c r="K46" s="6">
        <f t="shared" si="47"/>
        <v>0</v>
      </c>
      <c r="L46" s="6">
        <f t="shared" si="47"/>
        <v>0</v>
      </c>
      <c r="M46" s="6">
        <f t="shared" si="47"/>
        <v>0</v>
      </c>
      <c r="N46" s="6">
        <f t="shared" si="47"/>
        <v>0</v>
      </c>
      <c r="O46" s="6">
        <f t="shared" si="47"/>
        <v>0</v>
      </c>
      <c r="P46" s="44" t="s">
        <v>4</v>
      </c>
    </row>
    <row r="47" spans="1:16" ht="78.75" x14ac:dyDescent="0.25">
      <c r="A47" s="14">
        <v>33</v>
      </c>
      <c r="B47" s="7" t="s">
        <v>96</v>
      </c>
      <c r="C47" s="6">
        <f t="shared" si="44"/>
        <v>197.4</v>
      </c>
      <c r="D47" s="6">
        <f t="shared" ref="D47:O47" si="48">SUM(D48:D49)</f>
        <v>197.4</v>
      </c>
      <c r="E47" s="6">
        <f t="shared" si="48"/>
        <v>0</v>
      </c>
      <c r="F47" s="6">
        <f t="shared" si="48"/>
        <v>0</v>
      </c>
      <c r="G47" s="6">
        <f t="shared" si="48"/>
        <v>0</v>
      </c>
      <c r="H47" s="6">
        <f t="shared" si="48"/>
        <v>0</v>
      </c>
      <c r="I47" s="6">
        <f t="shared" si="48"/>
        <v>0</v>
      </c>
      <c r="J47" s="6">
        <f t="shared" si="48"/>
        <v>0</v>
      </c>
      <c r="K47" s="6">
        <f t="shared" si="48"/>
        <v>0</v>
      </c>
      <c r="L47" s="6">
        <f t="shared" si="48"/>
        <v>0</v>
      </c>
      <c r="M47" s="6">
        <f t="shared" si="48"/>
        <v>0</v>
      </c>
      <c r="N47" s="6">
        <f t="shared" si="48"/>
        <v>0</v>
      </c>
      <c r="O47" s="6">
        <f t="shared" si="48"/>
        <v>0</v>
      </c>
      <c r="P47" s="94" t="s">
        <v>15</v>
      </c>
    </row>
    <row r="48" spans="1:16" x14ac:dyDescent="0.25">
      <c r="A48" s="14">
        <v>34</v>
      </c>
      <c r="B48" s="7" t="s">
        <v>5</v>
      </c>
      <c r="C48" s="6">
        <f t="shared" si="44"/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94"/>
    </row>
    <row r="49" spans="1:16" x14ac:dyDescent="0.25">
      <c r="A49" s="14"/>
      <c r="B49" s="7" t="s">
        <v>6</v>
      </c>
      <c r="C49" s="6">
        <f>SUM(D49:O49)</f>
        <v>197.4</v>
      </c>
      <c r="D49" s="8">
        <v>197.4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94"/>
    </row>
    <row r="50" spans="1:16" x14ac:dyDescent="0.25">
      <c r="A50" s="14">
        <v>35</v>
      </c>
      <c r="B50" s="7" t="s">
        <v>141</v>
      </c>
      <c r="C50" s="6">
        <f>SUM(D50:O50)</f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94"/>
    </row>
    <row r="51" spans="1:16" x14ac:dyDescent="0.25">
      <c r="A51" s="14">
        <v>36</v>
      </c>
      <c r="B51" s="85" t="s">
        <v>16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7"/>
    </row>
    <row r="52" spans="1:16" ht="31.5" x14ac:dyDescent="0.25">
      <c r="A52" s="14">
        <v>37</v>
      </c>
      <c r="B52" s="10" t="s">
        <v>86</v>
      </c>
      <c r="C52" s="4">
        <f t="shared" ref="C52:C64" si="49">SUM(D52:O52)</f>
        <v>2426</v>
      </c>
      <c r="D52" s="21">
        <f t="shared" ref="D52:O52" si="50">D53+D54</f>
        <v>0</v>
      </c>
      <c r="E52" s="21">
        <f t="shared" si="50"/>
        <v>0</v>
      </c>
      <c r="F52" s="21">
        <f t="shared" si="50"/>
        <v>142</v>
      </c>
      <c r="G52" s="21">
        <f t="shared" si="50"/>
        <v>14</v>
      </c>
      <c r="H52" s="21">
        <f t="shared" si="50"/>
        <v>140</v>
      </c>
      <c r="I52" s="21">
        <f t="shared" si="50"/>
        <v>390</v>
      </c>
      <c r="J52" s="21">
        <f t="shared" si="50"/>
        <v>390</v>
      </c>
      <c r="K52" s="21">
        <f t="shared" si="50"/>
        <v>90</v>
      </c>
      <c r="L52" s="21">
        <f t="shared" si="50"/>
        <v>90</v>
      </c>
      <c r="M52" s="21">
        <f t="shared" si="50"/>
        <v>390</v>
      </c>
      <c r="N52" s="21">
        <f t="shared" si="50"/>
        <v>390</v>
      </c>
      <c r="O52" s="21">
        <f t="shared" si="50"/>
        <v>390</v>
      </c>
      <c r="P52" s="24" t="s">
        <v>4</v>
      </c>
    </row>
    <row r="53" spans="1:16" x14ac:dyDescent="0.25">
      <c r="A53" s="14">
        <v>38</v>
      </c>
      <c r="B53" s="7" t="s">
        <v>5</v>
      </c>
      <c r="C53" s="6">
        <f t="shared" si="49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24" t="s">
        <v>4</v>
      </c>
    </row>
    <row r="54" spans="1:16" x14ac:dyDescent="0.25">
      <c r="A54" s="14"/>
      <c r="B54" s="7" t="s">
        <v>6</v>
      </c>
      <c r="C54" s="6">
        <f>SUM(D54:O54)</f>
        <v>2426</v>
      </c>
      <c r="D54" s="6">
        <f t="shared" ref="D54:O54" si="51">SUM(D56:D65)</f>
        <v>0</v>
      </c>
      <c r="E54" s="6">
        <f t="shared" si="51"/>
        <v>0</v>
      </c>
      <c r="F54" s="6">
        <f t="shared" si="51"/>
        <v>142</v>
      </c>
      <c r="G54" s="6">
        <f t="shared" si="51"/>
        <v>14</v>
      </c>
      <c r="H54" s="6">
        <f t="shared" si="51"/>
        <v>140</v>
      </c>
      <c r="I54" s="6">
        <f t="shared" si="51"/>
        <v>390</v>
      </c>
      <c r="J54" s="6">
        <f t="shared" si="51"/>
        <v>390</v>
      </c>
      <c r="K54" s="6">
        <f t="shared" si="51"/>
        <v>90</v>
      </c>
      <c r="L54" s="6">
        <f t="shared" si="51"/>
        <v>90</v>
      </c>
      <c r="M54" s="6">
        <f>SUM(M56:M65)</f>
        <v>390</v>
      </c>
      <c r="N54" s="6">
        <f t="shared" si="51"/>
        <v>390</v>
      </c>
      <c r="O54" s="6">
        <f t="shared" si="51"/>
        <v>390</v>
      </c>
      <c r="P54" s="43" t="s">
        <v>4</v>
      </c>
    </row>
    <row r="55" spans="1:16" x14ac:dyDescent="0.25">
      <c r="A55" s="14">
        <v>39</v>
      </c>
      <c r="B55" s="7" t="s">
        <v>141</v>
      </c>
      <c r="C55" s="6">
        <f>SUM(D55:O55)</f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24" t="s">
        <v>4</v>
      </c>
    </row>
    <row r="56" spans="1:16" ht="94.5" x14ac:dyDescent="0.25">
      <c r="A56" s="14">
        <v>40</v>
      </c>
      <c r="B56" s="7" t="s">
        <v>97</v>
      </c>
      <c r="C56" s="6">
        <f t="shared" si="49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24" t="s">
        <v>17</v>
      </c>
    </row>
    <row r="57" spans="1:16" ht="94.5" x14ac:dyDescent="0.25">
      <c r="A57" s="14">
        <v>41</v>
      </c>
      <c r="B57" s="7" t="s">
        <v>98</v>
      </c>
      <c r="C57" s="6">
        <f t="shared" si="49"/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24" t="s">
        <v>18</v>
      </c>
    </row>
    <row r="58" spans="1:16" ht="110.25" x14ac:dyDescent="0.25">
      <c r="A58" s="14">
        <v>42</v>
      </c>
      <c r="B58" s="7" t="s">
        <v>99</v>
      </c>
      <c r="C58" s="6">
        <f t="shared" si="49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13">
        <v>0</v>
      </c>
      <c r="M58" s="13">
        <v>0</v>
      </c>
      <c r="N58" s="13">
        <v>0</v>
      </c>
      <c r="O58" s="13">
        <v>0</v>
      </c>
      <c r="P58" s="24" t="s">
        <v>87</v>
      </c>
    </row>
    <row r="59" spans="1:16" ht="63" x14ac:dyDescent="0.25">
      <c r="A59" s="14">
        <v>43</v>
      </c>
      <c r="B59" s="7" t="s">
        <v>101</v>
      </c>
      <c r="C59" s="6">
        <f t="shared" si="49"/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24" t="s">
        <v>18</v>
      </c>
    </row>
    <row r="60" spans="1:16" ht="63" x14ac:dyDescent="0.25">
      <c r="A60" s="14">
        <v>44</v>
      </c>
      <c r="B60" s="7" t="s">
        <v>102</v>
      </c>
      <c r="C60" s="6">
        <f t="shared" si="49"/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24" t="s">
        <v>88</v>
      </c>
    </row>
    <row r="61" spans="1:16" ht="48.75" customHeight="1" x14ac:dyDescent="0.25">
      <c r="A61" s="14">
        <v>45</v>
      </c>
      <c r="B61" s="7" t="s">
        <v>104</v>
      </c>
      <c r="C61" s="6">
        <f t="shared" si="49"/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24" t="s">
        <v>17</v>
      </c>
    </row>
    <row r="62" spans="1:16" ht="63" x14ac:dyDescent="0.25">
      <c r="A62" s="14">
        <v>46</v>
      </c>
      <c r="B62" s="7" t="s">
        <v>105</v>
      </c>
      <c r="C62" s="6">
        <f t="shared" si="49"/>
        <v>2</v>
      </c>
      <c r="D62" s="8">
        <v>0</v>
      </c>
      <c r="E62" s="8">
        <v>0</v>
      </c>
      <c r="F62" s="8">
        <v>2</v>
      </c>
      <c r="G62" s="9">
        <v>0</v>
      </c>
      <c r="H62" s="8">
        <v>0</v>
      </c>
      <c r="I62" s="8">
        <v>0</v>
      </c>
      <c r="J62" s="8">
        <v>0</v>
      </c>
      <c r="K62" s="8">
        <v>0</v>
      </c>
      <c r="L62" s="13">
        <v>0</v>
      </c>
      <c r="M62" s="13">
        <v>0</v>
      </c>
      <c r="N62" s="13">
        <v>0</v>
      </c>
      <c r="O62" s="13">
        <v>0</v>
      </c>
      <c r="P62" s="24" t="s">
        <v>20</v>
      </c>
    </row>
    <row r="63" spans="1:16" ht="78.75" x14ac:dyDescent="0.25">
      <c r="A63" s="14">
        <v>47</v>
      </c>
      <c r="B63" s="7" t="s">
        <v>108</v>
      </c>
      <c r="C63" s="6">
        <f t="shared" si="49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24" t="s">
        <v>20</v>
      </c>
    </row>
    <row r="64" spans="1:16" ht="78.75" x14ac:dyDescent="0.25">
      <c r="A64" s="14">
        <v>48</v>
      </c>
      <c r="B64" s="7" t="s">
        <v>107</v>
      </c>
      <c r="C64" s="6">
        <f t="shared" si="49"/>
        <v>2424</v>
      </c>
      <c r="D64" s="8">
        <v>0</v>
      </c>
      <c r="E64" s="8">
        <v>0</v>
      </c>
      <c r="F64" s="8">
        <v>140</v>
      </c>
      <c r="G64" s="8">
        <v>14</v>
      </c>
      <c r="H64" s="8">
        <v>140</v>
      </c>
      <c r="I64" s="8">
        <v>390</v>
      </c>
      <c r="J64" s="8">
        <v>390</v>
      </c>
      <c r="K64" s="50">
        <v>90</v>
      </c>
      <c r="L64" s="50">
        <v>90</v>
      </c>
      <c r="M64" s="50">
        <v>390</v>
      </c>
      <c r="N64" s="50">
        <v>390</v>
      </c>
      <c r="O64" s="50">
        <v>390</v>
      </c>
      <c r="P64" s="24" t="s">
        <v>89</v>
      </c>
    </row>
    <row r="65" spans="1:16" ht="47.25" x14ac:dyDescent="0.25">
      <c r="A65" s="14">
        <v>49</v>
      </c>
      <c r="B65" s="7" t="s">
        <v>106</v>
      </c>
      <c r="C65" s="6">
        <f>SUM(D65:O65)</f>
        <v>0</v>
      </c>
      <c r="D65" s="8">
        <v>0</v>
      </c>
      <c r="E65" s="8">
        <v>0</v>
      </c>
      <c r="F65" s="8">
        <v>0</v>
      </c>
      <c r="G65" s="9">
        <v>0</v>
      </c>
      <c r="H65" s="8">
        <v>0</v>
      </c>
      <c r="I65" s="8">
        <v>0</v>
      </c>
      <c r="J65" s="8">
        <v>0</v>
      </c>
      <c r="K65" s="8">
        <v>0</v>
      </c>
      <c r="L65" s="13">
        <v>0</v>
      </c>
      <c r="M65" s="13">
        <v>0</v>
      </c>
      <c r="N65" s="13">
        <v>0</v>
      </c>
      <c r="O65" s="13">
        <v>0</v>
      </c>
      <c r="P65" s="24" t="s">
        <v>90</v>
      </c>
    </row>
    <row r="66" spans="1:16" x14ac:dyDescent="0.25">
      <c r="A66" s="15">
        <v>50</v>
      </c>
      <c r="B66" s="82" t="s">
        <v>91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4"/>
    </row>
    <row r="67" spans="1:16" ht="31.5" x14ac:dyDescent="0.25">
      <c r="A67" s="15">
        <v>51</v>
      </c>
      <c r="B67" s="10" t="s">
        <v>92</v>
      </c>
      <c r="C67" s="4">
        <f t="shared" ref="C67:C68" si="52">SUM(D67:O67)</f>
        <v>15717</v>
      </c>
      <c r="D67" s="3">
        <f t="shared" ref="D67:O67" si="53">D68+D69</f>
        <v>1905</v>
      </c>
      <c r="E67" s="3">
        <f t="shared" si="53"/>
        <v>1667.1</v>
      </c>
      <c r="F67" s="3">
        <f t="shared" si="53"/>
        <v>1106.9000000000001</v>
      </c>
      <c r="G67" s="3">
        <f t="shared" si="53"/>
        <v>1498</v>
      </c>
      <c r="H67" s="3">
        <f t="shared" si="53"/>
        <v>1555</v>
      </c>
      <c r="I67" s="3">
        <f t="shared" si="53"/>
        <v>1484</v>
      </c>
      <c r="J67" s="3">
        <f t="shared" si="53"/>
        <v>1509</v>
      </c>
      <c r="K67" s="3">
        <f t="shared" si="53"/>
        <v>896</v>
      </c>
      <c r="L67" s="3">
        <f t="shared" si="53"/>
        <v>824</v>
      </c>
      <c r="M67" s="3">
        <f t="shared" si="53"/>
        <v>824</v>
      </c>
      <c r="N67" s="3">
        <f t="shared" si="53"/>
        <v>824</v>
      </c>
      <c r="O67" s="3">
        <f t="shared" si="53"/>
        <v>1624</v>
      </c>
      <c r="P67" s="24" t="s">
        <v>4</v>
      </c>
    </row>
    <row r="68" spans="1:16" x14ac:dyDescent="0.25">
      <c r="A68" s="14">
        <v>52</v>
      </c>
      <c r="B68" s="11" t="s">
        <v>5</v>
      </c>
      <c r="C68" s="4">
        <f t="shared" si="52"/>
        <v>2178.1999999999998</v>
      </c>
      <c r="D68" s="4">
        <f>D73+D78+D83</f>
        <v>915</v>
      </c>
      <c r="E68" s="4">
        <f t="shared" ref="E68:O68" si="54">E73+E78+E83</f>
        <v>877.5</v>
      </c>
      <c r="F68" s="4">
        <f t="shared" si="54"/>
        <v>385.69999999999993</v>
      </c>
      <c r="G68" s="4">
        <f t="shared" si="54"/>
        <v>0</v>
      </c>
      <c r="H68" s="4">
        <f t="shared" si="54"/>
        <v>0</v>
      </c>
      <c r="I68" s="4">
        <f t="shared" si="54"/>
        <v>0</v>
      </c>
      <c r="J68" s="4">
        <f t="shared" si="54"/>
        <v>0</v>
      </c>
      <c r="K68" s="4">
        <f t="shared" si="54"/>
        <v>0</v>
      </c>
      <c r="L68" s="4">
        <f t="shared" si="54"/>
        <v>0</v>
      </c>
      <c r="M68" s="4">
        <f t="shared" si="54"/>
        <v>0</v>
      </c>
      <c r="N68" s="4">
        <f t="shared" si="54"/>
        <v>0</v>
      </c>
      <c r="O68" s="4">
        <f t="shared" si="54"/>
        <v>0</v>
      </c>
      <c r="P68" s="24" t="s">
        <v>4</v>
      </c>
    </row>
    <row r="69" spans="1:16" x14ac:dyDescent="0.25">
      <c r="A69" s="14"/>
      <c r="B69" s="11" t="s">
        <v>6</v>
      </c>
      <c r="C69" s="4">
        <f>SUM(D69:O69)</f>
        <v>13538.8</v>
      </c>
      <c r="D69" s="4">
        <f>D74+D79+D84</f>
        <v>990</v>
      </c>
      <c r="E69" s="4">
        <f t="shared" ref="E69:O69" si="55">E74+E79+E84</f>
        <v>789.6</v>
      </c>
      <c r="F69" s="4">
        <f t="shared" si="55"/>
        <v>721.2</v>
      </c>
      <c r="G69" s="4">
        <f t="shared" si="55"/>
        <v>1498</v>
      </c>
      <c r="H69" s="4">
        <f t="shared" si="55"/>
        <v>1555</v>
      </c>
      <c r="I69" s="4">
        <f t="shared" si="55"/>
        <v>1484</v>
      </c>
      <c r="J69" s="4">
        <f t="shared" si="55"/>
        <v>1509</v>
      </c>
      <c r="K69" s="4">
        <f t="shared" si="55"/>
        <v>896</v>
      </c>
      <c r="L69" s="4">
        <f t="shared" si="55"/>
        <v>824</v>
      </c>
      <c r="M69" s="4">
        <f t="shared" si="55"/>
        <v>824</v>
      </c>
      <c r="N69" s="4">
        <f t="shared" si="55"/>
        <v>824</v>
      </c>
      <c r="O69" s="4">
        <f t="shared" si="55"/>
        <v>1624</v>
      </c>
      <c r="P69" s="43" t="s">
        <v>4</v>
      </c>
    </row>
    <row r="70" spans="1:16" x14ac:dyDescent="0.25">
      <c r="A70" s="14">
        <v>53</v>
      </c>
      <c r="B70" s="7" t="s">
        <v>141</v>
      </c>
      <c r="C70" s="4">
        <f>SUM(D70:O70)</f>
        <v>12007</v>
      </c>
      <c r="D70" s="49">
        <f>D75+D80+D85</f>
        <v>960</v>
      </c>
      <c r="E70" s="49">
        <f t="shared" ref="E70:O70" si="56">E75+E80+E85</f>
        <v>1100</v>
      </c>
      <c r="F70" s="49">
        <f t="shared" si="56"/>
        <v>1150</v>
      </c>
      <c r="G70" s="49">
        <f t="shared" si="56"/>
        <v>1200</v>
      </c>
      <c r="H70" s="49">
        <f t="shared" si="56"/>
        <v>1250</v>
      </c>
      <c r="I70" s="49">
        <f t="shared" si="56"/>
        <v>1300</v>
      </c>
      <c r="J70" s="49">
        <f t="shared" si="56"/>
        <v>1400</v>
      </c>
      <c r="K70" s="49">
        <f t="shared" si="56"/>
        <v>960</v>
      </c>
      <c r="L70" s="49">
        <f t="shared" si="56"/>
        <v>429</v>
      </c>
      <c r="M70" s="49">
        <f t="shared" si="56"/>
        <v>429</v>
      </c>
      <c r="N70" s="49">
        <f t="shared" si="56"/>
        <v>429</v>
      </c>
      <c r="O70" s="49">
        <f t="shared" si="56"/>
        <v>1400</v>
      </c>
      <c r="P70" s="24" t="s">
        <v>4</v>
      </c>
    </row>
    <row r="71" spans="1:16" x14ac:dyDescent="0.25">
      <c r="A71" s="14"/>
      <c r="B71" s="85" t="s">
        <v>95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7"/>
    </row>
    <row r="72" spans="1:16" ht="31.5" x14ac:dyDescent="0.25">
      <c r="A72" s="14"/>
      <c r="B72" s="10" t="s">
        <v>85</v>
      </c>
      <c r="C72" s="3">
        <f>SUM(D72:O72)</f>
        <v>0</v>
      </c>
      <c r="D72" s="3">
        <f t="shared" ref="D72:O72" si="57">SUM(D73:D79)</f>
        <v>0</v>
      </c>
      <c r="E72" s="3">
        <f t="shared" si="57"/>
        <v>0</v>
      </c>
      <c r="F72" s="3">
        <f t="shared" si="57"/>
        <v>0</v>
      </c>
      <c r="G72" s="3">
        <f t="shared" si="57"/>
        <v>0</v>
      </c>
      <c r="H72" s="3">
        <f t="shared" si="57"/>
        <v>0</v>
      </c>
      <c r="I72" s="3">
        <f t="shared" si="57"/>
        <v>0</v>
      </c>
      <c r="J72" s="3">
        <f t="shared" si="57"/>
        <v>0</v>
      </c>
      <c r="K72" s="3">
        <f t="shared" si="57"/>
        <v>0</v>
      </c>
      <c r="L72" s="3">
        <f t="shared" si="57"/>
        <v>0</v>
      </c>
      <c r="M72" s="3">
        <f t="shared" si="57"/>
        <v>0</v>
      </c>
      <c r="N72" s="3">
        <f t="shared" si="57"/>
        <v>0</v>
      </c>
      <c r="O72" s="3">
        <f t="shared" si="57"/>
        <v>0</v>
      </c>
      <c r="P72" s="24" t="s">
        <v>4</v>
      </c>
    </row>
    <row r="73" spans="1:16" x14ac:dyDescent="0.25">
      <c r="A73" s="14"/>
      <c r="B73" s="7" t="s">
        <v>5</v>
      </c>
      <c r="C73" s="22">
        <f t="shared" ref="C73" si="58">SUM(D73:O73)</f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24" t="s">
        <v>4</v>
      </c>
    </row>
    <row r="74" spans="1:16" x14ac:dyDescent="0.25">
      <c r="A74" s="14"/>
      <c r="B74" s="7" t="s">
        <v>6</v>
      </c>
      <c r="C74" s="22">
        <f>SUM(D74:O74)</f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43" t="s">
        <v>4</v>
      </c>
    </row>
    <row r="75" spans="1:16" x14ac:dyDescent="0.25">
      <c r="A75" s="14"/>
      <c r="B75" s="7" t="s">
        <v>141</v>
      </c>
      <c r="C75" s="22">
        <f>SUM(D75:O75)</f>
        <v>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3" t="s">
        <v>4</v>
      </c>
    </row>
    <row r="76" spans="1:16" ht="15.75" customHeight="1" x14ac:dyDescent="0.25">
      <c r="A76" s="14"/>
      <c r="B76" s="85" t="s">
        <v>13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7"/>
    </row>
    <row r="77" spans="1:16" ht="47.25" x14ac:dyDescent="0.25">
      <c r="A77" s="14"/>
      <c r="B77" s="10" t="s">
        <v>14</v>
      </c>
      <c r="C77" s="4">
        <f>SUM(C78:C79)</f>
        <v>0</v>
      </c>
      <c r="D77" s="4">
        <f t="shared" ref="D77:O77" si="59">D78+D79</f>
        <v>0</v>
      </c>
      <c r="E77" s="4">
        <f t="shared" si="59"/>
        <v>0</v>
      </c>
      <c r="F77" s="4">
        <f t="shared" si="59"/>
        <v>0</v>
      </c>
      <c r="G77" s="4">
        <f t="shared" si="59"/>
        <v>0</v>
      </c>
      <c r="H77" s="4">
        <f t="shared" si="59"/>
        <v>0</v>
      </c>
      <c r="I77" s="4">
        <f t="shared" si="59"/>
        <v>0</v>
      </c>
      <c r="J77" s="4">
        <f t="shared" si="59"/>
        <v>0</v>
      </c>
      <c r="K77" s="4">
        <f t="shared" si="59"/>
        <v>0</v>
      </c>
      <c r="L77" s="4">
        <f t="shared" si="59"/>
        <v>0</v>
      </c>
      <c r="M77" s="4">
        <f t="shared" si="59"/>
        <v>0</v>
      </c>
      <c r="N77" s="4">
        <f t="shared" si="59"/>
        <v>0</v>
      </c>
      <c r="O77" s="4">
        <f t="shared" si="59"/>
        <v>0</v>
      </c>
      <c r="P77" s="43" t="s">
        <v>4</v>
      </c>
    </row>
    <row r="78" spans="1:16" x14ac:dyDescent="0.25">
      <c r="A78" s="14"/>
      <c r="B78" s="7" t="s">
        <v>5</v>
      </c>
      <c r="C78" s="6">
        <f t="shared" ref="C78" si="60">SUM(D78:O78)</f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43" t="s">
        <v>4</v>
      </c>
    </row>
    <row r="79" spans="1:16" x14ac:dyDescent="0.25">
      <c r="A79" s="14"/>
      <c r="B79" s="7" t="s">
        <v>6</v>
      </c>
      <c r="C79" s="6">
        <f>SUM(D79:O79)</f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43" t="s">
        <v>4</v>
      </c>
    </row>
    <row r="80" spans="1:16" x14ac:dyDescent="0.25">
      <c r="A80" s="14">
        <v>54</v>
      </c>
      <c r="B80" s="7" t="s">
        <v>141</v>
      </c>
      <c r="C80" s="6">
        <f>SUM(D80:O80)</f>
        <v>0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24" t="s">
        <v>4</v>
      </c>
    </row>
    <row r="81" spans="1:16" x14ac:dyDescent="0.25">
      <c r="A81" s="14">
        <v>55</v>
      </c>
      <c r="B81" s="88" t="s">
        <v>16</v>
      </c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90"/>
    </row>
    <row r="82" spans="1:16" ht="31.5" x14ac:dyDescent="0.25">
      <c r="A82" s="14">
        <v>56</v>
      </c>
      <c r="B82" s="10" t="s">
        <v>93</v>
      </c>
      <c r="C82" s="21">
        <f>SUM(D82:O82)</f>
        <v>15717</v>
      </c>
      <c r="D82" s="21">
        <f t="shared" ref="D82:O82" si="61">D83+D84</f>
        <v>1905</v>
      </c>
      <c r="E82" s="21">
        <f t="shared" si="61"/>
        <v>1667.1</v>
      </c>
      <c r="F82" s="21">
        <f t="shared" si="61"/>
        <v>1106.9000000000001</v>
      </c>
      <c r="G82" s="21">
        <f t="shared" si="61"/>
        <v>1498</v>
      </c>
      <c r="H82" s="21">
        <f t="shared" si="61"/>
        <v>1555</v>
      </c>
      <c r="I82" s="21">
        <f t="shared" si="61"/>
        <v>1484</v>
      </c>
      <c r="J82" s="21">
        <f t="shared" si="61"/>
        <v>1509</v>
      </c>
      <c r="K82" s="21">
        <f t="shared" si="61"/>
        <v>896</v>
      </c>
      <c r="L82" s="21">
        <f t="shared" si="61"/>
        <v>824</v>
      </c>
      <c r="M82" s="21">
        <f t="shared" si="61"/>
        <v>824</v>
      </c>
      <c r="N82" s="21">
        <f t="shared" si="61"/>
        <v>824</v>
      </c>
      <c r="O82" s="21">
        <f t="shared" si="61"/>
        <v>1624</v>
      </c>
      <c r="P82" s="24" t="s">
        <v>4</v>
      </c>
    </row>
    <row r="83" spans="1:16" x14ac:dyDescent="0.25">
      <c r="A83" s="14">
        <v>57</v>
      </c>
      <c r="B83" s="7" t="s">
        <v>5</v>
      </c>
      <c r="C83" s="4">
        <f>SUM(D83:O83)</f>
        <v>2178.1999999999998</v>
      </c>
      <c r="D83" s="4">
        <f>D87+D91+D95+D99+D103+D107+D111+D115+D119+D123+D127+D131+D135+D139+D143+D147</f>
        <v>915</v>
      </c>
      <c r="E83" s="4">
        <f t="shared" ref="E83:O83" si="62">E87+E91+E95+E99+E103+E107+E111+E115+E119+E123+E127+E131+E135+E139+E143+E147</f>
        <v>877.5</v>
      </c>
      <c r="F83" s="4">
        <f t="shared" si="62"/>
        <v>385.69999999999993</v>
      </c>
      <c r="G83" s="4">
        <f t="shared" si="62"/>
        <v>0</v>
      </c>
      <c r="H83" s="4">
        <f t="shared" si="62"/>
        <v>0</v>
      </c>
      <c r="I83" s="4">
        <f t="shared" si="62"/>
        <v>0</v>
      </c>
      <c r="J83" s="4">
        <f t="shared" si="62"/>
        <v>0</v>
      </c>
      <c r="K83" s="4">
        <f t="shared" si="62"/>
        <v>0</v>
      </c>
      <c r="L83" s="4">
        <f t="shared" si="62"/>
        <v>0</v>
      </c>
      <c r="M83" s="4">
        <f t="shared" si="62"/>
        <v>0</v>
      </c>
      <c r="N83" s="4">
        <f t="shared" si="62"/>
        <v>0</v>
      </c>
      <c r="O83" s="4">
        <f t="shared" si="62"/>
        <v>0</v>
      </c>
      <c r="P83" s="24" t="s">
        <v>4</v>
      </c>
    </row>
    <row r="84" spans="1:16" x14ac:dyDescent="0.25">
      <c r="A84" s="14"/>
      <c r="B84" s="7" t="s">
        <v>6</v>
      </c>
      <c r="C84" s="4">
        <f>SUM(D84:O84)</f>
        <v>13538.8</v>
      </c>
      <c r="D84" s="4">
        <f>D88+D92+D96+D100+D104+D108+D112+D116+D120+D124+D128+D132+D136+D140+D144+D148</f>
        <v>990</v>
      </c>
      <c r="E84" s="4">
        <f t="shared" ref="E84:O84" si="63">E88+E92+E96+E100+E104+E108+E112+E116+E120+E124+E128+E132+E136+E140+E144+E148</f>
        <v>789.6</v>
      </c>
      <c r="F84" s="4">
        <f t="shared" si="63"/>
        <v>721.2</v>
      </c>
      <c r="G84" s="4">
        <f t="shared" si="63"/>
        <v>1498</v>
      </c>
      <c r="H84" s="4">
        <f t="shared" si="63"/>
        <v>1555</v>
      </c>
      <c r="I84" s="4">
        <f t="shared" si="63"/>
        <v>1484</v>
      </c>
      <c r="J84" s="4">
        <f t="shared" si="63"/>
        <v>1509</v>
      </c>
      <c r="K84" s="4">
        <f t="shared" si="63"/>
        <v>896</v>
      </c>
      <c r="L84" s="4">
        <f t="shared" si="63"/>
        <v>824</v>
      </c>
      <c r="M84" s="4">
        <f t="shared" si="63"/>
        <v>824</v>
      </c>
      <c r="N84" s="4">
        <f t="shared" si="63"/>
        <v>824</v>
      </c>
      <c r="O84" s="4">
        <f t="shared" si="63"/>
        <v>1624</v>
      </c>
      <c r="P84" s="43" t="s">
        <v>4</v>
      </c>
    </row>
    <row r="85" spans="1:16" x14ac:dyDescent="0.25">
      <c r="A85" s="14">
        <v>58</v>
      </c>
      <c r="B85" s="7" t="s">
        <v>141</v>
      </c>
      <c r="C85" s="4">
        <f>SUM(D85:O85)</f>
        <v>12007</v>
      </c>
      <c r="D85" s="4">
        <f>D89+D93+D97+D101+D105+D109+D113+D117+D121+D125+D129+D133+D137+D141+D145</f>
        <v>960</v>
      </c>
      <c r="E85" s="4">
        <f t="shared" ref="E85:O85" si="64">E89+E93+E97+E101+E105+E109+E113+E117+E121+E125+E129+E133+E137+E141+E145</f>
        <v>1100</v>
      </c>
      <c r="F85" s="4">
        <f t="shared" si="64"/>
        <v>1150</v>
      </c>
      <c r="G85" s="4">
        <f t="shared" si="64"/>
        <v>1200</v>
      </c>
      <c r="H85" s="4">
        <f t="shared" si="64"/>
        <v>1250</v>
      </c>
      <c r="I85" s="4">
        <f t="shared" si="64"/>
        <v>1300</v>
      </c>
      <c r="J85" s="4">
        <f t="shared" si="64"/>
        <v>1400</v>
      </c>
      <c r="K85" s="4">
        <f t="shared" si="64"/>
        <v>960</v>
      </c>
      <c r="L85" s="4">
        <f t="shared" si="64"/>
        <v>429</v>
      </c>
      <c r="M85" s="4">
        <f t="shared" si="64"/>
        <v>429</v>
      </c>
      <c r="N85" s="4">
        <f t="shared" si="64"/>
        <v>429</v>
      </c>
      <c r="O85" s="4">
        <f t="shared" si="64"/>
        <v>1400</v>
      </c>
      <c r="P85" s="24" t="s">
        <v>4</v>
      </c>
    </row>
    <row r="86" spans="1:16" ht="111.75" customHeight="1" x14ac:dyDescent="0.25">
      <c r="A86" s="14">
        <v>59</v>
      </c>
      <c r="B86" s="19" t="s">
        <v>115</v>
      </c>
      <c r="C86" s="6">
        <f t="shared" ref="C86:C87" si="65">SUM(D86:O86)</f>
        <v>2071.1999999999998</v>
      </c>
      <c r="D86" s="6">
        <f t="shared" ref="D86:O86" si="66">D87+D88</f>
        <v>125</v>
      </c>
      <c r="E86" s="6">
        <f t="shared" si="66"/>
        <v>470</v>
      </c>
      <c r="F86" s="6">
        <f t="shared" si="66"/>
        <v>516.20000000000005</v>
      </c>
      <c r="G86" s="6">
        <f t="shared" si="66"/>
        <v>210</v>
      </c>
      <c r="H86" s="6">
        <f t="shared" si="66"/>
        <v>250</v>
      </c>
      <c r="I86" s="6">
        <f t="shared" si="66"/>
        <v>0</v>
      </c>
      <c r="J86" s="6">
        <f t="shared" si="66"/>
        <v>250</v>
      </c>
      <c r="K86" s="6">
        <f t="shared" si="66"/>
        <v>0</v>
      </c>
      <c r="L86" s="6">
        <f t="shared" si="66"/>
        <v>0</v>
      </c>
      <c r="M86" s="6">
        <f t="shared" si="66"/>
        <v>0</v>
      </c>
      <c r="N86" s="6">
        <f t="shared" si="66"/>
        <v>0</v>
      </c>
      <c r="O86" s="6">
        <f t="shared" si="66"/>
        <v>250</v>
      </c>
      <c r="P86" s="75" t="s">
        <v>109</v>
      </c>
    </row>
    <row r="87" spans="1:16" x14ac:dyDescent="0.25">
      <c r="A87" s="14">
        <v>60</v>
      </c>
      <c r="B87" s="19" t="s">
        <v>5</v>
      </c>
      <c r="C87" s="6">
        <f t="shared" si="65"/>
        <v>551.20000000000005</v>
      </c>
      <c r="D87" s="8">
        <v>75</v>
      </c>
      <c r="E87" s="8">
        <v>270</v>
      </c>
      <c r="F87" s="8">
        <v>206.2</v>
      </c>
      <c r="G87" s="9">
        <v>0</v>
      </c>
      <c r="H87" s="9">
        <v>0</v>
      </c>
      <c r="I87" s="8">
        <v>0</v>
      </c>
      <c r="J87" s="8">
        <v>0</v>
      </c>
      <c r="K87" s="8">
        <v>0</v>
      </c>
      <c r="L87" s="9">
        <v>0</v>
      </c>
      <c r="M87" s="9">
        <v>0</v>
      </c>
      <c r="N87" s="8">
        <v>0</v>
      </c>
      <c r="O87" s="8">
        <v>0</v>
      </c>
      <c r="P87" s="79"/>
    </row>
    <row r="88" spans="1:16" x14ac:dyDescent="0.25">
      <c r="A88" s="14"/>
      <c r="B88" s="19" t="s">
        <v>25</v>
      </c>
      <c r="C88" s="6">
        <f>SUM(D88:O88)</f>
        <v>1520</v>
      </c>
      <c r="D88" s="8">
        <v>50</v>
      </c>
      <c r="E88" s="8">
        <v>200</v>
      </c>
      <c r="F88" s="8">
        <v>310</v>
      </c>
      <c r="G88" s="9">
        <v>210</v>
      </c>
      <c r="H88" s="9">
        <v>250</v>
      </c>
      <c r="I88" s="8">
        <v>0</v>
      </c>
      <c r="J88" s="8">
        <v>250</v>
      </c>
      <c r="K88" s="50">
        <v>0</v>
      </c>
      <c r="L88" s="51">
        <v>0</v>
      </c>
      <c r="M88" s="51">
        <v>0</v>
      </c>
      <c r="N88" s="51">
        <v>0</v>
      </c>
      <c r="O88" s="51">
        <v>250</v>
      </c>
      <c r="P88" s="79"/>
    </row>
    <row r="89" spans="1:16" x14ac:dyDescent="0.25">
      <c r="A89" s="14">
        <v>61</v>
      </c>
      <c r="B89" s="7" t="s">
        <v>141</v>
      </c>
      <c r="C89" s="6">
        <f>SUM(D89:O89)</f>
        <v>4994.8</v>
      </c>
      <c r="D89" s="48">
        <v>788</v>
      </c>
      <c r="E89" s="48">
        <v>1014</v>
      </c>
      <c r="F89" s="48">
        <v>1046.8</v>
      </c>
      <c r="G89" s="48">
        <v>342</v>
      </c>
      <c r="H89" s="48">
        <v>492</v>
      </c>
      <c r="I89" s="48">
        <v>235</v>
      </c>
      <c r="J89" s="48">
        <v>421</v>
      </c>
      <c r="K89" s="48">
        <v>235</v>
      </c>
      <c r="L89" s="48">
        <v>0</v>
      </c>
      <c r="M89" s="48">
        <v>0</v>
      </c>
      <c r="N89" s="48">
        <v>0</v>
      </c>
      <c r="O89" s="48">
        <v>421</v>
      </c>
      <c r="P89" s="80"/>
    </row>
    <row r="90" spans="1:16" ht="78.75" x14ac:dyDescent="0.25">
      <c r="A90" s="14">
        <v>62</v>
      </c>
      <c r="B90" s="19" t="s">
        <v>116</v>
      </c>
      <c r="C90" s="6">
        <f t="shared" ref="C90:C91" si="67">SUM(D90:O90)</f>
        <v>5531.6</v>
      </c>
      <c r="D90" s="6">
        <f t="shared" ref="D90:O90" si="68">D91+D92</f>
        <v>1000</v>
      </c>
      <c r="E90" s="6">
        <f t="shared" si="68"/>
        <v>632</v>
      </c>
      <c r="F90" s="6">
        <f t="shared" si="68"/>
        <v>399.6</v>
      </c>
      <c r="G90" s="6">
        <f t="shared" si="68"/>
        <v>600</v>
      </c>
      <c r="H90" s="6">
        <f t="shared" si="68"/>
        <v>600</v>
      </c>
      <c r="I90" s="6">
        <f t="shared" si="68"/>
        <v>500</v>
      </c>
      <c r="J90" s="6">
        <f t="shared" si="68"/>
        <v>300</v>
      </c>
      <c r="K90" s="6">
        <f t="shared" si="68"/>
        <v>300</v>
      </c>
      <c r="L90" s="6">
        <f t="shared" si="68"/>
        <v>300</v>
      </c>
      <c r="M90" s="6">
        <f t="shared" si="68"/>
        <v>300</v>
      </c>
      <c r="N90" s="6">
        <f t="shared" si="68"/>
        <v>300</v>
      </c>
      <c r="O90" s="6">
        <f t="shared" si="68"/>
        <v>300</v>
      </c>
      <c r="P90" s="75" t="s">
        <v>111</v>
      </c>
    </row>
    <row r="91" spans="1:16" x14ac:dyDescent="0.25">
      <c r="A91" s="14">
        <v>63</v>
      </c>
      <c r="B91" s="19" t="s">
        <v>5</v>
      </c>
      <c r="C91" s="6">
        <f t="shared" si="67"/>
        <v>1191.5999999999999</v>
      </c>
      <c r="D91" s="8">
        <v>600</v>
      </c>
      <c r="E91" s="8">
        <v>432</v>
      </c>
      <c r="F91" s="8">
        <v>159.6</v>
      </c>
      <c r="G91" s="9">
        <v>0</v>
      </c>
      <c r="H91" s="9">
        <v>0</v>
      </c>
      <c r="I91" s="8">
        <v>0</v>
      </c>
      <c r="J91" s="8">
        <v>0</v>
      </c>
      <c r="K91" s="8">
        <v>0</v>
      </c>
      <c r="L91" s="13">
        <v>0</v>
      </c>
      <c r="M91" s="13">
        <v>0</v>
      </c>
      <c r="N91" s="13">
        <v>0</v>
      </c>
      <c r="O91" s="13">
        <v>0</v>
      </c>
      <c r="P91" s="79"/>
    </row>
    <row r="92" spans="1:16" x14ac:dyDescent="0.25">
      <c r="A92" s="14"/>
      <c r="B92" s="19" t="s">
        <v>25</v>
      </c>
      <c r="C92" s="6">
        <f>SUM(D92:O92)</f>
        <v>4340</v>
      </c>
      <c r="D92" s="8">
        <v>400</v>
      </c>
      <c r="E92" s="8">
        <v>200</v>
      </c>
      <c r="F92" s="8">
        <v>240</v>
      </c>
      <c r="G92" s="9">
        <v>600</v>
      </c>
      <c r="H92" s="9">
        <v>600</v>
      </c>
      <c r="I92" s="8">
        <v>500</v>
      </c>
      <c r="J92" s="8">
        <v>300</v>
      </c>
      <c r="K92" s="8">
        <v>300</v>
      </c>
      <c r="L92" s="13">
        <v>300</v>
      </c>
      <c r="M92" s="13">
        <v>300</v>
      </c>
      <c r="N92" s="13">
        <v>300</v>
      </c>
      <c r="O92" s="13">
        <v>300</v>
      </c>
      <c r="P92" s="79"/>
    </row>
    <row r="93" spans="1:16" x14ac:dyDescent="0.25">
      <c r="A93" s="14">
        <v>64</v>
      </c>
      <c r="B93" s="7" t="s">
        <v>141</v>
      </c>
      <c r="C93" s="6">
        <f>SUM(D93:O93)</f>
        <v>1866.2</v>
      </c>
      <c r="D93" s="48">
        <f>D92*43%</f>
        <v>172</v>
      </c>
      <c r="E93" s="48">
        <f t="shared" ref="E93:O93" si="69">E92*43%</f>
        <v>86</v>
      </c>
      <c r="F93" s="48">
        <f t="shared" si="69"/>
        <v>103.2</v>
      </c>
      <c r="G93" s="48">
        <f t="shared" si="69"/>
        <v>258</v>
      </c>
      <c r="H93" s="48">
        <f t="shared" si="69"/>
        <v>258</v>
      </c>
      <c r="I93" s="48">
        <f t="shared" si="69"/>
        <v>215</v>
      </c>
      <c r="J93" s="48">
        <f t="shared" si="69"/>
        <v>129</v>
      </c>
      <c r="K93" s="48">
        <f t="shared" si="69"/>
        <v>129</v>
      </c>
      <c r="L93" s="48">
        <f t="shared" si="69"/>
        <v>129</v>
      </c>
      <c r="M93" s="48">
        <f t="shared" si="69"/>
        <v>129</v>
      </c>
      <c r="N93" s="48">
        <f t="shared" si="69"/>
        <v>129</v>
      </c>
      <c r="O93" s="48">
        <f t="shared" si="69"/>
        <v>129</v>
      </c>
      <c r="P93" s="80"/>
    </row>
    <row r="94" spans="1:16" ht="80.25" customHeight="1" x14ac:dyDescent="0.25">
      <c r="A94" s="14">
        <v>65</v>
      </c>
      <c r="B94" s="7" t="s">
        <v>117</v>
      </c>
      <c r="C94" s="6">
        <f t="shared" ref="C94:C144" si="70">SUM(D94:O94)</f>
        <v>475</v>
      </c>
      <c r="D94" s="12">
        <f t="shared" ref="D94:O94" si="71">D95+D96</f>
        <v>300</v>
      </c>
      <c r="E94" s="12">
        <f t="shared" si="71"/>
        <v>175</v>
      </c>
      <c r="F94" s="12">
        <f t="shared" si="71"/>
        <v>0</v>
      </c>
      <c r="G94" s="12">
        <f t="shared" si="71"/>
        <v>0</v>
      </c>
      <c r="H94" s="12">
        <f t="shared" si="71"/>
        <v>0</v>
      </c>
      <c r="I94" s="12">
        <f t="shared" si="71"/>
        <v>0</v>
      </c>
      <c r="J94" s="12">
        <f t="shared" si="71"/>
        <v>0</v>
      </c>
      <c r="K94" s="12">
        <f t="shared" si="71"/>
        <v>0</v>
      </c>
      <c r="L94" s="12">
        <f t="shared" si="71"/>
        <v>0</v>
      </c>
      <c r="M94" s="12">
        <f t="shared" si="71"/>
        <v>0</v>
      </c>
      <c r="N94" s="12">
        <f t="shared" si="71"/>
        <v>0</v>
      </c>
      <c r="O94" s="12">
        <f t="shared" si="71"/>
        <v>0</v>
      </c>
      <c r="P94" s="75" t="s">
        <v>110</v>
      </c>
    </row>
    <row r="95" spans="1:16" x14ac:dyDescent="0.25">
      <c r="A95" s="14">
        <v>66</v>
      </c>
      <c r="B95" s="19" t="s">
        <v>5</v>
      </c>
      <c r="C95" s="6">
        <f t="shared" si="70"/>
        <v>315</v>
      </c>
      <c r="D95" s="8">
        <v>180</v>
      </c>
      <c r="E95" s="8">
        <v>135</v>
      </c>
      <c r="F95" s="8">
        <v>0</v>
      </c>
      <c r="G95" s="9">
        <v>0</v>
      </c>
      <c r="H95" s="9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79"/>
    </row>
    <row r="96" spans="1:16" x14ac:dyDescent="0.25">
      <c r="A96" s="14"/>
      <c r="B96" s="19" t="s">
        <v>25</v>
      </c>
      <c r="C96" s="6">
        <f>SUM(D96:O96)</f>
        <v>160</v>
      </c>
      <c r="D96" s="8">
        <v>120</v>
      </c>
      <c r="E96" s="8">
        <v>40</v>
      </c>
      <c r="F96" s="8">
        <v>0</v>
      </c>
      <c r="G96" s="9">
        <v>0</v>
      </c>
      <c r="H96" s="9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79"/>
    </row>
    <row r="97" spans="1:16" x14ac:dyDescent="0.25">
      <c r="A97" s="14">
        <v>67</v>
      </c>
      <c r="B97" s="7" t="s">
        <v>141</v>
      </c>
      <c r="C97" s="6">
        <f>SUM(D97:O97)</f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80"/>
    </row>
    <row r="98" spans="1:16" ht="100.5" customHeight="1" x14ac:dyDescent="0.25">
      <c r="A98" s="14">
        <v>68</v>
      </c>
      <c r="B98" s="7" t="s">
        <v>118</v>
      </c>
      <c r="C98" s="6">
        <f t="shared" si="70"/>
        <v>40</v>
      </c>
      <c r="D98" s="6">
        <f t="shared" ref="D98:O98" si="72">D99+D100</f>
        <v>40</v>
      </c>
      <c r="E98" s="6">
        <f t="shared" si="72"/>
        <v>0</v>
      </c>
      <c r="F98" s="6">
        <f t="shared" si="72"/>
        <v>0</v>
      </c>
      <c r="G98" s="6">
        <f t="shared" si="72"/>
        <v>0</v>
      </c>
      <c r="H98" s="6">
        <f t="shared" si="72"/>
        <v>0</v>
      </c>
      <c r="I98" s="6">
        <f t="shared" si="72"/>
        <v>0</v>
      </c>
      <c r="J98" s="6">
        <f t="shared" si="72"/>
        <v>0</v>
      </c>
      <c r="K98" s="6">
        <f t="shared" si="72"/>
        <v>0</v>
      </c>
      <c r="L98" s="6">
        <f t="shared" si="72"/>
        <v>0</v>
      </c>
      <c r="M98" s="6">
        <f t="shared" si="72"/>
        <v>0</v>
      </c>
      <c r="N98" s="6">
        <f t="shared" si="72"/>
        <v>0</v>
      </c>
      <c r="O98" s="6">
        <f t="shared" si="72"/>
        <v>0</v>
      </c>
      <c r="P98" s="75" t="s">
        <v>112</v>
      </c>
    </row>
    <row r="99" spans="1:16" x14ac:dyDescent="0.25">
      <c r="A99" s="14"/>
      <c r="B99" s="19" t="s">
        <v>5</v>
      </c>
      <c r="C99" s="6">
        <f t="shared" si="70"/>
        <v>30</v>
      </c>
      <c r="D99" s="8">
        <v>30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79"/>
    </row>
    <row r="100" spans="1:16" x14ac:dyDescent="0.25">
      <c r="A100" s="14"/>
      <c r="B100" s="19" t="s">
        <v>25</v>
      </c>
      <c r="C100" s="6">
        <f>SUM(D100:O100)</f>
        <v>10</v>
      </c>
      <c r="D100" s="8">
        <v>10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79"/>
    </row>
    <row r="101" spans="1:16" x14ac:dyDescent="0.25">
      <c r="A101" s="14"/>
      <c r="B101" s="7" t="s">
        <v>141</v>
      </c>
      <c r="C101" s="6">
        <f>SUM(D101:O101)</f>
        <v>0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80"/>
    </row>
    <row r="102" spans="1:16" ht="101.25" customHeight="1" x14ac:dyDescent="0.25">
      <c r="A102" s="14">
        <v>71</v>
      </c>
      <c r="B102" s="7" t="s">
        <v>119</v>
      </c>
      <c r="C102" s="6">
        <f t="shared" si="70"/>
        <v>171.9</v>
      </c>
      <c r="D102" s="6">
        <f t="shared" ref="D102:O102" si="73">D103+D104</f>
        <v>35</v>
      </c>
      <c r="E102" s="6">
        <f t="shared" si="73"/>
        <v>47</v>
      </c>
      <c r="F102" s="6">
        <f t="shared" si="73"/>
        <v>49.9</v>
      </c>
      <c r="G102" s="6">
        <f t="shared" si="73"/>
        <v>20</v>
      </c>
      <c r="H102" s="6">
        <f t="shared" si="73"/>
        <v>10</v>
      </c>
      <c r="I102" s="6">
        <f t="shared" si="73"/>
        <v>10</v>
      </c>
      <c r="J102" s="6">
        <f t="shared" si="73"/>
        <v>0</v>
      </c>
      <c r="K102" s="6">
        <f t="shared" si="73"/>
        <v>0</v>
      </c>
      <c r="L102" s="6">
        <f t="shared" si="73"/>
        <v>0</v>
      </c>
      <c r="M102" s="6">
        <f t="shared" si="73"/>
        <v>0</v>
      </c>
      <c r="N102" s="6">
        <f t="shared" si="73"/>
        <v>0</v>
      </c>
      <c r="O102" s="6">
        <f t="shared" si="73"/>
        <v>0</v>
      </c>
      <c r="P102" s="75" t="s">
        <v>113</v>
      </c>
    </row>
    <row r="103" spans="1:16" x14ac:dyDescent="0.25">
      <c r="A103" s="14"/>
      <c r="B103" s="19" t="s">
        <v>5</v>
      </c>
      <c r="C103" s="6">
        <f t="shared" ref="C103" si="74">SUM(D103:O103)</f>
        <v>61.9</v>
      </c>
      <c r="D103" s="8">
        <v>15</v>
      </c>
      <c r="E103" s="8">
        <v>27</v>
      </c>
      <c r="F103" s="8">
        <v>19.899999999999999</v>
      </c>
      <c r="G103" s="9">
        <v>0</v>
      </c>
      <c r="H103" s="9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79"/>
    </row>
    <row r="104" spans="1:16" x14ac:dyDescent="0.25">
      <c r="A104" s="14"/>
      <c r="B104" s="19" t="s">
        <v>25</v>
      </c>
      <c r="C104" s="6">
        <f>SUM(D104:O104)</f>
        <v>110</v>
      </c>
      <c r="D104" s="8">
        <v>20</v>
      </c>
      <c r="E104" s="8">
        <v>20</v>
      </c>
      <c r="F104" s="8">
        <v>30</v>
      </c>
      <c r="G104" s="9">
        <v>20</v>
      </c>
      <c r="H104" s="9">
        <v>10</v>
      </c>
      <c r="I104" s="8">
        <v>10</v>
      </c>
      <c r="J104" s="8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79"/>
    </row>
    <row r="105" spans="1:16" x14ac:dyDescent="0.25">
      <c r="A105" s="14"/>
      <c r="B105" s="7" t="s">
        <v>141</v>
      </c>
      <c r="C105" s="6">
        <f>SUM(D105:O105)</f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80"/>
    </row>
    <row r="106" spans="1:16" ht="100.5" customHeight="1" x14ac:dyDescent="0.25">
      <c r="A106" s="14">
        <v>74</v>
      </c>
      <c r="B106" s="7" t="s">
        <v>120</v>
      </c>
      <c r="C106" s="6">
        <f t="shared" si="70"/>
        <v>48.5</v>
      </c>
      <c r="D106" s="6">
        <f t="shared" ref="D106:O106" si="75">D107+D108</f>
        <v>25</v>
      </c>
      <c r="E106" s="6">
        <f t="shared" si="75"/>
        <v>23.5</v>
      </c>
      <c r="F106" s="6">
        <f t="shared" si="75"/>
        <v>0</v>
      </c>
      <c r="G106" s="6">
        <f t="shared" si="75"/>
        <v>0</v>
      </c>
      <c r="H106" s="6">
        <f t="shared" si="75"/>
        <v>0</v>
      </c>
      <c r="I106" s="6">
        <f t="shared" si="75"/>
        <v>0</v>
      </c>
      <c r="J106" s="6">
        <f t="shared" si="75"/>
        <v>0</v>
      </c>
      <c r="K106" s="6">
        <f t="shared" si="75"/>
        <v>0</v>
      </c>
      <c r="L106" s="6">
        <f t="shared" si="75"/>
        <v>0</v>
      </c>
      <c r="M106" s="6">
        <f t="shared" si="75"/>
        <v>0</v>
      </c>
      <c r="N106" s="6">
        <f t="shared" si="75"/>
        <v>0</v>
      </c>
      <c r="O106" s="6">
        <f t="shared" si="75"/>
        <v>0</v>
      </c>
      <c r="P106" s="75" t="s">
        <v>112</v>
      </c>
    </row>
    <row r="107" spans="1:16" x14ac:dyDescent="0.25">
      <c r="A107" s="14"/>
      <c r="B107" s="19" t="s">
        <v>5</v>
      </c>
      <c r="C107" s="6">
        <f t="shared" si="70"/>
        <v>28.5</v>
      </c>
      <c r="D107" s="8">
        <v>15</v>
      </c>
      <c r="E107" s="8">
        <v>13.5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79"/>
    </row>
    <row r="108" spans="1:16" x14ac:dyDescent="0.25">
      <c r="A108" s="14"/>
      <c r="B108" s="19" t="s">
        <v>25</v>
      </c>
      <c r="C108" s="6">
        <f>SUM(D108:O108)</f>
        <v>20</v>
      </c>
      <c r="D108" s="8">
        <v>10</v>
      </c>
      <c r="E108" s="8">
        <v>10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79"/>
    </row>
    <row r="109" spans="1:16" x14ac:dyDescent="0.25">
      <c r="A109" s="14"/>
      <c r="B109" s="7" t="s">
        <v>141</v>
      </c>
      <c r="C109" s="6">
        <f>SUM(D109:O109)</f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80"/>
    </row>
    <row r="110" spans="1:16" ht="65.25" customHeight="1" x14ac:dyDescent="0.25">
      <c r="A110" s="14">
        <v>77</v>
      </c>
      <c r="B110" s="19" t="s">
        <v>121</v>
      </c>
      <c r="C110" s="6">
        <f t="shared" si="70"/>
        <v>58</v>
      </c>
      <c r="D110" s="6">
        <f>D111+D112</f>
        <v>30</v>
      </c>
      <c r="E110" s="6">
        <f t="shared" ref="E110:O110" si="76">E111+E112</f>
        <v>0</v>
      </c>
      <c r="F110" s="6">
        <f t="shared" si="76"/>
        <v>0</v>
      </c>
      <c r="G110" s="6">
        <f t="shared" si="76"/>
        <v>0</v>
      </c>
      <c r="H110" s="6">
        <f t="shared" si="76"/>
        <v>28</v>
      </c>
      <c r="I110" s="6">
        <f t="shared" si="76"/>
        <v>0</v>
      </c>
      <c r="J110" s="6">
        <f t="shared" si="76"/>
        <v>0</v>
      </c>
      <c r="K110" s="6">
        <f t="shared" si="76"/>
        <v>0</v>
      </c>
      <c r="L110" s="6">
        <f t="shared" si="76"/>
        <v>0</v>
      </c>
      <c r="M110" s="6">
        <f t="shared" si="76"/>
        <v>0</v>
      </c>
      <c r="N110" s="6">
        <f t="shared" si="76"/>
        <v>0</v>
      </c>
      <c r="O110" s="6">
        <f t="shared" si="76"/>
        <v>0</v>
      </c>
      <c r="P110" s="78" t="s">
        <v>30</v>
      </c>
    </row>
    <row r="111" spans="1:16" x14ac:dyDescent="0.25">
      <c r="A111" s="14"/>
      <c r="B111" s="19" t="s">
        <v>5</v>
      </c>
      <c r="C111" s="6">
        <f t="shared" si="70"/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76"/>
    </row>
    <row r="112" spans="1:16" x14ac:dyDescent="0.25">
      <c r="A112" s="14"/>
      <c r="B112" s="19" t="s">
        <v>25</v>
      </c>
      <c r="C112" s="6">
        <f t="shared" si="70"/>
        <v>58</v>
      </c>
      <c r="D112" s="8">
        <v>30</v>
      </c>
      <c r="E112" s="8">
        <v>0</v>
      </c>
      <c r="F112" s="8">
        <v>0</v>
      </c>
      <c r="G112" s="8">
        <v>0</v>
      </c>
      <c r="H112" s="9">
        <v>28</v>
      </c>
      <c r="I112" s="8">
        <v>0</v>
      </c>
      <c r="J112" s="8">
        <v>0</v>
      </c>
      <c r="K112" s="8">
        <v>0</v>
      </c>
      <c r="L112" s="13">
        <v>0</v>
      </c>
      <c r="M112" s="13">
        <v>0</v>
      </c>
      <c r="N112" s="13">
        <v>0</v>
      </c>
      <c r="O112" s="13">
        <v>0</v>
      </c>
      <c r="P112" s="76"/>
    </row>
    <row r="113" spans="1:16" x14ac:dyDescent="0.25">
      <c r="A113" s="14"/>
      <c r="B113" s="7" t="s">
        <v>141</v>
      </c>
      <c r="C113" s="6">
        <f t="shared" si="70"/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77"/>
    </row>
    <row r="114" spans="1:16" ht="69" customHeight="1" x14ac:dyDescent="0.25">
      <c r="A114" s="14">
        <v>80</v>
      </c>
      <c r="B114" s="7" t="s">
        <v>122</v>
      </c>
      <c r="C114" s="6">
        <f t="shared" si="70"/>
        <v>347</v>
      </c>
      <c r="D114" s="6">
        <f>D115+D116</f>
        <v>30</v>
      </c>
      <c r="E114" s="6">
        <f t="shared" ref="E114:O114" si="77">E115+E116</f>
        <v>0</v>
      </c>
      <c r="F114" s="6">
        <f t="shared" si="77"/>
        <v>0</v>
      </c>
      <c r="G114" s="6">
        <f t="shared" si="77"/>
        <v>0</v>
      </c>
      <c r="H114" s="6">
        <f t="shared" si="77"/>
        <v>87</v>
      </c>
      <c r="I114" s="6">
        <f t="shared" si="77"/>
        <v>35</v>
      </c>
      <c r="J114" s="6">
        <f t="shared" si="77"/>
        <v>35</v>
      </c>
      <c r="K114" s="6">
        <f t="shared" si="77"/>
        <v>0</v>
      </c>
      <c r="L114" s="6">
        <f t="shared" si="77"/>
        <v>40</v>
      </c>
      <c r="M114" s="6">
        <f t="shared" si="77"/>
        <v>40</v>
      </c>
      <c r="N114" s="6">
        <f t="shared" si="77"/>
        <v>40</v>
      </c>
      <c r="O114" s="6">
        <f t="shared" si="77"/>
        <v>40</v>
      </c>
      <c r="P114" s="78" t="s">
        <v>30</v>
      </c>
    </row>
    <row r="115" spans="1:16" x14ac:dyDescent="0.25">
      <c r="A115" s="14"/>
      <c r="B115" s="19" t="s">
        <v>5</v>
      </c>
      <c r="C115" s="6">
        <f t="shared" si="70"/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76"/>
    </row>
    <row r="116" spans="1:16" x14ac:dyDescent="0.25">
      <c r="A116" s="14"/>
      <c r="B116" s="19" t="s">
        <v>25</v>
      </c>
      <c r="C116" s="6">
        <f t="shared" si="70"/>
        <v>347</v>
      </c>
      <c r="D116" s="8">
        <v>30</v>
      </c>
      <c r="E116" s="8">
        <v>0</v>
      </c>
      <c r="F116" s="8">
        <v>0</v>
      </c>
      <c r="G116" s="8">
        <v>0</v>
      </c>
      <c r="H116" s="9">
        <v>87</v>
      </c>
      <c r="I116" s="8">
        <v>35</v>
      </c>
      <c r="J116" s="8">
        <v>35</v>
      </c>
      <c r="K116" s="50">
        <v>0</v>
      </c>
      <c r="L116" s="13">
        <v>40</v>
      </c>
      <c r="M116" s="13">
        <v>40</v>
      </c>
      <c r="N116" s="13">
        <v>40</v>
      </c>
      <c r="O116" s="13">
        <v>40</v>
      </c>
      <c r="P116" s="76"/>
    </row>
    <row r="117" spans="1:16" x14ac:dyDescent="0.25">
      <c r="A117" s="14"/>
      <c r="B117" s="7" t="s">
        <v>141</v>
      </c>
      <c r="C117" s="6">
        <f t="shared" si="70"/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77"/>
    </row>
    <row r="118" spans="1:16" ht="54" customHeight="1" x14ac:dyDescent="0.25">
      <c r="A118" s="14">
        <v>83</v>
      </c>
      <c r="B118" s="7" t="s">
        <v>123</v>
      </c>
      <c r="C118" s="6">
        <f t="shared" si="70"/>
        <v>504.4</v>
      </c>
      <c r="D118" s="6">
        <f>D119+D120</f>
        <v>30</v>
      </c>
      <c r="E118" s="6">
        <f t="shared" ref="E118:O118" si="78">E119+E120</f>
        <v>40</v>
      </c>
      <c r="F118" s="6">
        <f t="shared" si="78"/>
        <v>30</v>
      </c>
      <c r="G118" s="6">
        <f t="shared" si="78"/>
        <v>62.4</v>
      </c>
      <c r="H118" s="6">
        <f t="shared" si="78"/>
        <v>45</v>
      </c>
      <c r="I118" s="6">
        <f t="shared" si="78"/>
        <v>47</v>
      </c>
      <c r="J118" s="6">
        <f t="shared" si="78"/>
        <v>50</v>
      </c>
      <c r="K118" s="6">
        <f t="shared" si="78"/>
        <v>0</v>
      </c>
      <c r="L118" s="6">
        <f t="shared" si="78"/>
        <v>50</v>
      </c>
      <c r="M118" s="6">
        <f t="shared" si="78"/>
        <v>50</v>
      </c>
      <c r="N118" s="6">
        <f t="shared" si="78"/>
        <v>50</v>
      </c>
      <c r="O118" s="6">
        <f t="shared" si="78"/>
        <v>50</v>
      </c>
      <c r="P118" s="78" t="s">
        <v>30</v>
      </c>
    </row>
    <row r="119" spans="1:16" x14ac:dyDescent="0.25">
      <c r="A119" s="14"/>
      <c r="B119" s="19" t="s">
        <v>5</v>
      </c>
      <c r="C119" s="6">
        <f t="shared" si="70"/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76"/>
    </row>
    <row r="120" spans="1:16" x14ac:dyDescent="0.25">
      <c r="A120" s="14"/>
      <c r="B120" s="19" t="s">
        <v>25</v>
      </c>
      <c r="C120" s="6">
        <f t="shared" si="70"/>
        <v>504.4</v>
      </c>
      <c r="D120" s="8">
        <v>30</v>
      </c>
      <c r="E120" s="8">
        <v>40</v>
      </c>
      <c r="F120" s="8">
        <v>30</v>
      </c>
      <c r="G120" s="8">
        <v>62.4</v>
      </c>
      <c r="H120" s="9">
        <v>45</v>
      </c>
      <c r="I120" s="8">
        <v>47</v>
      </c>
      <c r="J120" s="8">
        <v>50</v>
      </c>
      <c r="K120" s="50">
        <v>0</v>
      </c>
      <c r="L120" s="13">
        <v>50</v>
      </c>
      <c r="M120" s="13">
        <v>50</v>
      </c>
      <c r="N120" s="13">
        <v>50</v>
      </c>
      <c r="O120" s="13">
        <v>50</v>
      </c>
      <c r="P120" s="76"/>
    </row>
    <row r="121" spans="1:16" x14ac:dyDescent="0.25">
      <c r="A121" s="14"/>
      <c r="B121" s="7" t="s">
        <v>141</v>
      </c>
      <c r="C121" s="6">
        <f t="shared" si="70"/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77"/>
    </row>
    <row r="122" spans="1:16" ht="94.5" x14ac:dyDescent="0.25">
      <c r="A122" s="14">
        <v>86</v>
      </c>
      <c r="B122" s="7" t="s">
        <v>124</v>
      </c>
      <c r="C122" s="6">
        <f t="shared" si="70"/>
        <v>247.6</v>
      </c>
      <c r="D122" s="12">
        <f>D123+D124</f>
        <v>40</v>
      </c>
      <c r="E122" s="12">
        <f t="shared" ref="E122:O122" si="79">E123+E124</f>
        <v>40</v>
      </c>
      <c r="F122" s="12">
        <f t="shared" si="79"/>
        <v>40</v>
      </c>
      <c r="G122" s="12">
        <f t="shared" si="79"/>
        <v>5.6</v>
      </c>
      <c r="H122" s="12">
        <f t="shared" si="79"/>
        <v>20</v>
      </c>
      <c r="I122" s="12">
        <f t="shared" si="79"/>
        <v>22</v>
      </c>
      <c r="J122" s="12">
        <f t="shared" si="79"/>
        <v>24</v>
      </c>
      <c r="K122" s="12">
        <f t="shared" si="79"/>
        <v>0</v>
      </c>
      <c r="L122" s="12">
        <v>14</v>
      </c>
      <c r="M122" s="12">
        <f t="shared" si="79"/>
        <v>14</v>
      </c>
      <c r="N122" s="12">
        <f t="shared" si="79"/>
        <v>14</v>
      </c>
      <c r="O122" s="12">
        <f t="shared" si="79"/>
        <v>14</v>
      </c>
      <c r="P122" s="78" t="s">
        <v>30</v>
      </c>
    </row>
    <row r="123" spans="1:16" x14ac:dyDescent="0.25">
      <c r="A123" s="14"/>
      <c r="B123" s="19" t="s">
        <v>5</v>
      </c>
      <c r="C123" s="6">
        <f t="shared" si="70"/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76"/>
    </row>
    <row r="124" spans="1:16" x14ac:dyDescent="0.25">
      <c r="A124" s="14"/>
      <c r="B124" s="19" t="s">
        <v>25</v>
      </c>
      <c r="C124" s="6">
        <f t="shared" si="70"/>
        <v>247.6</v>
      </c>
      <c r="D124" s="9">
        <v>40</v>
      </c>
      <c r="E124" s="9">
        <v>40</v>
      </c>
      <c r="F124" s="9">
        <v>40</v>
      </c>
      <c r="G124" s="9">
        <v>5.6</v>
      </c>
      <c r="H124" s="9">
        <v>20</v>
      </c>
      <c r="I124" s="8">
        <v>22</v>
      </c>
      <c r="J124" s="9">
        <v>24</v>
      </c>
      <c r="K124" s="52">
        <v>0</v>
      </c>
      <c r="L124" s="51">
        <v>14</v>
      </c>
      <c r="M124" s="51">
        <v>14</v>
      </c>
      <c r="N124" s="51">
        <v>14</v>
      </c>
      <c r="O124" s="51">
        <v>14</v>
      </c>
      <c r="P124" s="76"/>
    </row>
    <row r="125" spans="1:16" x14ac:dyDescent="0.25">
      <c r="A125" s="14"/>
      <c r="B125" s="7" t="s">
        <v>141</v>
      </c>
      <c r="C125" s="6">
        <f t="shared" si="70"/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77"/>
    </row>
    <row r="126" spans="1:16" ht="64.5" customHeight="1" x14ac:dyDescent="0.25">
      <c r="A126" s="14">
        <v>89</v>
      </c>
      <c r="B126" s="19" t="s">
        <v>125</v>
      </c>
      <c r="C126" s="6">
        <f t="shared" si="70"/>
        <v>35</v>
      </c>
      <c r="D126" s="6">
        <f>D127+D128</f>
        <v>0</v>
      </c>
      <c r="E126" s="6">
        <f t="shared" ref="E126:O126" si="80">E127+E128</f>
        <v>0</v>
      </c>
      <c r="F126" s="6">
        <f t="shared" si="80"/>
        <v>0</v>
      </c>
      <c r="G126" s="6">
        <f t="shared" si="80"/>
        <v>0</v>
      </c>
      <c r="H126" s="6">
        <f t="shared" si="80"/>
        <v>15</v>
      </c>
      <c r="I126" s="6">
        <f t="shared" si="80"/>
        <v>20</v>
      </c>
      <c r="J126" s="6">
        <f t="shared" si="80"/>
        <v>0</v>
      </c>
      <c r="K126" s="6">
        <f t="shared" si="80"/>
        <v>0</v>
      </c>
      <c r="L126" s="6">
        <f t="shared" si="80"/>
        <v>0</v>
      </c>
      <c r="M126" s="6">
        <f t="shared" si="80"/>
        <v>0</v>
      </c>
      <c r="N126" s="6">
        <f t="shared" si="80"/>
        <v>0</v>
      </c>
      <c r="O126" s="6">
        <f t="shared" si="80"/>
        <v>0</v>
      </c>
      <c r="P126" s="78" t="s">
        <v>30</v>
      </c>
    </row>
    <row r="127" spans="1:16" x14ac:dyDescent="0.25">
      <c r="A127" s="14"/>
      <c r="B127" s="19" t="s">
        <v>5</v>
      </c>
      <c r="C127" s="6">
        <f t="shared" si="70"/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76"/>
    </row>
    <row r="128" spans="1:16" x14ac:dyDescent="0.25">
      <c r="A128" s="14"/>
      <c r="B128" s="19" t="s">
        <v>25</v>
      </c>
      <c r="C128" s="6">
        <f t="shared" si="70"/>
        <v>35</v>
      </c>
      <c r="D128" s="8">
        <v>0</v>
      </c>
      <c r="E128" s="8">
        <v>0</v>
      </c>
      <c r="F128" s="8">
        <v>0</v>
      </c>
      <c r="G128" s="8">
        <v>0</v>
      </c>
      <c r="H128" s="9">
        <v>15</v>
      </c>
      <c r="I128" s="8">
        <v>20</v>
      </c>
      <c r="J128" s="8">
        <v>0</v>
      </c>
      <c r="K128" s="8">
        <v>0</v>
      </c>
      <c r="L128" s="13">
        <v>0</v>
      </c>
      <c r="M128" s="13">
        <v>0</v>
      </c>
      <c r="N128" s="13">
        <v>0</v>
      </c>
      <c r="O128" s="13">
        <v>0</v>
      </c>
      <c r="P128" s="76"/>
    </row>
    <row r="129" spans="1:16" x14ac:dyDescent="0.25">
      <c r="A129" s="14"/>
      <c r="B129" s="7" t="s">
        <v>141</v>
      </c>
      <c r="C129" s="6">
        <f t="shared" si="70"/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77"/>
    </row>
    <row r="130" spans="1:16" ht="51.75" customHeight="1" x14ac:dyDescent="0.25">
      <c r="A130" s="14">
        <v>92</v>
      </c>
      <c r="B130" s="7" t="s">
        <v>126</v>
      </c>
      <c r="C130" s="6">
        <f t="shared" si="70"/>
        <v>54</v>
      </c>
      <c r="D130" s="6">
        <f>D131+D132</f>
        <v>54</v>
      </c>
      <c r="E130" s="6">
        <f t="shared" ref="E130:O130" si="81">E131+E132</f>
        <v>0</v>
      </c>
      <c r="F130" s="6">
        <f t="shared" si="81"/>
        <v>0</v>
      </c>
      <c r="G130" s="6">
        <f t="shared" si="81"/>
        <v>0</v>
      </c>
      <c r="H130" s="6">
        <f t="shared" si="81"/>
        <v>0</v>
      </c>
      <c r="I130" s="6">
        <f t="shared" si="81"/>
        <v>0</v>
      </c>
      <c r="J130" s="6">
        <f t="shared" si="81"/>
        <v>0</v>
      </c>
      <c r="K130" s="6">
        <f t="shared" si="81"/>
        <v>0</v>
      </c>
      <c r="L130" s="6">
        <f t="shared" si="81"/>
        <v>0</v>
      </c>
      <c r="M130" s="6">
        <f t="shared" si="81"/>
        <v>0</v>
      </c>
      <c r="N130" s="6">
        <f t="shared" si="81"/>
        <v>0</v>
      </c>
      <c r="O130" s="6">
        <f t="shared" si="81"/>
        <v>0</v>
      </c>
      <c r="P130" s="78" t="s">
        <v>29</v>
      </c>
    </row>
    <row r="131" spans="1:16" x14ac:dyDescent="0.25">
      <c r="A131" s="14"/>
      <c r="B131" s="19" t="s">
        <v>5</v>
      </c>
      <c r="C131" s="6">
        <f t="shared" si="70"/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76"/>
    </row>
    <row r="132" spans="1:16" x14ac:dyDescent="0.25">
      <c r="A132" s="14"/>
      <c r="B132" s="19" t="s">
        <v>25</v>
      </c>
      <c r="C132" s="6">
        <f t="shared" si="70"/>
        <v>54</v>
      </c>
      <c r="D132" s="8">
        <v>54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76"/>
    </row>
    <row r="133" spans="1:16" x14ac:dyDescent="0.25">
      <c r="A133" s="14"/>
      <c r="B133" s="7" t="s">
        <v>141</v>
      </c>
      <c r="C133" s="6">
        <f t="shared" si="70"/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77"/>
    </row>
    <row r="134" spans="1:16" ht="82.5" customHeight="1" x14ac:dyDescent="0.25">
      <c r="A134" s="14">
        <v>95</v>
      </c>
      <c r="B134" s="7" t="s">
        <v>127</v>
      </c>
      <c r="C134" s="6">
        <f t="shared" si="70"/>
        <v>6</v>
      </c>
      <c r="D134" s="6">
        <f>D135+D136</f>
        <v>6</v>
      </c>
      <c r="E134" s="6">
        <f t="shared" ref="E134:O134" si="82">E135+E136</f>
        <v>0</v>
      </c>
      <c r="F134" s="6">
        <f t="shared" si="82"/>
        <v>0</v>
      </c>
      <c r="G134" s="6">
        <f t="shared" si="82"/>
        <v>0</v>
      </c>
      <c r="H134" s="6">
        <f t="shared" si="82"/>
        <v>0</v>
      </c>
      <c r="I134" s="6">
        <f t="shared" si="82"/>
        <v>0</v>
      </c>
      <c r="J134" s="6">
        <f t="shared" si="82"/>
        <v>0</v>
      </c>
      <c r="K134" s="6">
        <f t="shared" si="82"/>
        <v>0</v>
      </c>
      <c r="L134" s="6">
        <f t="shared" si="82"/>
        <v>0</v>
      </c>
      <c r="M134" s="6">
        <f t="shared" si="82"/>
        <v>0</v>
      </c>
      <c r="N134" s="6">
        <f t="shared" si="82"/>
        <v>0</v>
      </c>
      <c r="O134" s="6">
        <f t="shared" si="82"/>
        <v>0</v>
      </c>
      <c r="P134" s="75" t="s">
        <v>112</v>
      </c>
    </row>
    <row r="135" spans="1:16" x14ac:dyDescent="0.25">
      <c r="A135" s="14"/>
      <c r="B135" s="19" t="s">
        <v>5</v>
      </c>
      <c r="C135" s="6">
        <f t="shared" si="70"/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79"/>
    </row>
    <row r="136" spans="1:16" x14ac:dyDescent="0.25">
      <c r="A136" s="14"/>
      <c r="B136" s="19" t="s">
        <v>25</v>
      </c>
      <c r="C136" s="6">
        <f t="shared" si="70"/>
        <v>6</v>
      </c>
      <c r="D136" s="8">
        <v>6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79"/>
    </row>
    <row r="137" spans="1:16" x14ac:dyDescent="0.25">
      <c r="A137" s="14"/>
      <c r="B137" s="7" t="s">
        <v>141</v>
      </c>
      <c r="C137" s="6">
        <f t="shared" si="70"/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0"/>
    </row>
    <row r="138" spans="1:16" ht="113.25" customHeight="1" x14ac:dyDescent="0.25">
      <c r="A138" s="14">
        <v>98</v>
      </c>
      <c r="B138" s="19" t="s">
        <v>128</v>
      </c>
      <c r="C138" s="6">
        <f t="shared" si="70"/>
        <v>5146</v>
      </c>
      <c r="D138" s="12">
        <f>SUM(D139:D140)</f>
        <v>0</v>
      </c>
      <c r="E138" s="12">
        <f t="shared" ref="E138:O138" si="83">SUM(E139:E140)</f>
        <v>0</v>
      </c>
      <c r="F138" s="12">
        <f t="shared" si="83"/>
        <v>0</v>
      </c>
      <c r="G138" s="12">
        <f t="shared" si="83"/>
        <v>600</v>
      </c>
      <c r="H138" s="12">
        <f t="shared" si="83"/>
        <v>500</v>
      </c>
      <c r="I138" s="12">
        <f t="shared" si="83"/>
        <v>850</v>
      </c>
      <c r="J138" s="12">
        <f t="shared" si="83"/>
        <v>850</v>
      </c>
      <c r="K138" s="12">
        <f t="shared" si="83"/>
        <v>596</v>
      </c>
      <c r="L138" s="12">
        <f t="shared" si="83"/>
        <v>300</v>
      </c>
      <c r="M138" s="12">
        <f t="shared" si="83"/>
        <v>300</v>
      </c>
      <c r="N138" s="12">
        <f t="shared" si="83"/>
        <v>300</v>
      </c>
      <c r="O138" s="12">
        <f t="shared" si="83"/>
        <v>850</v>
      </c>
      <c r="P138" s="75" t="s">
        <v>114</v>
      </c>
    </row>
    <row r="139" spans="1:16" x14ac:dyDescent="0.25">
      <c r="A139" s="14"/>
      <c r="B139" s="19" t="s">
        <v>5</v>
      </c>
      <c r="C139" s="6">
        <f t="shared" si="70"/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79"/>
    </row>
    <row r="140" spans="1:16" x14ac:dyDescent="0.25">
      <c r="A140" s="14"/>
      <c r="B140" s="19" t="s">
        <v>25</v>
      </c>
      <c r="C140" s="6">
        <f t="shared" si="70"/>
        <v>5146</v>
      </c>
      <c r="D140" s="9">
        <v>0</v>
      </c>
      <c r="E140" s="9">
        <v>0</v>
      </c>
      <c r="F140" s="9">
        <v>0</v>
      </c>
      <c r="G140" s="9">
        <v>600</v>
      </c>
      <c r="H140" s="9">
        <v>500</v>
      </c>
      <c r="I140" s="8">
        <v>850</v>
      </c>
      <c r="J140" s="8">
        <v>850</v>
      </c>
      <c r="K140" s="50">
        <v>596</v>
      </c>
      <c r="L140" s="50">
        <v>300</v>
      </c>
      <c r="M140" s="50">
        <v>300</v>
      </c>
      <c r="N140" s="50">
        <v>300</v>
      </c>
      <c r="O140" s="8">
        <v>850</v>
      </c>
      <c r="P140" s="79"/>
    </row>
    <row r="141" spans="1:16" x14ac:dyDescent="0.25">
      <c r="A141" s="14"/>
      <c r="B141" s="7" t="s">
        <v>141</v>
      </c>
      <c r="C141" s="6">
        <f t="shared" si="70"/>
        <v>5146</v>
      </c>
      <c r="D141" s="9">
        <v>0</v>
      </c>
      <c r="E141" s="9">
        <v>0</v>
      </c>
      <c r="F141" s="9">
        <v>0</v>
      </c>
      <c r="G141" s="9">
        <v>600</v>
      </c>
      <c r="H141" s="9">
        <v>500</v>
      </c>
      <c r="I141" s="8">
        <v>850</v>
      </c>
      <c r="J141" s="8">
        <v>850</v>
      </c>
      <c r="K141" s="8">
        <v>596</v>
      </c>
      <c r="L141" s="8">
        <v>300</v>
      </c>
      <c r="M141" s="8">
        <v>300</v>
      </c>
      <c r="N141" s="8">
        <v>300</v>
      </c>
      <c r="O141" s="8">
        <v>850</v>
      </c>
      <c r="P141" s="80"/>
    </row>
    <row r="142" spans="1:16" ht="78.75" x14ac:dyDescent="0.25">
      <c r="A142" s="20">
        <v>101</v>
      </c>
      <c r="B142" s="19" t="s">
        <v>129</v>
      </c>
      <c r="C142" s="6">
        <f t="shared" si="70"/>
        <v>500.8</v>
      </c>
      <c r="D142" s="6">
        <f>SUM(D143:D144)</f>
        <v>190</v>
      </c>
      <c r="E142" s="6">
        <f t="shared" ref="E142:O142" si="84">SUM(E143:E145)</f>
        <v>239.6</v>
      </c>
      <c r="F142" s="6">
        <f t="shared" si="84"/>
        <v>71.2</v>
      </c>
      <c r="G142" s="6">
        <f t="shared" si="84"/>
        <v>0</v>
      </c>
      <c r="H142" s="6">
        <f t="shared" si="84"/>
        <v>0</v>
      </c>
      <c r="I142" s="6">
        <f t="shared" si="84"/>
        <v>0</v>
      </c>
      <c r="J142" s="6">
        <f t="shared" si="84"/>
        <v>0</v>
      </c>
      <c r="K142" s="6">
        <f t="shared" si="84"/>
        <v>0</v>
      </c>
      <c r="L142" s="6">
        <f t="shared" si="84"/>
        <v>0</v>
      </c>
      <c r="M142" s="6">
        <f t="shared" si="84"/>
        <v>0</v>
      </c>
      <c r="N142" s="6">
        <f t="shared" si="84"/>
        <v>0</v>
      </c>
      <c r="O142" s="6">
        <f t="shared" si="84"/>
        <v>0</v>
      </c>
      <c r="P142" s="78" t="s">
        <v>31</v>
      </c>
    </row>
    <row r="143" spans="1:16" x14ac:dyDescent="0.25">
      <c r="A143" s="45"/>
      <c r="B143" s="19" t="s">
        <v>5</v>
      </c>
      <c r="C143" s="6">
        <f t="shared" si="70"/>
        <v>0</v>
      </c>
      <c r="D143" s="48">
        <v>0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76"/>
    </row>
    <row r="144" spans="1:16" x14ac:dyDescent="0.25">
      <c r="A144" s="45"/>
      <c r="B144" s="19" t="s">
        <v>25</v>
      </c>
      <c r="C144" s="6">
        <f t="shared" si="70"/>
        <v>500.8</v>
      </c>
      <c r="D144" s="48">
        <v>190</v>
      </c>
      <c r="E144" s="48">
        <v>239.6</v>
      </c>
      <c r="F144" s="48">
        <v>71.2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76"/>
    </row>
    <row r="145" spans="1:16" x14ac:dyDescent="0.25">
      <c r="A145" s="45"/>
      <c r="B145" s="7" t="s">
        <v>141</v>
      </c>
      <c r="C145" s="6">
        <f>SUM(D145:O145)</f>
        <v>0</v>
      </c>
      <c r="D145" s="48">
        <v>0</v>
      </c>
      <c r="E145" s="48">
        <v>0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77"/>
    </row>
    <row r="146" spans="1:16" ht="63" x14ac:dyDescent="0.25">
      <c r="A146" s="20">
        <v>102</v>
      </c>
      <c r="B146" s="54" t="s">
        <v>144</v>
      </c>
      <c r="C146" s="6">
        <f t="shared" ref="C146:C148" si="85">SUM(D146:O146)</f>
        <v>480</v>
      </c>
      <c r="D146" s="6">
        <f>SUM(D147:D148)</f>
        <v>0</v>
      </c>
      <c r="E146" s="6">
        <f t="shared" ref="E146:O146" si="86">SUM(E147:E149)</f>
        <v>0</v>
      </c>
      <c r="F146" s="6">
        <f t="shared" si="86"/>
        <v>0</v>
      </c>
      <c r="G146" s="6">
        <f t="shared" si="86"/>
        <v>0</v>
      </c>
      <c r="H146" s="6">
        <f t="shared" si="86"/>
        <v>0</v>
      </c>
      <c r="I146" s="6">
        <f t="shared" si="86"/>
        <v>0</v>
      </c>
      <c r="J146" s="6">
        <f t="shared" si="86"/>
        <v>0</v>
      </c>
      <c r="K146" s="6">
        <f t="shared" si="86"/>
        <v>0</v>
      </c>
      <c r="L146" s="6">
        <f t="shared" si="86"/>
        <v>120</v>
      </c>
      <c r="M146" s="6">
        <f t="shared" si="86"/>
        <v>120</v>
      </c>
      <c r="N146" s="6">
        <f t="shared" si="86"/>
        <v>120</v>
      </c>
      <c r="O146" s="6">
        <f t="shared" si="86"/>
        <v>120</v>
      </c>
      <c r="P146" s="75" t="s">
        <v>145</v>
      </c>
    </row>
    <row r="147" spans="1:16" x14ac:dyDescent="0.25">
      <c r="A147" s="45"/>
      <c r="B147" s="19" t="s">
        <v>5</v>
      </c>
      <c r="C147" s="6">
        <f t="shared" si="85"/>
        <v>0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76"/>
    </row>
    <row r="148" spans="1:16" x14ac:dyDescent="0.25">
      <c r="A148" s="45"/>
      <c r="B148" s="19" t="s">
        <v>25</v>
      </c>
      <c r="C148" s="6">
        <f t="shared" si="85"/>
        <v>480</v>
      </c>
      <c r="D148" s="48">
        <v>0</v>
      </c>
      <c r="E148" s="48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53">
        <v>0</v>
      </c>
      <c r="L148" s="53">
        <v>120</v>
      </c>
      <c r="M148" s="53">
        <v>120</v>
      </c>
      <c r="N148" s="53">
        <v>120</v>
      </c>
      <c r="O148" s="53">
        <v>120</v>
      </c>
      <c r="P148" s="76"/>
    </row>
    <row r="149" spans="1:16" x14ac:dyDescent="0.25">
      <c r="A149" s="45"/>
      <c r="B149" s="7" t="s">
        <v>141</v>
      </c>
      <c r="C149" s="6">
        <f>SUM(D149:O149)</f>
        <v>0</v>
      </c>
      <c r="D149" s="48">
        <v>0</v>
      </c>
      <c r="E149" s="48">
        <v>0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77"/>
    </row>
  </sheetData>
  <mergeCells count="33">
    <mergeCell ref="A3:A4"/>
    <mergeCell ref="B3:B4"/>
    <mergeCell ref="A2:P2"/>
    <mergeCell ref="P3:P4"/>
    <mergeCell ref="C3:O3"/>
    <mergeCell ref="L1:P1"/>
    <mergeCell ref="B66:P66"/>
    <mergeCell ref="B71:P71"/>
    <mergeCell ref="B81:P81"/>
    <mergeCell ref="B37:P37"/>
    <mergeCell ref="B42:P42"/>
    <mergeCell ref="P47:P50"/>
    <mergeCell ref="B51:P51"/>
    <mergeCell ref="B76:P76"/>
    <mergeCell ref="B27:P27"/>
    <mergeCell ref="B32:P32"/>
    <mergeCell ref="B22:P22"/>
    <mergeCell ref="P86:P89"/>
    <mergeCell ref="P90:P93"/>
    <mergeCell ref="P94:P97"/>
    <mergeCell ref="P98:P101"/>
    <mergeCell ref="P102:P105"/>
    <mergeCell ref="P106:P109"/>
    <mergeCell ref="P110:P113"/>
    <mergeCell ref="P114:P117"/>
    <mergeCell ref="P118:P121"/>
    <mergeCell ref="P122:P125"/>
    <mergeCell ref="P146:P149"/>
    <mergeCell ref="P126:P129"/>
    <mergeCell ref="P130:P133"/>
    <mergeCell ref="P134:P137"/>
    <mergeCell ref="P138:P141"/>
    <mergeCell ref="P142:P145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Показатели</vt:lpstr>
      <vt:lpstr>Мероприятия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2020-12-30T04:11:22Z</dcterms:modified>
</cp:coreProperties>
</file>