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105" yWindow="45" windowWidth="14535" windowHeight="12885"/>
  </bookViews>
  <sheets>
    <sheet name="Приложение 1" sheetId="24" r:id="rId1"/>
    <sheet name="Приложение 2" sheetId="26" r:id="rId2"/>
    <sheet name="Приложение 3" sheetId="14" r:id="rId3"/>
    <sheet name="Приложение 4" sheetId="25" r:id="rId4"/>
  </sheets>
  <definedNames>
    <definedName name="_xlnm._FilterDatabase" localSheetId="1" hidden="1">'Приложение 2'!$A$6:$H$559</definedName>
    <definedName name="_xlnm.Print_Titles" localSheetId="0">'Приложение 1'!$5:$6</definedName>
    <definedName name="_xlnm.Print_Titles" localSheetId="1">'Приложение 2'!$5:$7</definedName>
  </definedNames>
  <calcPr calcId="145621"/>
</workbook>
</file>

<file path=xl/calcChain.xml><?xml version="1.0" encoding="utf-8"?>
<calcChain xmlns="http://schemas.openxmlformats.org/spreadsheetml/2006/main">
  <c r="F103" i="24" l="1"/>
  <c r="E103" i="24"/>
  <c r="D103" i="24"/>
  <c r="E100" i="24"/>
  <c r="D100" i="24"/>
  <c r="F99" i="24"/>
  <c r="F98" i="24"/>
  <c r="E97" i="24"/>
  <c r="F97" i="24" s="1"/>
  <c r="D97" i="24"/>
  <c r="F96" i="24"/>
  <c r="F95" i="24"/>
  <c r="F94" i="24"/>
  <c r="F93" i="24"/>
  <c r="F92" i="24"/>
  <c r="F91" i="24"/>
  <c r="F90" i="24"/>
  <c r="F89" i="24"/>
  <c r="F88" i="24"/>
  <c r="F87" i="24"/>
  <c r="E86" i="24"/>
  <c r="D86" i="24"/>
  <c r="F85" i="24"/>
  <c r="D84" i="24"/>
  <c r="F83" i="24"/>
  <c r="F82" i="24"/>
  <c r="F81" i="24"/>
  <c r="E80" i="24"/>
  <c r="E79" i="24" s="1"/>
  <c r="D80" i="24"/>
  <c r="D79" i="24" s="1"/>
  <c r="F78" i="24"/>
  <c r="E77" i="24"/>
  <c r="F77" i="24" s="1"/>
  <c r="D77" i="24"/>
  <c r="E72" i="24"/>
  <c r="D72" i="24"/>
  <c r="E67" i="24"/>
  <c r="D67" i="24"/>
  <c r="F66" i="24"/>
  <c r="E64" i="24"/>
  <c r="D64" i="24"/>
  <c r="E62" i="24"/>
  <c r="D62" i="24"/>
  <c r="F61" i="24"/>
  <c r="F60" i="24"/>
  <c r="F59" i="24"/>
  <c r="E58" i="24"/>
  <c r="D58" i="24"/>
  <c r="D57" i="24"/>
  <c r="F55" i="24"/>
  <c r="F54" i="24"/>
  <c r="F53" i="24"/>
  <c r="F52" i="24"/>
  <c r="E51" i="24"/>
  <c r="F51" i="24" s="1"/>
  <c r="D51" i="24"/>
  <c r="F50" i="24"/>
  <c r="F49" i="24"/>
  <c r="F48" i="24"/>
  <c r="E47" i="24"/>
  <c r="D47" i="24"/>
  <c r="F46" i="24"/>
  <c r="E45" i="24"/>
  <c r="F45" i="24" s="1"/>
  <c r="D45" i="24"/>
  <c r="D44" i="24"/>
  <c r="E42" i="24"/>
  <c r="D42" i="24"/>
  <c r="F40" i="24"/>
  <c r="E39" i="24"/>
  <c r="D39" i="24"/>
  <c r="F39" i="24" s="1"/>
  <c r="F37" i="24"/>
  <c r="E36" i="24"/>
  <c r="D36" i="24"/>
  <c r="F36" i="24" s="1"/>
  <c r="F33" i="24"/>
  <c r="E32" i="24"/>
  <c r="D32" i="24"/>
  <c r="F28" i="24"/>
  <c r="F25" i="24"/>
  <c r="E24" i="24"/>
  <c r="F24" i="24" s="1"/>
  <c r="D24" i="24"/>
  <c r="F21" i="24"/>
  <c r="F20" i="24"/>
  <c r="F19" i="24"/>
  <c r="E18" i="24"/>
  <c r="F18" i="24" s="1"/>
  <c r="D18" i="24"/>
  <c r="F17" i="24"/>
  <c r="F14" i="24"/>
  <c r="F12" i="24"/>
  <c r="F9" i="24"/>
  <c r="E8" i="24"/>
  <c r="D8" i="24"/>
  <c r="D23" i="24" l="1"/>
  <c r="D7" i="24" s="1"/>
  <c r="F64" i="24"/>
  <c r="F80" i="24"/>
  <c r="F8" i="24"/>
  <c r="F32" i="24"/>
  <c r="F47" i="24"/>
  <c r="F58" i="24"/>
  <c r="D76" i="24"/>
  <c r="D75" i="24" s="1"/>
  <c r="F86" i="24"/>
  <c r="F79" i="24"/>
  <c r="E23" i="24"/>
  <c r="E84" i="24"/>
  <c r="F84" i="24" s="1"/>
  <c r="E44" i="24"/>
  <c r="F44" i="24" s="1"/>
  <c r="E57" i="24"/>
  <c r="F57" i="24" s="1"/>
  <c r="E76" i="24" l="1"/>
  <c r="F23" i="24"/>
  <c r="F76" i="24"/>
  <c r="E75" i="24"/>
  <c r="F75" i="24" s="1"/>
  <c r="E7" i="24"/>
  <c r="F7" i="24" s="1"/>
  <c r="A10" i="14"/>
  <c r="A11" i="14" s="1"/>
  <c r="A12" i="14" s="1"/>
  <c r="A15" i="14" s="1"/>
  <c r="A16" i="14" s="1"/>
  <c r="A17" i="14" s="1"/>
  <c r="A18" i="14" s="1"/>
  <c r="D12" i="14"/>
  <c r="D11" i="14" s="1"/>
  <c r="D9" i="14" s="1"/>
  <c r="E12" i="14"/>
  <c r="E11" i="14" s="1"/>
  <c r="E9" i="14" s="1"/>
</calcChain>
</file>

<file path=xl/sharedStrings.xml><?xml version="1.0" encoding="utf-8"?>
<sst xmlns="http://schemas.openxmlformats.org/spreadsheetml/2006/main" count="2451" uniqueCount="767">
  <si>
    <t>18210502010021000110</t>
  </si>
  <si>
    <t>18210503000010000110</t>
  </si>
  <si>
    <t xml:space="preserve">      Единый сельскохозяйственный налог</t>
  </si>
  <si>
    <t>18210503010011000110</t>
  </si>
  <si>
    <t>90111100000000000000</t>
  </si>
  <si>
    <t>Исполнено в рублях</t>
  </si>
  <si>
    <t>00011300000000000000</t>
  </si>
  <si>
    <t>00011301995050000130</t>
  </si>
  <si>
    <t>18210102010011000110</t>
  </si>
  <si>
    <t>18210102020011000110</t>
  </si>
  <si>
    <t>18210102030011000110</t>
  </si>
  <si>
    <t>18210102030013000110</t>
  </si>
  <si>
    <t>18210102040011000110</t>
  </si>
  <si>
    <t>18210502010023000110</t>
  </si>
  <si>
    <t>18210504000020000110</t>
  </si>
  <si>
    <t xml:space="preserve">      Налог, взимаемый в связи с применением патентной системы налогообложения</t>
  </si>
  <si>
    <t>18210504020021000110</t>
  </si>
  <si>
    <t>901 01 06 04 01 05 0000 810</t>
  </si>
  <si>
    <t xml:space="preserve">      ДОХОДЫ ОТ ИСПОЛЬЗОВАНИЯ ИМУЩЕСТВА, НАХОДЯЩЕГОСЯ В ГОСУДАРСТВЕННОЙ И МУНИЦИПАЛЬНОЙ СОБСТВЕННОСТИ</t>
  </si>
  <si>
    <t>90111107015050000120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</si>
  <si>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</si>
  <si>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04811200000000000000</t>
  </si>
  <si>
    <t xml:space="preserve">     ПЛАТЕЖИ ПРИ ПОЛЬЗОВАНИИ ПРИРОДНЫМИ РЕСУРСАМИ</t>
  </si>
  <si>
    <t>04811201010016000120</t>
  </si>
  <si>
    <t xml:space="preserve">     Плата за выбросы загрязняющих веществ в атмосферный воздух стационарными объектами</t>
  </si>
  <si>
    <t>04811201020016000120</t>
  </si>
  <si>
    <t xml:space="preserve">     Плата за выбросы загрязняющих веществ в атмосферный воздух передвижными объектами</t>
  </si>
  <si>
    <t>04811201030016000120</t>
  </si>
  <si>
    <t xml:space="preserve">     Плата за выбросы загрязняющих веществ в водные объекты</t>
  </si>
  <si>
    <t>04811201040016000120</t>
  </si>
  <si>
    <t xml:space="preserve">     Плата за размещение отходов производства и потребления</t>
  </si>
  <si>
    <t xml:space="preserve">     ДОХОДЫ ОТ ОКАЗАНИЯ ПЛАТНЫХ УСЛУГ И КОМПЕНСАЦИИ ЗАТРАТ ГОСУДАРСТВА</t>
  </si>
  <si>
    <t>90611301995050001130</t>
  </si>
  <si>
    <t>90611301995050003130</t>
  </si>
  <si>
    <t>90111400000000000000</t>
  </si>
  <si>
    <t xml:space="preserve">    ДОХОДЫ ОТ ПРОДАЖИ МАТЕРИАЛЬНЫХ И НЕМАТЕРИАЛЬНЫХ АКТИВОВ</t>
  </si>
  <si>
    <t>00011600000000000000</t>
  </si>
  <si>
    <t xml:space="preserve">    ШТРАФЫ, САНКЦИИ,ВОЗМЕЩЕНИЕ УЩЕРБА</t>
  </si>
  <si>
    <t xml:space="preserve">    Прочие поступления от денежных взысканий (штрафов) и иных сумм в возмещение ущерба, зачисляемые в бюджеты муниципальных районов</t>
  </si>
  <si>
    <t>00020000000000000000</t>
  </si>
  <si>
    <t xml:space="preserve">    БЕЗВОЗМЕЗДНЫЕ ПОСТУПЛЕНИЯ</t>
  </si>
  <si>
    <t>00020200000000000000</t>
  </si>
  <si>
    <t xml:space="preserve">     Безвозмездные поступления от других бюджетов бюджетной системы Российской Федерации</t>
  </si>
  <si>
    <t xml:space="preserve">     ДОТАЦИИ БЮДЖЕТАМ СУБЪЕКТОВ РФ И МУНИЦИПАЛЬНЫМ ОБРАЗОВАНИЯМ</t>
  </si>
  <si>
    <t xml:space="preserve">      Дотации бюджетам муниципальных районов на выравнивание бюджетной обеспеченности</t>
  </si>
  <si>
    <t xml:space="preserve">    СУБСИДИИ БЮДЖЕТАМ СУБЪЕКТОВ РОССИЙСКОЙ ФЕДЕРАЦИИ И МУНИЦИПАЛЬНЫХ ОБРАЗОВАНИЙ (МЕЖБЮДЖЕТНЫЕ СУБСИДИИ)</t>
  </si>
  <si>
    <t xml:space="preserve">      Прочие субсидии бюджетам муниципальных районов, в том числе:</t>
  </si>
  <si>
    <t xml:space="preserve">      Субсидии на осуществление мероприятий по организации питания в муниципальных общеобразовательных учреждениях</t>
  </si>
  <si>
    <t xml:space="preserve">      Физическая культура</t>
  </si>
  <si>
    <t>1101</t>
  </si>
  <si>
    <t>00020203000000000151</t>
  </si>
  <si>
    <t xml:space="preserve">     СУБВЕНЦИИ БЮДЖЕТАМ СУБЪЕКТОВ РФ И МУНИЦИПАЛЬНЫХ ОБРАЗОВАНИЙ</t>
  </si>
  <si>
    <t>в рублях</t>
  </si>
  <si>
    <t xml:space="preserve">      Субвенции бюджетам муниципальных районов на выполнение передаваемых полномочий субъектов РФ, в том числе:</t>
  </si>
  <si>
    <t xml:space="preserve">      Субвенции на 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</si>
  <si>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 xml:space="preserve">    Субвенции на осуществление государственного полномочия Свердловской области по предоставлению отдельным категориям граждан компенсации расходов на оплату жилого помещения и коммунальных услуг</t>
  </si>
  <si>
    <t xml:space="preserve">    Субвенции на осуществление государственного полномочия Свердловской области по расчету и предоставлению за счет средств областного бюджета бюджетам поселений дотаций на выравнивание бюджетной обеспеченности поселений</t>
  </si>
  <si>
    <t xml:space="preserve">     Субвенции на осуществление государственного полномочия по  определению перечня лиц, уполномоченных составлять протоколы об административных правонарушениях, предусмотренных законом Свердловской области</t>
  </si>
  <si>
    <t xml:space="preserve">     Субвенции на осуществление государственного полномочия по  созданию административных комиссий</t>
  </si>
  <si>
    <t>00020203999050000151</t>
  </si>
  <si>
    <t xml:space="preserve">      Прочие субвенции бюджетам муниципальных районов, в том числе:</t>
  </si>
  <si>
    <t>90620203999050000151</t>
  </si>
  <si>
    <t>00021900000000000000</t>
  </si>
  <si>
    <t xml:space="preserve">   ВОЗВРАТ ОСТАТКОВ СУБСИДИЙ, СУБВЕНЦИЙ И ИНЫХ МЕЖБЮДЖЕТНЫХ ТРАНСФЕРТОВ, ИМЕЮЩИХ ЦЕЛЕВОЕ НАЗНАЧЕНИЕ, ПРОШЛЫХ ЛЕТ</t>
  </si>
  <si>
    <t>ИТОГО ДОХОДОВ</t>
  </si>
  <si>
    <t xml:space="preserve">      Другие вопросы в области образования</t>
  </si>
  <si>
    <t xml:space="preserve">    КУЛЬТУРА, КИНЕМАТОГРАФИЯ</t>
  </si>
  <si>
    <t xml:space="preserve">      Культура</t>
  </si>
  <si>
    <t xml:space="preserve">      Другие вопросы в области культуры, кинематографии</t>
  </si>
  <si>
    <t xml:space="preserve">    СОЦИАЛЬНАЯ ПОЛИТИКА</t>
  </si>
  <si>
    <t xml:space="preserve">      Пенсионное обеспечение</t>
  </si>
  <si>
    <t xml:space="preserve">      Социальное обеспечение населения</t>
  </si>
  <si>
    <t xml:space="preserve">      Другие вопросы в области социальной политики</t>
  </si>
  <si>
    <t xml:space="preserve">    ФИЗИЧЕСКАЯ КУЛЬТУРА И СПОРТ</t>
  </si>
  <si>
    <t xml:space="preserve">      Массовый спорт</t>
  </si>
  <si>
    <t xml:space="preserve">    МЕЖБЮДЖЕТНЫЕ ТРАНСФЕРТЫ ОБЩЕГО ХАРАКТЕРА БЮДЖЕТАМ СУБЪЕКТОВ РОССИЙСКОЙ ФЕДЕРАЦИИ И МУНИЦИПАЛЬНЫХ ОБРАЗОВАНИЙ</t>
  </si>
  <si>
    <t xml:space="preserve">      Дотации на выравнивание бюджетной обеспеченности субъектов Российской Федерации и муниципальных образований</t>
  </si>
  <si>
    <t xml:space="preserve">      Прочие межбюджетные трансферты общего характера</t>
  </si>
  <si>
    <t>Код целевой статьи</t>
  </si>
  <si>
    <t>Номер строки</t>
  </si>
  <si>
    <t>Код раздела, подраз-дела</t>
  </si>
  <si>
    <t>Исполненено</t>
  </si>
  <si>
    <t>3</t>
  </si>
  <si>
    <t>4</t>
  </si>
  <si>
    <t>5</t>
  </si>
  <si>
    <t xml:space="preserve">Исполнение муниципальных гарантий муниципального района в валюте Российской Федерации в случае,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t>
  </si>
  <si>
    <t>в том числе:</t>
  </si>
  <si>
    <t>Источники внутреннего финансирования дефицита местного бюджета</t>
  </si>
  <si>
    <t>Источники финансирования дефицита местного бюджета</t>
  </si>
  <si>
    <t>901 00 00 00 00 00 0000 000</t>
  </si>
  <si>
    <t>Администрация муниципального образования</t>
  </si>
  <si>
    <t>Наименование раздела, подраздела, целевой статьи или вида расходов</t>
  </si>
  <si>
    <t>Наименование источников внутреннего финансирования бюджета</t>
  </si>
  <si>
    <t>КБК</t>
  </si>
  <si>
    <t xml:space="preserve">Увеличение прочих остатков денежных средств бюджета муниципального района </t>
  </si>
  <si>
    <t>901 01 05 02 01 05 0000 510</t>
  </si>
  <si>
    <t>Уменьшение прочих остатков денежных средств бюджета муниципального района</t>
  </si>
  <si>
    <t>901 01 05 02 01 05 0000 610</t>
  </si>
  <si>
    <t>Возврат бюджетных кредитов, предоставленных юридическим лицам из бюджета муниципального района  в валюте Российской Федерации</t>
  </si>
  <si>
    <t>901 01 06 05 01 05 0000 640</t>
  </si>
  <si>
    <t>Код вида расходов</t>
  </si>
  <si>
    <t>901 01 03 00 00 05 0000 810</t>
  </si>
  <si>
    <t>901 01 03 00 00 05 0000 710</t>
  </si>
  <si>
    <t>Получение кредитов от других бюджетов бюджетной системы Российской Федерации бюджетом мунципального района  в валюте Российской Федерации</t>
  </si>
  <si>
    <t>Погашение бюджетом субъекта Российской Федерации кредитов от других бюджетов бюджетной системы Российской Федерации в валюте Российской Федерации</t>
  </si>
  <si>
    <t>000</t>
  </si>
  <si>
    <t>0100</t>
  </si>
  <si>
    <t>0102</t>
  </si>
  <si>
    <t>0103</t>
  </si>
  <si>
    <t>0104</t>
  </si>
  <si>
    <t>0106</t>
  </si>
  <si>
    <t>0113</t>
  </si>
  <si>
    <t>0300</t>
  </si>
  <si>
    <t>0309</t>
  </si>
  <si>
    <t>0314</t>
  </si>
  <si>
    <t>0400</t>
  </si>
  <si>
    <t>0405</t>
  </si>
  <si>
    <t>0406</t>
  </si>
  <si>
    <t>0408</t>
  </si>
  <si>
    <t>0409</t>
  </si>
  <si>
    <t>0412</t>
  </si>
  <si>
    <t>0500</t>
  </si>
  <si>
    <t>0502</t>
  </si>
  <si>
    <t>0700</t>
  </si>
  <si>
    <t>0701</t>
  </si>
  <si>
    <t>0702</t>
  </si>
  <si>
    <t>0707</t>
  </si>
  <si>
    <t>0709</t>
  </si>
  <si>
    <t>0800</t>
  </si>
  <si>
    <t>0801</t>
  </si>
  <si>
    <t>0804</t>
  </si>
  <si>
    <t>1000</t>
  </si>
  <si>
    <t>1001</t>
  </si>
  <si>
    <t>1003</t>
  </si>
  <si>
    <t>1006</t>
  </si>
  <si>
    <t>1100</t>
  </si>
  <si>
    <t>1102</t>
  </si>
  <si>
    <t>1400</t>
  </si>
  <si>
    <t>1401</t>
  </si>
  <si>
    <t>1403</t>
  </si>
  <si>
    <t xml:space="preserve">    ОБЩЕГОСУДАРСТВЕННЫЕ ВОПРОСЫ</t>
  </si>
  <si>
    <t xml:space="preserve">      Функционирование высшего должностного лица субъекта Российской Федерации и муниципального образования</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</si>
  <si>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</si>
  <si>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</si>
  <si>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      Обеспечение деятельности финансовых, налоговых и таможенных органов и органов финансового (финансово-бюджетного) надзора</t>
  </si>
  <si>
    <t xml:space="preserve">      Другие общегосударственные вопросы</t>
  </si>
  <si>
    <t xml:space="preserve">    НАЦИОНАЛЬНАЯ БЕЗОПАСНОСТЬ И ПРАВООХРАНИТЕЛЬНАЯ ДЕЯТЕЛЬНОСТЬ</t>
  </si>
  <si>
    <t xml:space="preserve">      Защита населения и территории от последствий чрезвычайных ситуаций природного и техногенного характера, гражданская оборона</t>
  </si>
  <si>
    <t xml:space="preserve">      Другие вопросы в области национальной безопасности и правоохранительной деятельности</t>
  </si>
  <si>
    <t xml:space="preserve">    НАЦИОНАЛЬНАЯ ЭКОНОМИКА</t>
  </si>
  <si>
    <t xml:space="preserve">      Сельское хозяйство и рыболовство</t>
  </si>
  <si>
    <t xml:space="preserve">      Водные ресурсы</t>
  </si>
  <si>
    <t xml:space="preserve">      Транспорт</t>
  </si>
  <si>
    <t xml:space="preserve">      Дорожное хозяйство, дорожные фонды</t>
  </si>
  <si>
    <t xml:space="preserve">      Другие вопросы в области национальной экономики</t>
  </si>
  <si>
    <t xml:space="preserve">    ЖИЛИЩНО-КОММУНАЛЬНОЕ ХОЗЯЙСТВО</t>
  </si>
  <si>
    <t xml:space="preserve">      Коммунальное хозяйство</t>
  </si>
  <si>
    <t xml:space="preserve">    ОБРАЗОВАНИЕ</t>
  </si>
  <si>
    <t xml:space="preserve">      Дошкольное образование</t>
  </si>
  <si>
    <t xml:space="preserve">      Общее образование</t>
  </si>
  <si>
    <t>Код классификации доходов бюджета</t>
  </si>
  <si>
    <t>Наименование показателя</t>
  </si>
  <si>
    <t>Исполнено в процентах</t>
  </si>
  <si>
    <t>00010000000000000000</t>
  </si>
  <si>
    <t xml:space="preserve">    НАЛОГОВЫЕ И НЕНАЛОГОВЫЕ ДОХОДЫ</t>
  </si>
  <si>
    <t>18210100000000000000</t>
  </si>
  <si>
    <t xml:space="preserve">    НАЛОГИ НА ПРИБЫЛЬ, ДОХОДЫ</t>
  </si>
  <si>
    <t>18210500000000000000</t>
  </si>
  <si>
    <t xml:space="preserve">      НАЛОГИ НА СОВОКУПНЫЙ ДОХОД</t>
  </si>
  <si>
    <t>18210502000020000110</t>
  </si>
  <si>
    <t xml:space="preserve">      Единый налог на вмененный доход для отдельных видов деятельности</t>
  </si>
  <si>
    <t>120</t>
  </si>
  <si>
    <t>240</t>
  </si>
  <si>
    <t>110</t>
  </si>
  <si>
    <t>850</t>
  </si>
  <si>
    <t>410</t>
  </si>
  <si>
    <t>360</t>
  </si>
  <si>
    <t>810</t>
  </si>
  <si>
    <t>540</t>
  </si>
  <si>
    <t>310</t>
  </si>
  <si>
    <t>320</t>
  </si>
  <si>
    <t>630</t>
  </si>
  <si>
    <t>330</t>
  </si>
  <si>
    <t>510</t>
  </si>
  <si>
    <t>ВСЕГО РАСХОДОВ:</t>
  </si>
  <si>
    <t>00010300000000000000</t>
  </si>
  <si>
    <t>НАЛОГИ НА ТОВАРЫ (РАБОТЫ, УСЛУГИ), РЕАЛИЗУЕМЫЕ НА ТЕРРИТОРИИ РОССИЙСКОЙ ФЕДЕРАЦИИ</t>
  </si>
  <si>
    <t>10010302230010000110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</si>
  <si>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</si>
  <si>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10010302240010000110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</si>
  <si>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</si>
  <si>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10010302250010000110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</si>
  <si>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</si>
  <si>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10010302260010000110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</si>
  <si>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</si>
  <si>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90111105075050000120</t>
  </si>
  <si>
    <t>90111105075050003120</t>
  </si>
  <si>
    <t>90111105075050004120</t>
  </si>
  <si>
    <t xml:space="preserve">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</si>
  <si>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 xml:space="preserve">      Резервные фонды</t>
  </si>
  <si>
    <t>0111</t>
  </si>
  <si>
    <t>870</t>
  </si>
  <si>
    <t xml:space="preserve">      Благоустройство</t>
  </si>
  <si>
    <t>0503</t>
  </si>
  <si>
    <t>Наименование категории работников</t>
  </si>
  <si>
    <t>Муниципальные служащие органов местного   
самоуправления муниципального образования 
Камышловский муниципальный район</t>
  </si>
  <si>
    <t>Работники казенных (бюджетных, автономных) учреждений муниципального образования Камышловский муниципальный район, подведомственных органу местного самоуправления</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</si>
  <si>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227.1 и 228 Налогового кодекса Российской Федерации(сумма платежа (перерасчеты, недоимка и задолженность по соответствующему платежу, в том числе по отмененому)</t>
  </si>
  <si>
    <t>18210102010012100110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</si>
  <si>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227.1 и 228 Налогового кодекса Российской Федерации(пени по соответствующему платежу)</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</si>
  <si>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Федерации(сумма платежа (перерасчеты, недоимка и задолженность по соответствующему платежу, в том числе по отмененому)</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</si>
  <si>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отмененому)</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</si>
  <si>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женежных взысканий (штрафов) по соответствующему платежу согласно законодательству Российской Федерации)</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</si>
  <si>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Федерации(сумма платежа (перерасчеты, недоимка и задолженность по соответствующему платежу, в том числе по отмененому)</t>
  </si>
  <si>
    <t xml:space="preserve">      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отмененому)</t>
  </si>
  <si>
    <t>18210502010022100110</t>
  </si>
  <si>
    <t xml:space="preserve">      Единый налог на вмененный доход для отдельных видов деятельности (пени по соответствующему платежу)</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</si>
  <si>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отмененому)</t>
  </si>
  <si>
    <t xml:space="preserve">      Доходы от сдачи в аренду имущества, составляющего казну муниципальных районов (за исключением земельных участков) (доходы от сдачи в аренду объектов нежилого фонда муниципальных районов, находящихся в казне муниципальных районов и не являющихся памятниками истории, культуры и градостроительства) </t>
  </si>
  <si>
    <t xml:space="preserve">     Доходы от сдачи в аренду имущества, составляющего казну муниципальных районов (за исключением земельных участков) (плата за пользование жилыми помещениями (плата за наем) муниципального жилищного фонда, находящегося в казне муниципальных районов)</t>
  </si>
  <si>
    <t xml:space="preserve">      Прочие доходы от оказания платных услуг (работ) получателями средств бюджетов муниципальных районов (в части платы за присмотр и уход за детьми, осваивающими образовательные программы дошкольного образования в казенных муниципальных общеобразовательных организациях)</t>
  </si>
  <si>
    <t xml:space="preserve">      Прочие доходы от оказания платных услуг (работ) получателями средств бюджетов муниципальных районов (плата за питание учащихся в казенных муниципальных общеобразовательных школах)  </t>
  </si>
  <si>
    <t xml:space="preserve">      Субвенции  бюджетам муниципальных районов на осуществление первичного воинского учета на территориях, где отсутствуют военные комиссариаты</t>
  </si>
  <si>
    <t xml:space="preserve">      Субвенции бюджетам муниципальных районов на предоставление гражданам субсидий на оплату жилого помещения и коммунальных услуг</t>
  </si>
  <si>
    <t>350</t>
  </si>
  <si>
    <t>90111690050050000140</t>
  </si>
  <si>
    <t xml:space="preserve">        Непрограммные направления деятельности</t>
  </si>
  <si>
    <t xml:space="preserve">            Глава муниципального образования</t>
  </si>
  <si>
    <t xml:space="preserve">              Расходы на выплаты персоналу государственных (муниципальных) органов</t>
  </si>
  <si>
    <t xml:space="preserve">            Обеспечение деятельности муниципальных органов (центральный аппарат)</t>
  </si>
  <si>
    <t xml:space="preserve">              Иные закупки товаров, работ и услуг для обеспечения государственных (муниципальных) нужд</t>
  </si>
  <si>
    <t xml:space="preserve">            Председатель представительного органа муниципального образования и его заместители</t>
  </si>
  <si>
    <t xml:space="preserve">            Депутаты представительного органа муниципального образования</t>
  </si>
  <si>
    <t xml:space="preserve">              Уплата налогов, сборов и иных платежей</t>
  </si>
  <si>
    <t xml:space="preserve">            Руководитель контрольно-счетной палаты муниципального образования и его заместители</t>
  </si>
  <si>
    <t xml:space="preserve">            Резервные фонды местных администраций</t>
  </si>
  <si>
    <t xml:space="preserve">              Резервные средства</t>
  </si>
  <si>
    <t xml:space="preserve">        Муниципальная программа "Устойчивое развитие сельских территорий муниципального образования Камышловский муниципальный район на период 2014-2020годов"</t>
  </si>
  <si>
    <t xml:space="preserve">          Подпрограмма 5 "Улучшение жилищных условий граждан, проживающих в сельской местности, в том числе молодых семей и молодых специалистов, проживающих и работающих в сельской местности на территории МО Камышловский муниципальный район"</t>
  </si>
  <si>
    <t xml:space="preserve">        Муниципальная программа "Повышение эффективности деятельности органов местного самоуправления муниципального образования Камышловский муниципальный район на 2014-2020годы"</t>
  </si>
  <si>
    <t xml:space="preserve">            Содержание муниципального казенного учреждения Камышловского муниципального района "Эксплуатационно-хозяйственная организация"</t>
  </si>
  <si>
    <t xml:space="preserve">            Проведение социологических исследований с целью выяснения уровня удовлетворенности  населения  Камышловского муниципального район деятельностью органов местного самоуправления района</t>
  </si>
  <si>
    <t xml:space="preserve">              Иные выплаты населению</t>
  </si>
  <si>
    <t xml:space="preserve">            Проведение представительских мероприятий, и  "Дней министерств Свердловской области"</t>
  </si>
  <si>
    <t xml:space="preserve">            Участие в работе Ассоциации "Совет муниципальных образований Свердловской области"</t>
  </si>
  <si>
    <t xml:space="preserve">            Издание книги, посвященной истории Камышловского района</t>
  </si>
  <si>
    <t xml:space="preserve">              Расходы на выплаты персоналу казенных учреждений</t>
  </si>
  <si>
    <t xml:space="preserve">            Содержание муниципального казенного учреждения Камышловского муниципального района "Центр предоставления государственных и муниципальных услуг"</t>
  </si>
  <si>
    <t xml:space="preserve">        Муниципальная программа "Повышение эффективности управления муниципальной собственностью на территории муниципального образования Камышловский муниципальный район на 2014-2020годы"</t>
  </si>
  <si>
    <t xml:space="preserve">            Приобретение помещений в здании расположенного по адресу:Свердловская область, г.Камышлов, ул.Гагарина,1а</t>
  </si>
  <si>
    <t xml:space="preserve">            Проведение технической инвентаризации муниципального недвижимого имущества, подготовка технической документации</t>
  </si>
  <si>
    <t xml:space="preserve">            Организация проведение работ по межеванию земельных участков</t>
  </si>
  <si>
    <t xml:space="preserve">            Расходы и ремонты на содержание объектов муниципальной собственности, находящихся в казне муниципального образования Камышловский муниципальный район</t>
  </si>
  <si>
    <t xml:space="preserve">            Оценка рыночной стоимости муниципального имущества для передачи в аренду</t>
  </si>
  <si>
    <t xml:space="preserve">              Иные межбюджетные трансферты</t>
  </si>
  <si>
    <t xml:space="preserve">        Муниципальная программа "Обеспечение общественной безопасности на территории МО Камышловский муниципальный район на 2014-2020годы"</t>
  </si>
  <si>
    <t xml:space="preserve">          Подпрограмма 3 "Профилактика правонарушений на территории МО Камышловский муниципальный район на 2014-2020годы"</t>
  </si>
  <si>
    <t xml:space="preserve">            Осуществление государственного полномочия Свердловской области по определению перечня должностных лиц уполномоченным составлять протоколы об административных правонарушениях, предусмотренных законом Свердловской области  за счет областного бюджета</t>
  </si>
  <si>
    <t xml:space="preserve">            Осуществление государственного полномочия Свердловской области по созданию административных комиссий  за счет областного бюджета</t>
  </si>
  <si>
    <t xml:space="preserve">          Подпрограмма 1 "Обеспечение мероприятий по гражданской обороне, предупреждению и ликвидации последствий ЧС и стихийных бедствий природного и техногенного характера, безопасности  людей на территории МО Камышловский муниципальный район на 2014-2020годы"</t>
  </si>
  <si>
    <t xml:space="preserve">            Поддержание в состоянии постоянной готовности к использованию систем оповещения населения об опасностях (приобретение и эксплуатационно-техническое обслуживание средств связи, аппаратуры оповещения, аренда технических средств)</t>
  </si>
  <si>
    <t xml:space="preserve">            Развитие пунктов временного размещения и приемных пунктов, подготовка загородной зоны для работы в особый период</t>
  </si>
  <si>
    <t xml:space="preserve">            Подготовка и обучение населения способам защиты от опасностей, возникающих при ведении военных действий или вследствие этих действий, способам защиты и действиям в чрезвычайных ситуациях</t>
  </si>
  <si>
    <t xml:space="preserve">            Приобретение или изготовление и эксплуатация аварийно-спасательного оборудования (в т.ч. нестандартного) и технических средств специальной разведки, средств индивидуальной защиты</t>
  </si>
  <si>
    <t xml:space="preserve">            Приобретение компьютерной и организационной техники, ее модернизация и дооборудование. Средств мобильной связи и навигации, радиостанции, средств пожаротушения и электронных карт, для позиционирования природных и техногенных рисков, в том числе для муниципальной дежурно-диспетчерской службы</t>
  </si>
  <si>
    <t xml:space="preserve">            Проведение работ по предупреждению и ликвидации чрезвычайных ситуаций природного и техногенного характера</t>
  </si>
  <si>
    <t xml:space="preserve">            Обеспечение деятельности ЕДДС</t>
  </si>
  <si>
    <t xml:space="preserve">          Подпрограмма 2 "Противодействие экстремизму и профилактика терроризма на территории МО Камышловский муниципальный района 2014-2020годы"</t>
  </si>
  <si>
    <t xml:space="preserve">          Подпрограмма 1 "Создание условий для развития сельскохозяйственного производства, расширения рынка сельскохозяйственной продукции, сырья и продовольствия"</t>
  </si>
  <si>
    <t xml:space="preserve">            Организация, проведение и подведение итогов конкурса  на лучшую организацию закупок молока</t>
  </si>
  <si>
    <t xml:space="preserve">              Премии и гранты</t>
  </si>
  <si>
    <t xml:space="preserve">            Организация и проведение районного конкурса "Лучшее личное подсобное хозяйство Камышловского района" и "Лучшее крестьянское (фермерское) хозяйство"</t>
  </si>
  <si>
    <t xml:space="preserve">            Субсидирование затрат по  закупу сельскохозяйственной продукции у населения Камышловского района</t>
  </si>
  <si>
    <t xml:space="preserve">            Субсидирование  части затрат по приобретению комбикорма на содержание коров в  личных подсобных хозяйствах</t>
  </si>
  <si>
    <t xml:space="preserve">            Организация и проведение районных конкурсов профессионального мастерства среди работников сельского хозяйства</t>
  </si>
  <si>
    <t xml:space="preserve">            Организация и проведение Дня работников сельского хозяйства и перерабатывающей промышленности</t>
  </si>
  <si>
    <t xml:space="preserve">            Обеспечение безопасности людей на водных объектах, предотвращение несчастных случаев на водоемах (в том числе: патрулирование,  изготовление планшетов, аншлагов, запрещающих знаков в необорудованных местах для купания и выхода на лед)</t>
  </si>
  <si>
    <t xml:space="preserve">          Подпрограмма 4 "Развитие транспортного комплекса в муниципальном образовании Камышловский муниципальный район"</t>
  </si>
  <si>
    <t xml:space="preserve">            Выполнение работ по содержанию автомобильных дорог общего пользования местного значения</t>
  </si>
  <si>
    <t xml:space="preserve">            Наружная реклама и реклама в средствах массовой информации инвестиционно привлекательного потенциала МО Камышловский муниципальный район</t>
  </si>
  <si>
    <t xml:space="preserve">          Подпрограмма 2 "Развитие субъектов малого и среднего предпринимательства"</t>
  </si>
  <si>
    <t xml:space="preserve">            Субсидирование части затрат на уплату процентов по кредитам, полученным в кредитных организациях субъектами МСП - производителями товаров, работ и услуг,  на финансирование проектов, отобранных на конкурсной основе</t>
  </si>
  <si>
    <t xml:space="preserve">            Субсидирование части затрат  начинающих субъектов  малого и среднего предпринимательства на создание и развитие  бизнеса в  приоритетных для МО видах деятельности</t>
  </si>
  <si>
    <t xml:space="preserve">            Компенсация затрат, произведенных и документально подтвержденных организациями, образующими инфраструктуру поддержки предпринимательской деятельности, на оплату  консультационных услуг</t>
  </si>
  <si>
    <t xml:space="preserve">            Организация и проведение Дня российского предпринимательства</t>
  </si>
  <si>
    <t xml:space="preserve">            Проведение  конкурса на звание "Лучший  предприниматель года", конкурса "Лучшее предприятие  торговли и  общественного питания" Проведение муниципального этапа конкурса "Молодой предприниматель"
</t>
  </si>
  <si>
    <t xml:space="preserve">          Подпрограмма 2 "Создание условий для обеспечения поселений, входящих в состав Камышловского муниципального района, услугами торговли, общественного питания и бытового обслуживания на период 2014-2020 годов"</t>
  </si>
  <si>
    <t xml:space="preserve">            Организация и проведение профессиональных праздников</t>
  </si>
  <si>
    <t xml:space="preserve">          Подпрограмма 3 "Развитие жилищно-коммунального хозяйства и повышение энергетической эффективности"</t>
  </si>
  <si>
    <t xml:space="preserve">            Межбюджетные трансферты бюджетам сельских поселений на разработку и реализацию инвестиционных проектов</t>
  </si>
  <si>
    <t xml:space="preserve">            Межбюджетные трансферты бюджетам муниципальных образований сельских поселений на замену ветких коммунальных сетей</t>
  </si>
  <si>
    <t xml:space="preserve">          Подпрограмма 6 "Восстановление и развитие объектов внешнего благоустройства"</t>
  </si>
  <si>
    <t xml:space="preserve">            Предоставление межбюджетных трансфертов, призерам конкурса на звание "Самый благоустроенный населенный пункт Камышловского района"</t>
  </si>
  <si>
    <t xml:space="preserve">              Бюджетные инвестиции</t>
  </si>
  <si>
    <t xml:space="preserve">        Муниципальная программа "Развитие системы образования муниципального образования Камышловский муниципальный район на период 2014-2020годы"</t>
  </si>
  <si>
    <t xml:space="preserve">          Подпрограмма 1 "Развитие системы дошкольного образования в муниципальном образовании Камышловский муниципальный район"</t>
  </si>
  <si>
    <t xml:space="preserve">            Финансовое обеспечение прав граждан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t>
  </si>
  <si>
    <t xml:space="preserve">            Финансовое обеспечение прав граждан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учебных пособий, средств обучения, игр, игрушек, расходных материалов и материалов для хозяйственных нужд и т.д. (за исключением расходов на содержание зданий и коммунальных расходов)</t>
  </si>
  <si>
    <t xml:space="preserve">            Создание условий для содержания детей в муниципальных образовательных организациях дошкольного образования и обеспечения образовательного процесса</t>
  </si>
  <si>
    <t xml:space="preserve">            Обеспечение организации питания воспитанников в муниципальных образовательных организациях дошкольного  образования Камышловского муниципального района</t>
  </si>
  <si>
    <t xml:space="preserve">            Приведение зданий и территорий образовательных организаций дошкольного образования в соответствии с современными требованиями и нормами (проведение капитального, текущего ремонта зданий, сооружений, помещений)</t>
  </si>
  <si>
    <t xml:space="preserve">            Повышение квалификации  педагогических и управленческих кадров для реализации федеральных  государственных  образовательных стандартов дошкольного образования  (внедрение модели организации и  финансирования повышения  квалификации работников  образования, обеспечивающей
непрерывность и адресный подход к повышению квалификации)</t>
  </si>
  <si>
    <t xml:space="preserve">          Подпрограмма 2 "Развитие системы общего образования в муниципальном образовании Камышловский муниципальный район"</t>
  </si>
  <si>
    <t xml:space="preserve">            Финансовое обеспечение прав граждан на получение начального общего, основного общего, среднего общего образования в  муниципальных общеобразовательных организациях в части финансирования расходов на оплату труда работников  общеобразовательных организаций</t>
  </si>
  <si>
    <t xml:space="preserve">            Финансовое обеспечение прав граждан на получение начального общего, основного общего, среднего общего образования в  муниципальных общеобразовательных организациях в части финансирования расходов на  приобретение учебников, учебных пособий, средств обучения, расходных материалов и материалов для хозяйственных нужд и т.д. (за исключением расходов на содержание зданий и коммунальных расходов)</t>
  </si>
  <si>
    <t xml:space="preserve">            Создание условий для содержания детей в муниципальных общеобразовательных организациях и обеспечения образовательного процесса</t>
  </si>
  <si>
    <t xml:space="preserve">            Обеспечение организации питания обучающихся в муниципальных общеобразовательных организациях</t>
  </si>
  <si>
    <t xml:space="preserve">            Обеспечение организации  подвоза обучающихся, проживающих на  отдаленных территориях, на специально оборудованном для перевозки детей  школьном автобусе в порядке, установленном законодательством , (при необходимости</t>
  </si>
  <si>
    <t xml:space="preserve">            Приведение зданий и территорий общеобразовательных организаций в соответствии с современными требованиями и нормами (проведение капитального,  текущего ремонта зданий, сооружений, помещений)</t>
  </si>
  <si>
    <t xml:space="preserve">            Повышение квалификации  педагогических и  управленческих кадров для реализации федеральных   государственных  образовательных стандартов 
общего образования  (внедрение модели организации и  финансирования повышения   квалификации работников  образования, обеспечивающей
непрерывность и адресный подход к повышению         
квалификации)</t>
  </si>
  <si>
    <t xml:space="preserve">        Муниципальная программа "Развитие культуры, молодежной политики и спорта на территории муниципального образования Камышловский муниципальный район на 2014-2020годы"</t>
  </si>
  <si>
    <t xml:space="preserve">          Подпрограмма 2 "Развитие дополнительного образования"</t>
  </si>
  <si>
    <t xml:space="preserve">            Приобретение оборудования и иных материальных ценностей, необходимых для деятельности дополнительного образования</t>
  </si>
  <si>
    <t xml:space="preserve">            Организация деятельности учреждений дополнительного образования</t>
  </si>
  <si>
    <t xml:space="preserve">            Мероприятия по укреплению материально-технической базы муниципальных учреждений дополнительного образования</t>
  </si>
  <si>
    <t xml:space="preserve">          Подпрограмма 3 "Развитие системы отдыха и оздоровление детей в муниципальном образовании Камышловский муниципальный район"</t>
  </si>
  <si>
    <t xml:space="preserve">            Организация отдыха и оздоровления детей и подростков в Камышловском муниципальном районе</t>
  </si>
  <si>
    <t xml:space="preserve">            Организация  трудоустройства несовершеннолетних в летний период в Камышловском муниципальном районе</t>
  </si>
  <si>
    <t xml:space="preserve">            Награждение лучших общеобразовательных организаций, реализующих мероприятия по организации отдыха, оздоровления и трудоустройства детей Камышловского муниципального района</t>
  </si>
  <si>
    <t xml:space="preserve">            Организация отдыха детей в каникулярное время за счет областного бюджета</t>
  </si>
  <si>
    <t xml:space="preserve">          Подпрограмма 4 "Патриотическое воспитание граждан в муниципальном образовании Камышловский муниципальный район"</t>
  </si>
  <si>
    <t xml:space="preserve">            Организация мероприятий по капитальному ремонту и реконструкции военно-спортивных полос и стрелковых тиров в общеобразовательных организациях</t>
  </si>
  <si>
    <t xml:space="preserve">            Организация участия и проведение районных, областных, общероссийских, мероприятий патриотической направленности</t>
  </si>
  <si>
    <t xml:space="preserve">          Подпрограмма 3 "Развитие потенциала молодежи Камышловского района"</t>
  </si>
  <si>
    <t xml:space="preserve">            Осуществление мероприятий по приоритетным направлениям работы с молодежью</t>
  </si>
  <si>
    <t xml:space="preserve">          Подпрограмма 5 "Патриотическое воспитание граждан"</t>
  </si>
  <si>
    <t xml:space="preserve">            Мероприятия, направленные на патриотическое воспитание граждан (конкурсы, фестивали, акции, соревнования памяти, автопробеги и т.д.)</t>
  </si>
  <si>
    <t xml:space="preserve">            Организация и проведение 5-дневных учебных сборов по начальной военной подготовке для допризывной молодежи</t>
  </si>
  <si>
    <t xml:space="preserve">            Организация и проведение военно-спортивных игр, предусмотренных Спартакиадой допризывников ОУ Камышловского района, участие в оборонно-спортивных оздоровительных лагерях на территории Свердловской области</t>
  </si>
  <si>
    <t xml:space="preserve">          Подпрограмма 5 " Обеспечение реализации муниципальной программы "Развитие системы образования в муниципальном образовании Камышловский муниципальный район на 2014-2020 годы"</t>
  </si>
  <si>
    <t xml:space="preserve">            Обеспечение деятельности Управления образования администрации муниципального образования Камышловский муниципальный район (Районный информационно-методический кабинет, бухгалтерия)</t>
  </si>
  <si>
    <t xml:space="preserve">            Обеспечение исполнения полномочий Управления образования (Создание материально-технической базы для обеспечения деятельности пункта проведения ЕГЭ, организация и проведение  районных мероприятий в сфере образования</t>
  </si>
  <si>
    <t xml:space="preserve">          Подпрограмма 1 "Развитие культуры и искусства"</t>
  </si>
  <si>
    <t xml:space="preserve">            Организация деятельности МКИЦ</t>
  </si>
  <si>
    <t xml:space="preserve">            Организация библиотечного обслуживания населения, формирование и хранение библиотечных фондов  муниципальной межпоселенческой библиотеки</t>
  </si>
  <si>
    <t xml:space="preserve">            Укрепление и развитие материально - технической базы "МКИЦ"</t>
  </si>
  <si>
    <t xml:space="preserve">            Мероприятия по информированию населения, издательской деятельности</t>
  </si>
  <si>
    <t xml:space="preserve">            Мероприятия в сфере культуры и искусства</t>
  </si>
  <si>
    <t xml:space="preserve">            Информатизация муниципальных учреждений культуры (МКИЦ), в том числе комплектование книжных фондов (включая приобретение электронных версий книг и приобретение (подписку) периодических изданий), приобретение компьютерного оборудования и лицензионного программного обеспечения, подключение муниципальных библиотек к сети "Интернет"</t>
  </si>
  <si>
    <t xml:space="preserve">          Подпрограмма 7 "Обеспечивающая подпрограмма"</t>
  </si>
  <si>
    <t xml:space="preserve">            Обеспечение деятельности структурных подразделений органа местного самоуправления в сфере культуры, молодежной политики и спорта(ОКМС)</t>
  </si>
  <si>
    <t xml:space="preserve">            Доплаты к пенсиям муниципальных служащих</t>
  </si>
  <si>
    <t xml:space="preserve">              Публичные нормативные социальные выплаты гражданам</t>
  </si>
  <si>
    <t xml:space="preserve">            Предоставление социальных выплат гражданам, проживающим в сельской местности на строительство (приобретение) жилья</t>
  </si>
  <si>
    <t xml:space="preserve">              Социальные выплаты гражданам, кроме публичных нормативных социальных выплат</t>
  </si>
  <si>
    <t xml:space="preserve">            Предоставление социальных выплат молодым семьям (молодым специалистам), проживающим и работающим в сельской местности на строительство (приобретение) жилья</t>
  </si>
  <si>
    <t xml:space="preserve">          Подпрограмма 6 "Обеспечение жильем молодых семей МО Камышловский муниципальный район"</t>
  </si>
  <si>
    <t xml:space="preserve">            Предоставление социальных выплат молодым семьям на условиях софинансирования</t>
  </si>
  <si>
    <t xml:space="preserve">        Муниципальная программа "Дополнительные меры социальной поддержки населения в муниципальном образовании  Камышловский муниципальный район на 2014-2020годы"</t>
  </si>
  <si>
    <t xml:space="preserve">            Оказание материальной помощи различным категориям граждан и социальная поддержка граждан пожилого возраста</t>
  </si>
  <si>
    <t xml:space="preserve">            Организация и проведение церемонии награждения лучших благотворителей года</t>
  </si>
  <si>
    <t xml:space="preserve">            Содействие общественным организациям в проведении социально-значимых мероприятий</t>
  </si>
  <si>
    <t xml:space="preserve">              Субсидии некоммерческим организациям (за исключением государственных (муниципальных) учреждений)</t>
  </si>
  <si>
    <t xml:space="preserve">            Выплаты почетным гражданам Камышловского муниципального района</t>
  </si>
  <si>
    <t xml:space="preserve">              Публичные нормативные выплаты гражданам несоциального характера</t>
  </si>
  <si>
    <t xml:space="preserve">            Организация деятельности учреждений физической культуры и их филиалов спортивной  направленности (ФОК)</t>
  </si>
  <si>
    <t xml:space="preserve">            Мероприятия в сфере физической культуры и спорта</t>
  </si>
  <si>
    <t xml:space="preserve">        Муниципальная программа "Управление муниципальными финансами муниципального образования Камышловский муниципальный район до 2020 года"</t>
  </si>
  <si>
    <t xml:space="preserve">          Подпрограмма 1 "Повышение финансовой самостоятельности местных бюджетов"</t>
  </si>
  <si>
    <t xml:space="preserve">            Предоставление дотаций на выравнивание бюджетной обеспеченности поселений</t>
  </si>
  <si>
    <t xml:space="preserve">              Дотации</t>
  </si>
  <si>
    <t xml:space="preserve">            Предоставление дотаций бюджетам поселений на выравнивание бюджетной обеспеченности  за счет областного бюджета</t>
  </si>
  <si>
    <t xml:space="preserve">            Предоставление межбюджетных трансфертов сельским поселениям на осуществление первичного воинского учета на территориях, где отсутствуют военные комиссариаты  за счет федерального бюджета</t>
  </si>
  <si>
    <t xml:space="preserve">            Предоставление прочих межбюджетных трансфертов на выравнивание бюджетной обеспеченности поселений</t>
  </si>
  <si>
    <t xml:space="preserve">     Субвенции на осуществление государственного полномочия Свердловской области по организации проведения мероприятий по отлову и содержанию безнадзорных собак</t>
  </si>
  <si>
    <t>0000000000</t>
  </si>
  <si>
    <t>7000000000</t>
  </si>
  <si>
    <t>7000111000</t>
  </si>
  <si>
    <t>7000211000</t>
  </si>
  <si>
    <t>7000311000</t>
  </si>
  <si>
    <t>7000411000</t>
  </si>
  <si>
    <t>7000511000</t>
  </si>
  <si>
    <t>7000610000</t>
  </si>
  <si>
    <t>0500000000</t>
  </si>
  <si>
    <t>0500110000</t>
  </si>
  <si>
    <t>0500210000</t>
  </si>
  <si>
    <t>0500311000</t>
  </si>
  <si>
    <t>0500510000</t>
  </si>
  <si>
    <t>0500710000</t>
  </si>
  <si>
    <t>0500910000</t>
  </si>
  <si>
    <t>0501010000</t>
  </si>
  <si>
    <t>0501210000</t>
  </si>
  <si>
    <t>0501310000</t>
  </si>
  <si>
    <t xml:space="preserve">              Субсидии юридическим лицам (кроме некоммерческих организаций), индивидуальным предпринимателям, физическим лицам -производителям товаров, работ, услуг</t>
  </si>
  <si>
    <t>0600000000</t>
  </si>
  <si>
    <t>0600110000</t>
  </si>
  <si>
    <t>0600210000</t>
  </si>
  <si>
    <t>0600310000</t>
  </si>
  <si>
    <t>0600410000</t>
  </si>
  <si>
    <t>0600510000</t>
  </si>
  <si>
    <t>0700000000</t>
  </si>
  <si>
    <t>0730641100</t>
  </si>
  <si>
    <t>0730741200</t>
  </si>
  <si>
    <t>0710110000</t>
  </si>
  <si>
    <t>0710310000</t>
  </si>
  <si>
    <t>0710410000</t>
  </si>
  <si>
    <t>0710510000</t>
  </si>
  <si>
    <t>0710610000</t>
  </si>
  <si>
    <t>0711110000</t>
  </si>
  <si>
    <t>0711210000</t>
  </si>
  <si>
    <t>0720210000</t>
  </si>
  <si>
    <t>0720310000</t>
  </si>
  <si>
    <t>0730110000</t>
  </si>
  <si>
    <t>0730210000</t>
  </si>
  <si>
    <t>0730310000</t>
  </si>
  <si>
    <t xml:space="preserve">            Проведение мероприятий направленных на активизацию борьбы с пьянством, алкоголизмом, наркоманией, преступностью на территории Камышловского района</t>
  </si>
  <si>
    <t>0730710000</t>
  </si>
  <si>
    <t>0200000000</t>
  </si>
  <si>
    <t>0210110000</t>
  </si>
  <si>
    <t>0210210000</t>
  </si>
  <si>
    <t>0210310000</t>
  </si>
  <si>
    <t>0210410000</t>
  </si>
  <si>
    <t>0210510000</t>
  </si>
  <si>
    <t>0210610000</t>
  </si>
  <si>
    <t xml:space="preserve">            Субсидирование малых форм хозяйствования на селе с целью расширения производства сельскохозяйственной продукции</t>
  </si>
  <si>
    <t>0210710000</t>
  </si>
  <si>
    <t xml:space="preserve">            Субвенции на осуществление государственного полномочия Свердловской области   по организации проведения мероприятий по отлову и содержанию безнадзорных собак</t>
  </si>
  <si>
    <t>7001142П00</t>
  </si>
  <si>
    <t>0710710000</t>
  </si>
  <si>
    <t>0240212402</t>
  </si>
  <si>
    <t>0240110000</t>
  </si>
  <si>
    <t>0240312403</t>
  </si>
  <si>
    <t>0100000000</t>
  </si>
  <si>
    <t>0110310000</t>
  </si>
  <si>
    <t>0120110000</t>
  </si>
  <si>
    <t>0120210000</t>
  </si>
  <si>
    <t>0120310000</t>
  </si>
  <si>
    <t>0120510000</t>
  </si>
  <si>
    <t>0120610000</t>
  </si>
  <si>
    <t xml:space="preserve">            Субсидирование субъектов малого  и среднего предпринимательства на компенсацию затрат, связанное  с приобретением оборудования в целях  создания и (или) развития и (или) модернизации производства товаров (работ, услуг)</t>
  </si>
  <si>
    <t>0120710000</t>
  </si>
  <si>
    <t>0220210000</t>
  </si>
  <si>
    <t>0600716007</t>
  </si>
  <si>
    <t>0230112301</t>
  </si>
  <si>
    <t>0230212302</t>
  </si>
  <si>
    <t>0260112601</t>
  </si>
  <si>
    <t>0300000000</t>
  </si>
  <si>
    <t>0310110000</t>
  </si>
  <si>
    <t>0310210000</t>
  </si>
  <si>
    <t>0310310000</t>
  </si>
  <si>
    <t>0310410000</t>
  </si>
  <si>
    <t>0310510000</t>
  </si>
  <si>
    <t>0310710000</t>
  </si>
  <si>
    <t xml:space="preserve">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общеобразовательных организаций  за счет областного бюджета.</t>
  </si>
  <si>
    <t>0310845110</t>
  </si>
  <si>
    <t xml:space="preserve">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 средств обучения, игр. игрушек за счет областного бюджета</t>
  </si>
  <si>
    <t>0310945120</t>
  </si>
  <si>
    <t>0320110000</t>
  </si>
  <si>
    <t>0320210000</t>
  </si>
  <si>
    <t>0320310000</t>
  </si>
  <si>
    <t>0320410000</t>
  </si>
  <si>
    <t>0320510000</t>
  </si>
  <si>
    <t>0320610000</t>
  </si>
  <si>
    <t>0320810000</t>
  </si>
  <si>
    <t xml:space="preserve">            Субвенции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работников общеобразовательных организаций  за счет областного бюджета</t>
  </si>
  <si>
    <t>0321145310</t>
  </si>
  <si>
    <t xml:space="preserve">            Субвенции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приобретение учебников и учебных пособий, средств обучения, игр, игрушек  за счет областного бюджета</t>
  </si>
  <si>
    <t>0321245320</t>
  </si>
  <si>
    <t>0321345400</t>
  </si>
  <si>
    <t xml:space="preserve">            Обеспечение мероприятий по оборудованию спортивных площадок в муниципальных общеобразовательных организациях</t>
  </si>
  <si>
    <t>03214S5Ш00</t>
  </si>
  <si>
    <t xml:space="preserve">            Оснащение оборудованием и инвентнарем  муниципальных учреждений, занимающихся патриотическим воспитанием граждан</t>
  </si>
  <si>
    <t>0340210000</t>
  </si>
  <si>
    <t>0400000000</t>
  </si>
  <si>
    <t>0420110000</t>
  </si>
  <si>
    <t>0420210000</t>
  </si>
  <si>
    <t>0420310000</t>
  </si>
  <si>
    <t>0330110000</t>
  </si>
  <si>
    <t>0330210000</t>
  </si>
  <si>
    <t>0330310000</t>
  </si>
  <si>
    <t>0330445600</t>
  </si>
  <si>
    <t>0340110000</t>
  </si>
  <si>
    <t>0340310000</t>
  </si>
  <si>
    <t>0430110000</t>
  </si>
  <si>
    <t>0450410000</t>
  </si>
  <si>
    <t>0450510000</t>
  </si>
  <si>
    <t>0350110000</t>
  </si>
  <si>
    <t>0350210000</t>
  </si>
  <si>
    <t>0410210000</t>
  </si>
  <si>
    <t>0410310000</t>
  </si>
  <si>
    <t>0410410000</t>
  </si>
  <si>
    <t>0410510000</t>
  </si>
  <si>
    <t>0410610000</t>
  </si>
  <si>
    <t>0410710000</t>
  </si>
  <si>
    <t>0470110000</t>
  </si>
  <si>
    <t>7000810000</t>
  </si>
  <si>
    <t>0800000000</t>
  </si>
  <si>
    <t>0800110000</t>
  </si>
  <si>
    <t>0800210000</t>
  </si>
  <si>
    <t>0800310000</t>
  </si>
  <si>
    <t xml:space="preserve">            Поздравление граждан  и семей (в том числе многодетных и замещающих семей) в Днем Победы в Великой Отечественной войне 1941-1945 г.г., в связи со свадебным юбилеем либо награждением знаком отличия Свердловской области "Совет да любовь"; в связи с награждением знаком отличия Свердловской области "Материнская доблесть"</t>
  </si>
  <si>
    <t>0800410000</t>
  </si>
  <si>
    <t xml:space="preserve">            Информирование населения о реализуемых в рамках муниципальной программы мероприятиях</t>
  </si>
  <si>
    <t>0800510000</t>
  </si>
  <si>
    <t>0800649100</t>
  </si>
  <si>
    <t>0800649200</t>
  </si>
  <si>
    <t>0800652500</t>
  </si>
  <si>
    <t>7000910000</t>
  </si>
  <si>
    <t>0440210000</t>
  </si>
  <si>
    <t>0440110000</t>
  </si>
  <si>
    <t>0900000000</t>
  </si>
  <si>
    <t>0910110000</t>
  </si>
  <si>
    <t>0910340300</t>
  </si>
  <si>
    <t>0730851180</t>
  </si>
  <si>
    <t>0910210000</t>
  </si>
  <si>
    <t>0730000000</t>
  </si>
  <si>
    <t>0710000000</t>
  </si>
  <si>
    <t>0720000000</t>
  </si>
  <si>
    <t>0210000000</t>
  </si>
  <si>
    <t>0240000000</t>
  </si>
  <si>
    <t>0110000000</t>
  </si>
  <si>
    <t>0120000000</t>
  </si>
  <si>
    <t>0220000000</t>
  </si>
  <si>
    <t>0230000000</t>
  </si>
  <si>
    <t>0260000000</t>
  </si>
  <si>
    <t>0250000000</t>
  </si>
  <si>
    <t>0310000000</t>
  </si>
  <si>
    <t>0320000000</t>
  </si>
  <si>
    <t>0340000000</t>
  </si>
  <si>
    <t>0420000000</t>
  </si>
  <si>
    <t>0330000000</t>
  </si>
  <si>
    <t>0430000000</t>
  </si>
  <si>
    <t>0450000000</t>
  </si>
  <si>
    <t>0350000000</t>
  </si>
  <si>
    <t>0410000000</t>
  </si>
  <si>
    <t>0470000000</t>
  </si>
  <si>
    <t>0460000000</t>
  </si>
  <si>
    <t xml:space="preserve">          Подпрограмма 8 "Предоставление  региональной поддержки  молодым семьям Камышловского муниципального района  на улучшение жилищных условий"</t>
  </si>
  <si>
    <t>0480000000</t>
  </si>
  <si>
    <t xml:space="preserve">          Подпрограмма 4 "Развитие физической культуры, спорта и туризма "</t>
  </si>
  <si>
    <t>0440000000</t>
  </si>
  <si>
    <t>0910000000</t>
  </si>
  <si>
    <t>18210501000010000110</t>
  </si>
  <si>
    <t xml:space="preserve">   Налог, взимаемый в связи с применением упрощенной системы налогообложения</t>
  </si>
  <si>
    <t>18210501011011000110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</si>
  <si>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</si>
  <si>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18210501011012100110</t>
  </si>
  <si>
    <t xml:space="preserve">  Налог, взимаемый с налогоплательщиков, выбравших в качестве объекта налогообложения доходы (сумма платежа (пени по соответствующему платежу)</t>
  </si>
  <si>
    <t>18210501011013000110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</si>
  <si>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</si>
  <si>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18210501021011000110</t>
  </si>
  <si>
    <t xml:space="preserve">  Налог, взимаемый с налогоплательщиков, выбравших в качестве объекта налогообложения доходы, уменьшенные на величину расходов (сумма платежа (перерасчеты, недоимка и задолженность по соответствующему платежу, в том числе по отмененному)</t>
  </si>
  <si>
    <t>18210501021012100110</t>
  </si>
  <si>
    <t xml:space="preserve">  Налог, взимаемый с налогоплательщиков, выбравших в качестве объекта налогообложения доходы, уменьшенные на величину расходов (пени по соответствующему платежу)</t>
  </si>
  <si>
    <t>18210501021013000110</t>
  </si>
  <si>
    <t xml:space="preserve">  Налог, взимаемый с налогоплательщиков, выбравших в качестве объекта налогообложения доходы, уменьшенные на величину расходов (суммы денежных взысканий (штрафов) по соответствующему платежу согласно законодательству Российской Федерации) </t>
  </si>
  <si>
    <t xml:space="preserve">      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</si>
  <si>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 xml:space="preserve">      Налог, взимаемый в связи с применением патентной системы налогообложения (сумма платежа (перерасчеты, недоимка и задолженность по соответствующему платежу, в том числе по отмененому)</t>
  </si>
  <si>
    <t>18211603010016000140</t>
  </si>
  <si>
    <t xml:space="preserve">    Денежные взыскания (штрафы) за нарушение законодательства о налогах и сборах</t>
  </si>
  <si>
    <t xml:space="preserve">     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а также дополнительного образования в муниципальных общеобразовательных учреждениях для реализации основных общеобразовательных программ в части финансирования расходов на оплату труда работников общеобразовательных учреждений, расходов на учебники и учебные пособия, технические средства обучения, расходные материалы и хозяйственные нужды (за исключением расходов на содержание зданий и коммунальных расходов)</t>
  </si>
  <si>
    <t>в процентах к сумме средств, отраженных в графе 7</t>
  </si>
  <si>
    <t xml:space="preserve">            Бюджетные инвестиции в объекты капитального строительства</t>
  </si>
  <si>
    <t>0230410000</t>
  </si>
  <si>
    <t xml:space="preserve">            Создание в общеобразовательных организациях, расположенных в сельской местности, условий для занятий физической культурой и спортом</t>
  </si>
  <si>
    <t xml:space="preserve">            Приобретение оборудования и инвентаря для муниципальных учреждений занимающихся патриотическим воспитанием и допризывной подготовкой молодежи к военной службе</t>
  </si>
  <si>
    <t>04501S8400</t>
  </si>
  <si>
    <t>04506S8400</t>
  </si>
  <si>
    <t>02501L0180</t>
  </si>
  <si>
    <t>02502L0180</t>
  </si>
  <si>
    <t xml:space="preserve">            Ремонт зданий и помещений, в которых размещаются  муниципальные учреждения физической культуры, спорта и их филиалы (ФОК)</t>
  </si>
  <si>
    <t>0440610000</t>
  </si>
  <si>
    <t xml:space="preserve">            Приобретение оборудования и иных материальных ценностей для деятельности муниципальных учреждений в сфере физической культуры и спорта</t>
  </si>
  <si>
    <t>0440510000</t>
  </si>
  <si>
    <t>90611301995050004130</t>
  </si>
  <si>
    <t xml:space="preserve">      Прочие доходы от оказания платных услуг (работ) получателями средств бюджетов муниципальных районов </t>
  </si>
  <si>
    <t>18210102010013000110</t>
  </si>
  <si>
    <t>18210102030012100110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</si>
  <si>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</si>
  <si>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00010800000000000000</t>
  </si>
  <si>
    <t xml:space="preserve">     ГОСУДАРСТВЕННАЯ ПОШЛИНА</t>
  </si>
  <si>
    <t>18210803010011000110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</si>
  <si>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</si>
  <si>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r>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 </t>
    </r>
    <r>
      <rPr>
        <b/>
        <sz val="10"/>
        <rFont val="Times New Roman"/>
        <family val="1"/>
        <charset val="204"/>
      </rPr>
      <t>в т.ч.:</t>
    </r>
  </si>
  <si>
    <r>
      <t xml:space="preserve">      Доходы от сдачи в аренду имущества, составляющего казну муниципальных районов (за исключением земельных участков) </t>
    </r>
    <r>
      <rPr>
        <sz val="10"/>
        <rFont val="Times New Roman"/>
        <family val="1"/>
        <charset val="204"/>
      </rPr>
      <t>из них:</t>
    </r>
  </si>
  <si>
    <r>
      <t xml:space="preserve">      Прочие доходы от оказания платных услуг (работ) получателями средств бюджетов муниципальных районов, </t>
    </r>
    <r>
      <rPr>
        <sz val="10"/>
        <rFont val="Times New Roman"/>
        <family val="1"/>
        <charset val="204"/>
      </rPr>
      <t>из них</t>
    </r>
    <r>
      <rPr>
        <b/>
        <sz val="10"/>
        <rFont val="Times New Roman"/>
        <family val="1"/>
        <charset val="204"/>
      </rPr>
      <t xml:space="preserve">: </t>
    </r>
  </si>
  <si>
    <t xml:space="preserve">            Осуществление государственных полномочий органами местного самоуправления по хранению, комплектованию, учету и использованию архивных документов, относящихся к государственной собственности Свердловской области,  за счет областного  бюджета</t>
  </si>
  <si>
    <t xml:space="preserve">            Приобретение  здания  нежилого назначения  в с.Галкинское ул. Агрономическая д.6</t>
  </si>
  <si>
    <t>0601210000</t>
  </si>
  <si>
    <t xml:space="preserve">            Оценка рыночной стоимости земельных участков для заключения договоров аренды</t>
  </si>
  <si>
    <t>0601410000</t>
  </si>
  <si>
    <t xml:space="preserve">            Межбюджетные трансферты муниципральным образованиям сельских поселений на организацию пассажирских перевозок</t>
  </si>
  <si>
    <t xml:space="preserve">            Организация пассажирских перевозок</t>
  </si>
  <si>
    <t>0240410000</t>
  </si>
  <si>
    <t xml:space="preserve">            Межбюджетные трансферты муниципальным образованиям сельских поселений на ремонт автомобильных дорог местного значения, в том числе искусственных сооружений, расположенных на них</t>
  </si>
  <si>
    <t xml:space="preserve">            Организация и проведение  конкурсов профессионального мастерства среди продавцов, поваров, водителей и др. профессий</t>
  </si>
  <si>
    <t>0121210000</t>
  </si>
  <si>
    <t xml:space="preserve">            Организация и проведение смотра-конкурса на лучшую организацию торгового обслуживания в день проведения выборов</t>
  </si>
  <si>
    <t>0121410000</t>
  </si>
  <si>
    <t xml:space="preserve">            Обеспечение питанием  обучающихся  в  муниципальных  общеобразовательных  организациях,  за счет областного бюджета</t>
  </si>
  <si>
    <t xml:space="preserve">      Дополнительное образование детей</t>
  </si>
  <si>
    <t>0703</t>
  </si>
  <si>
    <t xml:space="preserve">      Молодежная политика</t>
  </si>
  <si>
    <t xml:space="preserve">            Субвенции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 соответствии с Законом Свердловской области «О наделении органов местного самоуправления муниципальных образований, расположенных на территории Свердловской области, государственным полномочием Свердловской области по предоставлению гражданам субсидий на оплату жилого помещения и коммунальных услуг», за счет  средств  областного  бюджета</t>
  </si>
  <si>
    <t xml:space="preserve">            Субвенции на осуществление государственного полномочия Свердловской области  в соответствии с Законом Свердловской области «О наделении органов местного самоуправления муниципальных образований, расположенных на территории Свердловской области,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 за  счет средств областного бюджета</t>
  </si>
  <si>
    <t xml:space="preserve">            Субвенции на осуществление государственного полномочия Российской Федерации по предоставлению отдельным категориям граждан компенсаций расходов на оплату жилого помещения и коммунальных услуг, за счет средств федерального бюджета</t>
  </si>
  <si>
    <t xml:space="preserve">    СРЕДСТВА МАССОВОЙ ИНФОРМАЦИИ</t>
  </si>
  <si>
    <t>1200</t>
  </si>
  <si>
    <t xml:space="preserve">      Телевидение и радиовещание</t>
  </si>
  <si>
    <t>1201</t>
  </si>
  <si>
    <t xml:space="preserve">      Периодическая печать и издательства</t>
  </si>
  <si>
    <t>1202</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</si>
  <si>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227.1 и 228 Налогового кодекса Российской Федерации(суммы денежных взысканий (штрафов) по соответствующему платежу согласно законодательству Российской Федерации)</t>
  </si>
  <si>
    <t>90120210000000000151</t>
  </si>
  <si>
    <t>90120215001050000151</t>
  </si>
  <si>
    <t>00020220000000000151</t>
  </si>
  <si>
    <t>00020229999050000151</t>
  </si>
  <si>
    <t>90120229999050000151</t>
  </si>
  <si>
    <t>90620229999050000151</t>
  </si>
  <si>
    <t>90120235118050000151</t>
  </si>
  <si>
    <t>90120230022050000151</t>
  </si>
  <si>
    <t>90120235250050000151</t>
  </si>
  <si>
    <t>00020230024050000151</t>
  </si>
  <si>
    <t>90120230024050000151</t>
  </si>
  <si>
    <t>90121960010050000151</t>
  </si>
  <si>
    <t xml:space="preserve">    Возрат прочих остатков субсидий, субвенций и иных межбюджетных трансфертов, имеющих целевое назначение, прошлых лет из бюджетов муниципальных районов</t>
  </si>
  <si>
    <t>90621960010050000151</t>
  </si>
  <si>
    <t xml:space="preserve">                Уплата налога на имущества организаций и земельного налога</t>
  </si>
  <si>
    <t>851</t>
  </si>
  <si>
    <t xml:space="preserve">                Бюджетные инвестиции на приобретение объектов недвижимого имущества в государственную (муниципальную) собственность</t>
  </si>
  <si>
    <t>412</t>
  </si>
  <si>
    <t xml:space="preserve">                Бюджетные инвестиции в объекты капитального строительства государственной (муниципальной) собственности</t>
  </si>
  <si>
    <t>414</t>
  </si>
  <si>
    <t xml:space="preserve">                Субсидии юридическим лицам (кроме некоммерческих организаций), индивидуальным предпринимателям, физическим лицам-производителям товаров, работ, услуг на возмещение недополученных доходов или возмещение фактически понесенных затрат в связи с производством ( реализацией) товаров, выполнением работ, оказанием услуг.</t>
  </si>
  <si>
    <t>811</t>
  </si>
  <si>
    <t>852</t>
  </si>
  <si>
    <t xml:space="preserve">                Уплата иных платежей</t>
  </si>
  <si>
    <t>853</t>
  </si>
  <si>
    <t xml:space="preserve">                Закупка товаров, работ, услуг в целях капитального ремонта государственного (муниципального) имущества</t>
  </si>
  <si>
    <t>243</t>
  </si>
  <si>
    <t xml:space="preserve">                Прочая закупка товаров, работ и услуг для обеспечения государственных (муниципальных) нужд</t>
  </si>
  <si>
    <t>244</t>
  </si>
  <si>
    <t xml:space="preserve">                Иные пенсии, социальные доплаты к пенсиям</t>
  </si>
  <si>
    <t>312</t>
  </si>
  <si>
    <t xml:space="preserve">                Субсидии гражданам на приобретение жилья</t>
  </si>
  <si>
    <t>322</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</si>
  <si>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</si>
  <si>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631</t>
  </si>
  <si>
    <t xml:space="preserve">                Пособия, компенсации, меры социальной поддержки по публичным нормативным обязательствам</t>
  </si>
  <si>
    <t>313</t>
  </si>
  <si>
    <t xml:space="preserve">                Дотации на выравнивание бюджетной обеспеченности</t>
  </si>
  <si>
    <t>511</t>
  </si>
  <si>
    <t>0600416004</t>
  </si>
  <si>
    <t xml:space="preserve">                Уплата прочих налогов, сборов</t>
  </si>
  <si>
    <t xml:space="preserve">            Предоставление межбюджетных трансфертов бюджетам сельских поселений, входящих в состав МО Камышловский муниципальный район для ремонтов зданий и помещений, в которых находятся учреждения культуры и укрепление материально-технической базы этих учреждений</t>
  </si>
  <si>
    <t>0410114102</t>
  </si>
  <si>
    <t xml:space="preserve">            Создание материально - технических условий для обеспечения деятельности  органа муниципальной власти в сфере культуры, молодежной политики и спорта</t>
  </si>
  <si>
    <t>0470210000</t>
  </si>
  <si>
    <t xml:space="preserve">    ПРОЧИЕ НЕНАЛОГОВЫЕ ДОХОДЫ</t>
  </si>
  <si>
    <t xml:space="preserve">    Невыясненные поступления, зачисляемые в бюджеты  муниципальных районов</t>
  </si>
  <si>
    <t>18210102020013000110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</si>
  <si>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Федерации(суммы денежных взысканий (штрафов) по соответствующему платежу согласно законодательству Российской Федерации)</t>
  </si>
  <si>
    <t>90111105010000000120</t>
  </si>
  <si>
    <t>90111105013050000120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</si>
  <si>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межселеных территорий муниципальных районов, а также средства от продажи права на заключение договоров аренды указанных земельных участков</t>
  </si>
  <si>
    <t>00011302995050000130</t>
  </si>
  <si>
    <t>Прочие доходы от компенсации затрат бюджетов МР, из них:</t>
  </si>
  <si>
    <t>90111406013050000430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</si>
  <si>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</si>
  <si>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90111701050050000180</t>
  </si>
  <si>
    <t xml:space="preserve">            Приобретение основных средств  для обеспечения деятельности органов местного самоуправления муниципального образования Камышловский муниципальный район</t>
  </si>
  <si>
    <t xml:space="preserve">            Переработка и оформление Паспорта безопасности территории МО "Камышловский муниципальный район", плана ГО и защиты населения</t>
  </si>
  <si>
    <t>0711410000</t>
  </si>
  <si>
    <t xml:space="preserve">        Муниципальная программа Создание условий для устойчивого развития реального сектора экономики муниципального образования Камышловский муниципальный район  на 2013-2020годы</t>
  </si>
  <si>
    <t xml:space="preserve">          Подпрограмма 1 Повышение инвестиционной привлекательности МО Камышловский муниципальный район</t>
  </si>
  <si>
    <t xml:space="preserve">            Предоставление межбюджетных трансфертов на благоустройство населенных пунктов</t>
  </si>
  <si>
    <t xml:space="preserve">            Перевод котельных на газ в муниципальных учреждениях Камышловского района</t>
  </si>
  <si>
    <t>0311010000</t>
  </si>
  <si>
    <t>03216S0970</t>
  </si>
  <si>
    <t>0321710000</t>
  </si>
  <si>
    <t>0420410000</t>
  </si>
  <si>
    <t>Сумма средств предусмотренная на 2018 год в решении о местном бюджете, в  рублях</t>
  </si>
  <si>
    <t>Показатели  исполнения доходов бюджета муниципального образования Камышловский муниципальный район 
за 1 квартал 2018 года по кодам видов доходов, подвидов доходов, классификации операций сектора государственного управления,
относящихся к доходам бюджета</t>
  </si>
  <si>
    <t>Сумма средств, предусмотренная на 2018 год в Решении о местном бюджете, в рублях</t>
  </si>
  <si>
    <t>Отчет об исполнении расходов бюджета муниципального образования Камышловский муниципальный район 
по разделам, подразделам, целевым статьям и видам расходов классификации расходов бюджетов Российской Федерации, 
за 1 квартал 2018 года</t>
  </si>
  <si>
    <t>Отчет об исполнении расходов бюджета муниципального образования Камышловский муниципальный район 
за 1 квартал 2018 года по источникам финансирования дефицита местного бюджета по кодам классификации источников финансирования дефицитов бюджетов Российской Федерации</t>
  </si>
  <si>
    <t>Исполненено 
за 1 квартал 2018 года, 
в рублях</t>
  </si>
  <si>
    <t>СВЕДЕНИЯ
О ЧИСЛЕННОСТИ МУНИЦИПАЛЬНЫХ СЛУЖАЩИХ 
ОРГАНОВ МЕСТНОГО САМОУПРАВЛЕНИЯ МУНИЦИПАЛЬНОГО ОБРАЗОВАНИЯ
КАМЫШЛОВСКИЙ МУНИЦИПАЛЬНЫЙ РАЙОН 
И РАБОТНИКОВ КАЗЕННЫХ (БЮДЖЕТНЫХ, АВТОНОМНЫХ) УЧРЕЖДЕНИЙ 
МУНИЦИПАЛЬНОГО ОБРАЗОВАНИЯ КАМЫШЛОВСКИЙ МУНИЦИПАЛЬНЫЙ РАЙОН 
ЗА 1 КВАРТАЛ 2018 ГОДА</t>
  </si>
  <si>
    <t xml:space="preserve">Среднесписочная
численность  
работников   
за 1 квартал  2018 года
(без внешних  
совместителей),
человек
</t>
  </si>
  <si>
    <t xml:space="preserve">Фактические  
затраты    
на денежное  
содержание  
(заработную  
плату)    
за 1 квартал 2018 года 
(тысяч рублей)
</t>
  </si>
  <si>
    <t xml:space="preserve">            Мероприятия кадровой политики</t>
  </si>
  <si>
    <t>0500411000</t>
  </si>
  <si>
    <t xml:space="preserve">            Проведение праздничных мероприятий</t>
  </si>
  <si>
    <t xml:space="preserve">            Мероприятия по приобретению сувенирной продукции и бланков документов</t>
  </si>
  <si>
    <t>0500610000</t>
  </si>
  <si>
    <t xml:space="preserve">            Мероприятия по информационному обеспечению органов местного самоуправления</t>
  </si>
  <si>
    <t>0500810000</t>
  </si>
  <si>
    <t>0501146100</t>
  </si>
  <si>
    <t xml:space="preserve">            Поддержание в состоянии постоянной готовности к использованию защитных сооружений гражданской обороны</t>
  </si>
  <si>
    <t>0710210000</t>
  </si>
  <si>
    <t xml:space="preserve">            Содержание и обслуживание транкинговой связи</t>
  </si>
  <si>
    <t>0710810000</t>
  </si>
  <si>
    <t xml:space="preserve">            Организация и проведение учений, тренировок по ГО</t>
  </si>
  <si>
    <t>0711010000</t>
  </si>
  <si>
    <t xml:space="preserve">            Проведение мероприятий по профилактике экстремизма и межнациональных конфликтов (в т.ч. демонстрация роликов, изготовление и установка информационных стендов, раздаточного материала и др.) в т.ч. для обеспечения деятельности коллегиальных органов, созданных при органах местного самоуправления Камышловского муниципального района</t>
  </si>
  <si>
    <t xml:space="preserve">            Организация и проведение мероприятий, творческих проектов, бесед, круглых столов среди образовательных учреждений и учреждений культуры Камышловского муниципального района направленных на укрепление и культуры мира, продвижение идеалов взаимопонимания, терпимости, межнациональной солидарности (в т.ч. семинары, круглые столы с приглашением лектората и др.)</t>
  </si>
  <si>
    <t xml:space="preserve">            Проведение мероприятий направленных на активизацию борьбы с пьянством, алкоголизмом, наркоманией на территории Камышловского района (в т.ч. выставки, конкурсы рисунков, плакатов, изготовление и размещение раздаточного материала, изготовление и трансляция роликов  и др)  в т.ч. для обеспечения деятельности коллегиальных органов, созданных при органах местного самоуправления Камышловского муниципального района</t>
  </si>
  <si>
    <t xml:space="preserve">            Проведение мероприятий по профилактике правонарушений на территории Камышловского района (в т.ч. конкурсы творческих работ и социальных проектов, конкурсы по разработке методических рекомендаций в образовательных учреждениях и учреждениях культуры)</t>
  </si>
  <si>
    <t xml:space="preserve">            Проведение мероприятий по профилактике безнадзорности и профилактике правонарушений среди несовершеннолетних в Камышловском муниципальном районе (в т.ч. профилактические акции, рейды, изготовление и размещение буклетов и информационных материалов и др.) в т.ч. для обеспечения деятельности коллегиальных органов, созданных при органах местного самоуправления Камышловского муниципального района</t>
  </si>
  <si>
    <t xml:space="preserve">            Межбюджетные трансферты муниципальным образованиям сельских поселений на проектирование и строительство автобомильных дорог местного значения</t>
  </si>
  <si>
    <t>0240412404</t>
  </si>
  <si>
    <t xml:space="preserve">            Организация краткосрочных курсов повышения квалификации</t>
  </si>
  <si>
    <t>0220310000</t>
  </si>
  <si>
    <t xml:space="preserve">            Предоставление межбюджетных трансфертов на проведение работ по внесению изменений в Генеральный план и Правила землепользования и застройки МО "Обуховское сельское поселение"</t>
  </si>
  <si>
    <t xml:space="preserve">            Организация проведения работ по разработке схемы расположения рекламных конструкций на территории муниципального образования Камышловский муниципальный район</t>
  </si>
  <si>
    <t>0600910000</t>
  </si>
  <si>
    <t xml:space="preserve">            Предоставление межбюджетных трансфертов МО "Восточное сельское поселение" на проведение землеустроительных работ по описанию местоположения границ населенных пунктов: д. Кашина, с. Никольское, д. Аксариха, п. Восточный, п. Ольховка, п. Аксариха, п. Ключики, п. Победа</t>
  </si>
  <si>
    <t>0601616016</t>
  </si>
  <si>
    <t xml:space="preserve">            Предоставление межбюджетных трансфертов МО "Калиновское сельское поселение" на проведение землеустроительных работ по описанию местоположения границ населенных пунктов</t>
  </si>
  <si>
    <t>0602016020</t>
  </si>
  <si>
    <t xml:space="preserve">            Предоставление межбюджетных трансфертов МО "Обуховское сельское поселение" на проведение геодезических работ</t>
  </si>
  <si>
    <t>0602116021</t>
  </si>
  <si>
    <t xml:space="preserve">            Разработка проекта зон санитарной охраны источников питьевого водоснабжения</t>
  </si>
  <si>
    <t>0230312303</t>
  </si>
  <si>
    <t xml:space="preserve">            Выполнение схем газоснабжения (гидравлических расчетов) населенных пунктов Камышловского района</t>
  </si>
  <si>
    <t>0230510000</t>
  </si>
  <si>
    <t>0260212602</t>
  </si>
  <si>
    <t xml:space="preserve">      Другие вопросы в области жилищно-коммунального хозяйства</t>
  </si>
  <si>
    <t>0505</t>
  </si>
  <si>
    <t xml:space="preserve">            Предоставление субвенций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  за счет областного бюджета</t>
  </si>
  <si>
    <t>0250342700</t>
  </si>
  <si>
    <t xml:space="preserve">            Приобретение и (или) замена, оснащение аппаратурой спутниковой навигации ГЛОНАСС, тахографами автобусов для подвоза обучающихся (воспитанников) в муниципальные общеобразовательные организации</t>
  </si>
  <si>
    <t>03207S5900</t>
  </si>
  <si>
    <t xml:space="preserve">            Поддержка на конкурсной основе лучших учреждений дополнительного образования</t>
  </si>
  <si>
    <t>0420510000</t>
  </si>
  <si>
    <t xml:space="preserve">            Оснащение муниципальных учреждений, занимающихся патриотическим воспитанием, учебными пособиями, наглядной печатной продукцией, стендов, парадной военной формы для обучающихся в патриотических клубах</t>
  </si>
  <si>
    <t>0450710000</t>
  </si>
  <si>
    <t xml:space="preserve">            Поддержка на конкурсной основе лучших учреждений культуры</t>
  </si>
  <si>
    <t>0410910000</t>
  </si>
  <si>
    <t xml:space="preserve">            Строительство типовых культурных сооружений (Центр Культурного Развития)</t>
  </si>
  <si>
    <t>0411110000</t>
  </si>
  <si>
    <t xml:space="preserve">            Межбюжетные трансферты на строительство типовых культурных сооружений (Центр Культурного Развития)</t>
  </si>
  <si>
    <t>0411114111</t>
  </si>
  <si>
    <t>0460110000</t>
  </si>
  <si>
    <t xml:space="preserve">            Предоставление социальных выплат региональной поддержки молодым семьям</t>
  </si>
  <si>
    <t>0480110000</t>
  </si>
  <si>
    <t xml:space="preserve">            Приобретение оборудования и иных материальных ценностей для деятельности ДЮСШ</t>
  </si>
  <si>
    <t>0440410000</t>
  </si>
  <si>
    <t xml:space="preserve">            Мероприятия по освещению деятельности органов местного самоуправления</t>
  </si>
  <si>
    <t xml:space="preserve">            Субвенции, предоставляемые за счет субвенции областному бюджету из федерального бюджета, для финансирования расходов на осуществление государственных полномочий по составлению списков кандидатов в присяжные заседатели федеральных судов общей юрисдикции по муниципальным образованиям, расположенным на территории Свердловской области  за счет федерального бюджета</t>
  </si>
  <si>
    <t>7001251200</t>
  </si>
  <si>
    <t>18210501021014000110</t>
  </si>
  <si>
    <t xml:space="preserve">  Налог, взимаемый с налогоплательщиков, выбравших в качестве объекта налогообложения доходы, уменьшенные на величину расходов (прочие поступления) </t>
  </si>
  <si>
    <t>18210503010013000110</t>
  </si>
  <si>
    <t xml:space="preserve">      Единый сельскохозяйственный налог (сумма платежа (суммы денежных взысканий (штрафов) по соответствующему платежу согласно законодательству Российской Федерации)</t>
  </si>
  <si>
    <t>18210504020024000110</t>
  </si>
  <si>
    <t xml:space="preserve">      Налог, взимаемый в связи с применением патентной системы налогообложения (прочие поступления)</t>
  </si>
  <si>
    <t>04811201041016000120</t>
  </si>
  <si>
    <t>90111302995050003130</t>
  </si>
  <si>
    <t xml:space="preserve">     Прочие доходы от компенсации затрат бюджетов МР (прочие доходы)</t>
  </si>
  <si>
    <t>90111401050050000410</t>
  </si>
  <si>
    <t xml:space="preserve">      Доходы от продажи квартир, находящихся в собственности муниципальных районов</t>
  </si>
  <si>
    <t>16111633050056000140</t>
  </si>
  <si>
    <t xml:space="preserve">    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</si>
  <si>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90611690050050000140</t>
  </si>
  <si>
    <t>90111700000000000000</t>
  </si>
  <si>
    <t>90611701050050000180</t>
  </si>
  <si>
    <t xml:space="preserve">     Субсидии на выравнивание бюджетной обеспеченности муниципальных районов по реализации ими их отдельных расходных обязательств по вопросам местного значения </t>
  </si>
  <si>
    <t xml:space="preserve">     Субсидии на организацию отдыха детей в каникулярное время </t>
  </si>
  <si>
    <t xml:space="preserve">     Субвенции из ОБ на осуществление государственного полномочия СО по предоставлению гражданам проживающим на территории СО, меры соцподдержки по частичному освобождению от оплаты за коммунальные услуги </t>
  </si>
  <si>
    <t>90120235120050000151</t>
  </si>
  <si>
    <t xml:space="preserve">      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 </t>
  </si>
  <si>
    <t xml:space="preserve">      Субвенции на осуществление госудрственного полномочия Российской Федерации предоставлению мер социальной поддержки по оплате жилого помещения</t>
  </si>
  <si>
    <t>Приложение №1
к постановлению главы
муниципального образования
Камышловский муниципальный район
от 27.04.2018г. № 293</t>
  </si>
  <si>
    <t>Приложение №2
к постановлению главы
муниципального образования
Камышловский муниципальный район
от 27.04.2018г. № 293</t>
  </si>
  <si>
    <t>Приложение №3
к постановлению главы
муниципального образования
Камышловский муниципальный район
от 27.04.2018г. № 293</t>
  </si>
  <si>
    <t>Приложение №4
к постановлению главы
муниципального образования
Камышловский муниципальный район
от 27.04.2018г. № 293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</si>
</sst>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р_."/>
  </numFmts>
  <fonts count="50" x14ac:knownFonts="1">
    <font>
      <sz val="10"/>
      <name val="Arial"/>
    </font>
    <font>
      <sz val="10"/>
      <name val="Arial Cyr"/>
      <charset val="204"/>
    </font>
    <font>
      <sz val="10"/>
      <name val="Times New Roman"/>
      <family val="1"/>
      <charset val="204"/>
    </font>
    <font>
      <b/>
      <sz val="10"/>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Arial"/>
      <family val="2"/>
      <charset val="204"/>
    </font>
    <font>
      <sz val="10"/>
      <color indexed="8"/>
      <name val="Arial"/>
      <family val="2"/>
      <charset val="204"/>
    </font>
    <font>
      <sz val="11"/>
      <name val="Calibri"/>
      <family val="2"/>
    </font>
    <font>
      <sz val="12"/>
      <name val="Times New Roman"/>
      <family val="1"/>
      <charset val="204"/>
    </font>
    <font>
      <sz val="11"/>
      <color theme="1"/>
      <name val="Calibri"/>
      <family val="2"/>
      <charset val="204"/>
      <scheme val="minor"/>
    </font>
    <font>
      <sz val="11"/>
      <color theme="0"/>
      <name val="Calibri"/>
      <family val="2"/>
      <charset val="204"/>
      <scheme val="minor"/>
    </font>
    <font>
      <sz val="11"/>
      <name val="Calibri"/>
      <family val="2"/>
      <scheme val="minor"/>
    </font>
    <font>
      <sz val="10"/>
      <color rgb="FF000000"/>
      <name val="Arial Cyr"/>
      <family val="2"/>
    </font>
    <font>
      <b/>
      <sz val="12"/>
      <color rgb="FF000000"/>
      <name val="Arial Cyr"/>
      <family val="2"/>
    </font>
    <font>
      <b/>
      <sz val="10"/>
      <color rgb="FF000000"/>
      <name val="Arial CYR"/>
      <family val="2"/>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sz val="10"/>
      <color rgb="FFFF0000"/>
      <name val="Times New Roman"/>
      <family val="1"/>
      <charset val="204"/>
    </font>
    <font>
      <b/>
      <sz val="10"/>
      <color rgb="FF000000"/>
      <name val="Times New Roman"/>
      <family val="1"/>
      <charset val="204"/>
    </font>
    <font>
      <sz val="10"/>
      <color rgb="FF000000"/>
      <name val="Times New Roman"/>
      <family val="1"/>
      <charset val="204"/>
    </font>
    <font>
      <b/>
      <sz val="10"/>
      <color rgb="FF000000"/>
      <name val="Arial CYR"/>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0C0C0"/>
      </patternFill>
    </fill>
    <fill>
      <patternFill patternType="solid">
        <fgColor rgb="FFFFFFCC"/>
      </patternFill>
    </fill>
    <fill>
      <patternFill patternType="solid">
        <fgColor rgb="FFCCFFFF"/>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C6EFCE"/>
      </patternFill>
    </fill>
    <fill>
      <patternFill patternType="solid">
        <fgColor theme="0" tint="-4.9989318521683403E-2"/>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124">
    <xf numFmtId="0" fontId="0" fillId="0" borderId="0"/>
    <xf numFmtId="0" fontId="4" fillId="2" borderId="0" applyNumberFormat="0" applyBorder="0" applyAlignment="0" applyProtection="0"/>
    <xf numFmtId="0" fontId="25" fillId="26" borderId="0" applyNumberFormat="0" applyBorder="0" applyAlignment="0" applyProtection="0"/>
    <xf numFmtId="0" fontId="4" fillId="3" borderId="0" applyNumberFormat="0" applyBorder="0" applyAlignment="0" applyProtection="0"/>
    <xf numFmtId="0" fontId="25" fillId="27" borderId="0" applyNumberFormat="0" applyBorder="0" applyAlignment="0" applyProtection="0"/>
    <xf numFmtId="0" fontId="4" fillId="4" borderId="0" applyNumberFormat="0" applyBorder="0" applyAlignment="0" applyProtection="0"/>
    <xf numFmtId="0" fontId="25" fillId="28" borderId="0" applyNumberFormat="0" applyBorder="0" applyAlignment="0" applyProtection="0"/>
    <xf numFmtId="0" fontId="4" fillId="5" borderId="0" applyNumberFormat="0" applyBorder="0" applyAlignment="0" applyProtection="0"/>
    <xf numFmtId="0" fontId="25" fillId="29" borderId="0" applyNumberFormat="0" applyBorder="0" applyAlignment="0" applyProtection="0"/>
    <xf numFmtId="0" fontId="4" fillId="6" borderId="0" applyNumberFormat="0" applyBorder="0" applyAlignment="0" applyProtection="0"/>
    <xf numFmtId="0" fontId="25" fillId="30" borderId="0" applyNumberFormat="0" applyBorder="0" applyAlignment="0" applyProtection="0"/>
    <xf numFmtId="0" fontId="4" fillId="7" borderId="0" applyNumberFormat="0" applyBorder="0" applyAlignment="0" applyProtection="0"/>
    <xf numFmtId="0" fontId="25" fillId="31" borderId="0" applyNumberFormat="0" applyBorder="0" applyAlignment="0" applyProtection="0"/>
    <xf numFmtId="0" fontId="4" fillId="8" borderId="0" applyNumberFormat="0" applyBorder="0" applyAlignment="0" applyProtection="0"/>
    <xf numFmtId="0" fontId="25" fillId="32" borderId="0" applyNumberFormat="0" applyBorder="0" applyAlignment="0" applyProtection="0"/>
    <xf numFmtId="0" fontId="4" fillId="9" borderId="0" applyNumberFormat="0" applyBorder="0" applyAlignment="0" applyProtection="0"/>
    <xf numFmtId="0" fontId="25" fillId="33" borderId="0" applyNumberFormat="0" applyBorder="0" applyAlignment="0" applyProtection="0"/>
    <xf numFmtId="0" fontId="4" fillId="10" borderId="0" applyNumberFormat="0" applyBorder="0" applyAlignment="0" applyProtection="0"/>
    <xf numFmtId="0" fontId="25" fillId="34" borderId="0" applyNumberFormat="0" applyBorder="0" applyAlignment="0" applyProtection="0"/>
    <xf numFmtId="0" fontId="4" fillId="5" borderId="0" applyNumberFormat="0" applyBorder="0" applyAlignment="0" applyProtection="0"/>
    <xf numFmtId="0" fontId="25" fillId="35" borderId="0" applyNumberFormat="0" applyBorder="0" applyAlignment="0" applyProtection="0"/>
    <xf numFmtId="0" fontId="4" fillId="8" borderId="0" applyNumberFormat="0" applyBorder="0" applyAlignment="0" applyProtection="0"/>
    <xf numFmtId="0" fontId="25" fillId="36" borderId="0" applyNumberFormat="0" applyBorder="0" applyAlignment="0" applyProtection="0"/>
    <xf numFmtId="0" fontId="4" fillId="11" borderId="0" applyNumberFormat="0" applyBorder="0" applyAlignment="0" applyProtection="0"/>
    <xf numFmtId="0" fontId="25" fillId="37" borderId="0" applyNumberFormat="0" applyBorder="0" applyAlignment="0" applyProtection="0"/>
    <xf numFmtId="0" fontId="5" fillId="12" borderId="0" applyNumberFormat="0" applyBorder="0" applyAlignment="0" applyProtection="0"/>
    <xf numFmtId="0" fontId="26" fillId="38" borderId="0" applyNumberFormat="0" applyBorder="0" applyAlignment="0" applyProtection="0"/>
    <xf numFmtId="0" fontId="5" fillId="9" borderId="0" applyNumberFormat="0" applyBorder="0" applyAlignment="0" applyProtection="0"/>
    <xf numFmtId="0" fontId="26" fillId="39" borderId="0" applyNumberFormat="0" applyBorder="0" applyAlignment="0" applyProtection="0"/>
    <xf numFmtId="0" fontId="5" fillId="10" borderId="0" applyNumberFormat="0" applyBorder="0" applyAlignment="0" applyProtection="0"/>
    <xf numFmtId="0" fontId="26" fillId="40" borderId="0" applyNumberFormat="0" applyBorder="0" applyAlignment="0" applyProtection="0"/>
    <xf numFmtId="0" fontId="5" fillId="13" borderId="0" applyNumberFormat="0" applyBorder="0" applyAlignment="0" applyProtection="0"/>
    <xf numFmtId="0" fontId="26" fillId="41" borderId="0" applyNumberFormat="0" applyBorder="0" applyAlignment="0" applyProtection="0"/>
    <xf numFmtId="0" fontId="5" fillId="14" borderId="0" applyNumberFormat="0" applyBorder="0" applyAlignment="0" applyProtection="0"/>
    <xf numFmtId="0" fontId="26" fillId="42" borderId="0" applyNumberFormat="0" applyBorder="0" applyAlignment="0" applyProtection="0"/>
    <xf numFmtId="0" fontId="5" fillId="15" borderId="0" applyNumberFormat="0" applyBorder="0" applyAlignment="0" applyProtection="0"/>
    <xf numFmtId="0" fontId="26" fillId="43" borderId="0" applyNumberFormat="0" applyBorder="0" applyAlignment="0" applyProtection="0"/>
    <xf numFmtId="0" fontId="27" fillId="0" borderId="0"/>
    <xf numFmtId="0" fontId="27" fillId="0" borderId="0"/>
    <xf numFmtId="0" fontId="28" fillId="0" borderId="0"/>
    <xf numFmtId="0" fontId="28" fillId="0" borderId="0"/>
    <xf numFmtId="0" fontId="27" fillId="0" borderId="0"/>
    <xf numFmtId="0" fontId="28" fillId="44" borderId="0"/>
    <xf numFmtId="0" fontId="28" fillId="0" borderId="0">
      <alignment wrapText="1"/>
    </xf>
    <xf numFmtId="0" fontId="28" fillId="0" borderId="0"/>
    <xf numFmtId="0" fontId="29" fillId="0" borderId="0">
      <alignment horizontal="center" wrapText="1"/>
    </xf>
    <xf numFmtId="0" fontId="29" fillId="0" borderId="0">
      <alignment horizontal="center"/>
    </xf>
    <xf numFmtId="0" fontId="28" fillId="0" borderId="0">
      <alignment horizontal="right"/>
    </xf>
    <xf numFmtId="0" fontId="28" fillId="44" borderId="16"/>
    <xf numFmtId="0" fontId="28" fillId="0" borderId="17">
      <alignment horizontal="center" vertical="center" wrapText="1"/>
    </xf>
    <xf numFmtId="0" fontId="28" fillId="44" borderId="18"/>
    <xf numFmtId="49" fontId="28" fillId="0" borderId="17">
      <alignment horizontal="left" vertical="top" wrapText="1" indent="2"/>
    </xf>
    <xf numFmtId="49" fontId="28" fillId="0" borderId="17">
      <alignment horizontal="center" vertical="top" shrinkToFit="1"/>
    </xf>
    <xf numFmtId="4" fontId="28" fillId="0" borderId="17">
      <alignment horizontal="right" vertical="top" shrinkToFit="1"/>
    </xf>
    <xf numFmtId="10" fontId="28" fillId="0" borderId="17">
      <alignment horizontal="right" vertical="top" shrinkToFit="1"/>
    </xf>
    <xf numFmtId="0" fontId="28" fillId="44" borderId="18">
      <alignment shrinkToFit="1"/>
    </xf>
    <xf numFmtId="0" fontId="30" fillId="0" borderId="17">
      <alignment horizontal="left"/>
    </xf>
    <xf numFmtId="4" fontId="30" fillId="45" borderId="17">
      <alignment horizontal="right" vertical="top" shrinkToFit="1"/>
    </xf>
    <xf numFmtId="10" fontId="30" fillId="45" borderId="17">
      <alignment horizontal="right" vertical="top" shrinkToFit="1"/>
    </xf>
    <xf numFmtId="0" fontId="28" fillId="44" borderId="19"/>
    <xf numFmtId="0" fontId="28" fillId="0" borderId="0">
      <alignment horizontal="left" wrapText="1"/>
    </xf>
    <xf numFmtId="0" fontId="30" fillId="0" borderId="17">
      <alignment vertical="top" wrapText="1"/>
    </xf>
    <xf numFmtId="4" fontId="30" fillId="46" borderId="17">
      <alignment horizontal="right" vertical="top" shrinkToFit="1"/>
    </xf>
    <xf numFmtId="10" fontId="30" fillId="46" borderId="17">
      <alignment horizontal="right" vertical="top" shrinkToFit="1"/>
    </xf>
    <xf numFmtId="0" fontId="28" fillId="44" borderId="18">
      <alignment horizontal="center"/>
    </xf>
    <xf numFmtId="0" fontId="28" fillId="44" borderId="18">
      <alignment horizontal="left"/>
    </xf>
    <xf numFmtId="0" fontId="28" fillId="44" borderId="19">
      <alignment horizontal="center"/>
    </xf>
    <xf numFmtId="0" fontId="28" fillId="44" borderId="19">
      <alignment horizontal="left"/>
    </xf>
    <xf numFmtId="0" fontId="5" fillId="18" borderId="0" applyNumberFormat="0" applyBorder="0" applyAlignment="0" applyProtection="0"/>
    <xf numFmtId="0" fontId="26" fillId="47" borderId="0" applyNumberFormat="0" applyBorder="0" applyAlignment="0" applyProtection="0"/>
    <xf numFmtId="0" fontId="5" fillId="19" borderId="0" applyNumberFormat="0" applyBorder="0" applyAlignment="0" applyProtection="0"/>
    <xf numFmtId="0" fontId="26" fillId="48" borderId="0" applyNumberFormat="0" applyBorder="0" applyAlignment="0" applyProtection="0"/>
    <xf numFmtId="0" fontId="5" fillId="20" borderId="0" applyNumberFormat="0" applyBorder="0" applyAlignment="0" applyProtection="0"/>
    <xf numFmtId="0" fontId="26" fillId="49" borderId="0" applyNumberFormat="0" applyBorder="0" applyAlignment="0" applyProtection="0"/>
    <xf numFmtId="0" fontId="5" fillId="13" borderId="0" applyNumberFormat="0" applyBorder="0" applyAlignment="0" applyProtection="0"/>
    <xf numFmtId="0" fontId="26" fillId="50" borderId="0" applyNumberFormat="0" applyBorder="0" applyAlignment="0" applyProtection="0"/>
    <xf numFmtId="0" fontId="5" fillId="14" borderId="0" applyNumberFormat="0" applyBorder="0" applyAlignment="0" applyProtection="0"/>
    <xf numFmtId="0" fontId="26" fillId="51" borderId="0" applyNumberFormat="0" applyBorder="0" applyAlignment="0" applyProtection="0"/>
    <xf numFmtId="0" fontId="5" fillId="21" borderId="0" applyNumberFormat="0" applyBorder="0" applyAlignment="0" applyProtection="0"/>
    <xf numFmtId="0" fontId="26" fillId="52" borderId="0" applyNumberFormat="0" applyBorder="0" applyAlignment="0" applyProtection="0"/>
    <xf numFmtId="0" fontId="6" fillId="7" borderId="1" applyNumberFormat="0" applyAlignment="0" applyProtection="0"/>
    <xf numFmtId="0" fontId="31" fillId="53" borderId="20" applyNumberFormat="0" applyAlignment="0" applyProtection="0"/>
    <xf numFmtId="0" fontId="7" fillId="16" borderId="2" applyNumberFormat="0" applyAlignment="0" applyProtection="0"/>
    <xf numFmtId="0" fontId="32" fillId="54" borderId="21" applyNumberFormat="0" applyAlignment="0" applyProtection="0"/>
    <xf numFmtId="0" fontId="8" fillId="16" borderId="1" applyNumberFormat="0" applyAlignment="0" applyProtection="0"/>
    <xf numFmtId="0" fontId="33" fillId="54" borderId="20" applyNumberFormat="0" applyAlignment="0" applyProtection="0"/>
    <xf numFmtId="0" fontId="9" fillId="0" borderId="3" applyNumberFormat="0" applyFill="0" applyAlignment="0" applyProtection="0"/>
    <xf numFmtId="0" fontId="34" fillId="0" borderId="22" applyNumberFormat="0" applyFill="0" applyAlignment="0" applyProtection="0"/>
    <xf numFmtId="0" fontId="10" fillId="0" borderId="4" applyNumberFormat="0" applyFill="0" applyAlignment="0" applyProtection="0"/>
    <xf numFmtId="0" fontId="35" fillId="0" borderId="23" applyNumberFormat="0" applyFill="0" applyAlignment="0" applyProtection="0"/>
    <xf numFmtId="0" fontId="11" fillId="0" borderId="5" applyNumberFormat="0" applyFill="0" applyAlignment="0" applyProtection="0"/>
    <xf numFmtId="0" fontId="36" fillId="0" borderId="24" applyNumberFormat="0" applyFill="0" applyAlignment="0" applyProtection="0"/>
    <xf numFmtId="0" fontId="11" fillId="0" borderId="0" applyNumberFormat="0" applyFill="0" applyBorder="0" applyAlignment="0" applyProtection="0"/>
    <xf numFmtId="0" fontId="36" fillId="0" borderId="0" applyNumberFormat="0" applyFill="0" applyBorder="0" applyAlignment="0" applyProtection="0"/>
    <xf numFmtId="0" fontId="12" fillId="0" borderId="6" applyNumberFormat="0" applyFill="0" applyAlignment="0" applyProtection="0"/>
    <xf numFmtId="0" fontId="37" fillId="0" borderId="25" applyNumberFormat="0" applyFill="0" applyAlignment="0" applyProtection="0"/>
    <xf numFmtId="0" fontId="13" fillId="22" borderId="7" applyNumberFormat="0" applyAlignment="0" applyProtection="0"/>
    <xf numFmtId="0" fontId="38" fillId="55" borderId="26" applyNumberFormat="0" applyAlignment="0" applyProtection="0"/>
    <xf numFmtId="0" fontId="14" fillId="0" borderId="0" applyNumberFormat="0" applyFill="0" applyBorder="0" applyAlignment="0" applyProtection="0"/>
    <xf numFmtId="0" fontId="39" fillId="0" borderId="0" applyNumberFormat="0" applyFill="0" applyBorder="0" applyAlignment="0" applyProtection="0"/>
    <xf numFmtId="0" fontId="15" fillId="23" borderId="0" applyNumberFormat="0" applyBorder="0" applyAlignment="0" applyProtection="0"/>
    <xf numFmtId="0" fontId="40" fillId="56" borderId="0" applyNumberFormat="0" applyBorder="0" applyAlignment="0" applyProtection="0"/>
    <xf numFmtId="0" fontId="25" fillId="0" borderId="0"/>
    <xf numFmtId="0" fontId="1" fillId="0" borderId="0"/>
    <xf numFmtId="0" fontId="1" fillId="24" borderId="0"/>
    <xf numFmtId="0" fontId="21" fillId="0" borderId="0"/>
    <xf numFmtId="0" fontId="22" fillId="0" borderId="0"/>
    <xf numFmtId="0" fontId="23" fillId="0" borderId="0"/>
    <xf numFmtId="0" fontId="16" fillId="3" borderId="0" applyNumberFormat="0" applyBorder="0" applyAlignment="0" applyProtection="0"/>
    <xf numFmtId="0" fontId="41" fillId="57" borderId="0" applyNumberFormat="0" applyBorder="0" applyAlignment="0" applyProtection="0"/>
    <xf numFmtId="0" fontId="17" fillId="0" borderId="0" applyNumberFormat="0" applyFill="0" applyBorder="0" applyAlignment="0" applyProtection="0"/>
    <xf numFmtId="0" fontId="42" fillId="0" borderId="0" applyNumberFormat="0" applyFill="0" applyBorder="0" applyAlignment="0" applyProtection="0"/>
    <xf numFmtId="0" fontId="1" fillId="17" borderId="8" applyNumberFormat="0" applyFont="0" applyAlignment="0" applyProtection="0"/>
    <xf numFmtId="0" fontId="25" fillId="45" borderId="27" applyNumberFormat="0" applyFont="0" applyAlignment="0" applyProtection="0"/>
    <xf numFmtId="0" fontId="18" fillId="0" borderId="9" applyNumberFormat="0" applyFill="0" applyAlignment="0" applyProtection="0"/>
    <xf numFmtId="0" fontId="43" fillId="0" borderId="28" applyNumberFormat="0" applyFill="0" applyAlignment="0" applyProtection="0"/>
    <xf numFmtId="0" fontId="19" fillId="0" borderId="0" applyNumberFormat="0" applyFill="0" applyBorder="0" applyAlignment="0" applyProtection="0"/>
    <xf numFmtId="0" fontId="44" fillId="0" borderId="0" applyNumberFormat="0" applyFill="0" applyBorder="0" applyAlignment="0" applyProtection="0"/>
    <xf numFmtId="0" fontId="20" fillId="4" borderId="0" applyNumberFormat="0" applyBorder="0" applyAlignment="0" applyProtection="0"/>
    <xf numFmtId="0" fontId="45" fillId="58" borderId="0" applyNumberFormat="0" applyBorder="0" applyAlignment="0" applyProtection="0"/>
    <xf numFmtId="0" fontId="49" fillId="0" borderId="17">
      <alignment vertical="top" wrapText="1"/>
    </xf>
    <xf numFmtId="4" fontId="49" fillId="46" borderId="17">
      <alignment horizontal="right" vertical="top" shrinkToFit="1"/>
    </xf>
    <xf numFmtId="10" fontId="49" fillId="46" borderId="17">
      <alignment horizontal="right" vertical="top" shrinkToFit="1"/>
    </xf>
    <xf numFmtId="10" fontId="49" fillId="45" borderId="17">
      <alignment horizontal="right" vertical="top" shrinkToFit="1"/>
    </xf>
  </cellStyleXfs>
  <cellXfs count="92">
    <xf numFmtId="0" fontId="0" fillId="0" borderId="0" xfId="0"/>
    <xf numFmtId="0" fontId="2" fillId="0" borderId="10" xfId="0" applyFont="1" applyBorder="1" applyAlignment="1">
      <alignment horizontal="center" vertical="top"/>
    </xf>
    <xf numFmtId="0" fontId="2" fillId="0" borderId="10" xfId="0" applyFont="1" applyBorder="1" applyAlignment="1">
      <alignment horizontal="center" vertical="top" wrapText="1"/>
    </xf>
    <xf numFmtId="0" fontId="3" fillId="0" borderId="10" xfId="0" applyFont="1" applyBorder="1" applyAlignment="1">
      <alignment horizontal="left" vertical="top" wrapText="1"/>
    </xf>
    <xf numFmtId="0" fontId="2" fillId="0" borderId="10" xfId="0" applyFont="1" applyBorder="1" applyAlignment="1">
      <alignment horizontal="left" vertical="top" wrapText="1"/>
    </xf>
    <xf numFmtId="49" fontId="3" fillId="0" borderId="10" xfId="0" applyNumberFormat="1" applyFont="1" applyFill="1" applyBorder="1" applyAlignment="1">
      <alignment horizontal="center" vertical="top" shrinkToFit="1"/>
    </xf>
    <xf numFmtId="0" fontId="3" fillId="0" borderId="10" xfId="0" applyFont="1" applyFill="1" applyBorder="1" applyAlignment="1">
      <alignment horizontal="justify" vertical="top" wrapText="1"/>
    </xf>
    <xf numFmtId="4" fontId="3" fillId="0" borderId="10" xfId="0" applyNumberFormat="1" applyFont="1" applyFill="1" applyBorder="1" applyAlignment="1">
      <alignment horizontal="right" vertical="top" shrinkToFit="1"/>
    </xf>
    <xf numFmtId="10" fontId="3" fillId="0" borderId="10" xfId="0" applyNumberFormat="1" applyFont="1" applyFill="1" applyBorder="1" applyAlignment="1">
      <alignment horizontal="right" vertical="top" shrinkToFit="1"/>
    </xf>
    <xf numFmtId="49" fontId="2" fillId="0" borderId="10" xfId="0" applyNumberFormat="1" applyFont="1" applyFill="1" applyBorder="1" applyAlignment="1">
      <alignment horizontal="center" vertical="top" shrinkToFit="1"/>
    </xf>
    <xf numFmtId="0" fontId="2" fillId="0" borderId="10" xfId="0" applyFont="1" applyFill="1" applyBorder="1" applyAlignment="1">
      <alignment horizontal="justify" vertical="top" wrapText="1"/>
    </xf>
    <xf numFmtId="4" fontId="2" fillId="0" borderId="10" xfId="0" applyNumberFormat="1" applyFont="1" applyFill="1" applyBorder="1" applyAlignment="1">
      <alignment horizontal="right" vertical="top" shrinkToFit="1"/>
    </xf>
    <xf numFmtId="10" fontId="2" fillId="0" borderId="10" xfId="0" applyNumberFormat="1" applyFont="1" applyFill="1" applyBorder="1" applyAlignment="1">
      <alignment horizontal="right" vertical="top" shrinkToFit="1"/>
    </xf>
    <xf numFmtId="49" fontId="3" fillId="24" borderId="10" xfId="0" applyNumberFormat="1" applyFont="1" applyFill="1" applyBorder="1" applyAlignment="1">
      <alignment horizontal="center" vertical="top" shrinkToFit="1"/>
    </xf>
    <xf numFmtId="0" fontId="3" fillId="24" borderId="10" xfId="0" applyFont="1" applyFill="1" applyBorder="1" applyAlignment="1">
      <alignment horizontal="justify" vertical="top" wrapText="1"/>
    </xf>
    <xf numFmtId="4" fontId="3" fillId="25" borderId="10" xfId="0" applyNumberFormat="1" applyFont="1" applyFill="1" applyBorder="1" applyAlignment="1">
      <alignment horizontal="right" vertical="top" shrinkToFit="1"/>
    </xf>
    <xf numFmtId="49" fontId="2" fillId="24" borderId="10" xfId="0" applyNumberFormat="1" applyFont="1" applyFill="1" applyBorder="1" applyAlignment="1">
      <alignment horizontal="center" vertical="top" shrinkToFit="1"/>
    </xf>
    <xf numFmtId="0" fontId="2" fillId="24" borderId="10" xfId="0" applyFont="1" applyFill="1" applyBorder="1" applyAlignment="1">
      <alignment horizontal="justify" vertical="top" wrapText="1"/>
    </xf>
    <xf numFmtId="4" fontId="2" fillId="25" borderId="10" xfId="0" applyNumberFormat="1" applyFont="1" applyFill="1" applyBorder="1" applyAlignment="1">
      <alignment horizontal="right" vertical="top" shrinkToFit="1"/>
    </xf>
    <xf numFmtId="0" fontId="2" fillId="0" borderId="0" xfId="0" applyFont="1" applyAlignment="1">
      <alignment horizontal="justify" vertical="top" wrapText="1"/>
    </xf>
    <xf numFmtId="0" fontId="2" fillId="0" borderId="10" xfId="0" applyFont="1" applyBorder="1" applyAlignment="1">
      <alignment horizontal="justify" vertical="top" wrapText="1"/>
    </xf>
    <xf numFmtId="0" fontId="3" fillId="0" borderId="11" xfId="0" applyFont="1" applyFill="1" applyBorder="1" applyAlignment="1">
      <alignment horizontal="justify" vertical="top" wrapText="1"/>
    </xf>
    <xf numFmtId="0" fontId="2" fillId="0" borderId="11" xfId="0" applyFont="1" applyFill="1" applyBorder="1" applyAlignment="1">
      <alignment horizontal="justify" vertical="top" wrapText="1"/>
    </xf>
    <xf numFmtId="0" fontId="2" fillId="0" borderId="0" xfId="0" applyFont="1" applyFill="1" applyAlignment="1">
      <alignment horizontal="center" vertical="top"/>
    </xf>
    <xf numFmtId="0" fontId="2" fillId="0" borderId="0" xfId="0" applyFont="1" applyFill="1" applyAlignment="1">
      <alignment vertical="top"/>
    </xf>
    <xf numFmtId="0" fontId="2" fillId="0" borderId="0" xfId="0" applyFont="1" applyFill="1" applyAlignment="1">
      <alignment horizontal="right" vertical="top"/>
    </xf>
    <xf numFmtId="0" fontId="2" fillId="0" borderId="0" xfId="0" applyFont="1" applyFill="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12" xfId="0" applyFont="1" applyFill="1" applyBorder="1" applyAlignment="1">
      <alignment horizontal="center" vertical="top" wrapText="1"/>
    </xf>
    <xf numFmtId="0" fontId="3" fillId="0" borderId="10" xfId="0" applyFont="1" applyBorder="1" applyAlignment="1">
      <alignment horizontal="center" vertical="top"/>
    </xf>
    <xf numFmtId="4" fontId="2" fillId="0" borderId="0" xfId="0" applyNumberFormat="1" applyFont="1" applyFill="1" applyAlignment="1">
      <alignment vertical="top"/>
    </xf>
    <xf numFmtId="4" fontId="2" fillId="0" borderId="0" xfId="0" applyNumberFormat="1" applyFont="1" applyAlignment="1">
      <alignment horizontal="center" vertical="top"/>
    </xf>
    <xf numFmtId="0" fontId="46" fillId="0" borderId="0" xfId="0" applyFont="1" applyFill="1" applyAlignment="1">
      <alignment vertical="top"/>
    </xf>
    <xf numFmtId="0" fontId="46" fillId="0" borderId="0" xfId="0" applyFont="1" applyFill="1" applyAlignment="1">
      <alignment horizontal="center" vertical="top"/>
    </xf>
    <xf numFmtId="164" fontId="46" fillId="0" borderId="0" xfId="0" applyNumberFormat="1" applyFont="1" applyFill="1" applyAlignment="1">
      <alignment vertical="top"/>
    </xf>
    <xf numFmtId="0" fontId="3" fillId="0" borderId="0" xfId="0" applyFont="1" applyFill="1" applyBorder="1" applyAlignment="1">
      <alignment horizontal="center" vertical="top" wrapText="1"/>
    </xf>
    <xf numFmtId="0" fontId="24" fillId="0" borderId="10" xfId="0" applyFont="1" applyBorder="1" applyAlignment="1">
      <alignment horizontal="center" vertical="top" wrapText="1"/>
    </xf>
    <xf numFmtId="0" fontId="24" fillId="0" borderId="10" xfId="0" applyFont="1" applyBorder="1" applyAlignment="1">
      <alignment vertical="top" wrapText="1"/>
    </xf>
    <xf numFmtId="4" fontId="24" fillId="0" borderId="10" xfId="0" applyNumberFormat="1" applyFont="1" applyBorder="1" applyAlignment="1">
      <alignment horizontal="center" vertical="top" wrapText="1"/>
    </xf>
    <xf numFmtId="4" fontId="3" fillId="0" borderId="10" xfId="0" applyNumberFormat="1" applyFont="1" applyFill="1" applyBorder="1" applyAlignment="1">
      <alignment vertical="top"/>
    </xf>
    <xf numFmtId="4" fontId="3" fillId="0" borderId="10" xfId="0" applyNumberFormat="1" applyFont="1" applyBorder="1" applyAlignment="1">
      <alignment vertical="top"/>
    </xf>
    <xf numFmtId="0" fontId="2" fillId="0" borderId="10" xfId="0" applyFont="1" applyBorder="1" applyAlignment="1">
      <alignment vertical="top"/>
    </xf>
    <xf numFmtId="4" fontId="2" fillId="0" borderId="10" xfId="0" applyNumberFormat="1" applyFont="1" applyBorder="1" applyAlignment="1">
      <alignment vertical="top"/>
    </xf>
    <xf numFmtId="4" fontId="2" fillId="0" borderId="10" xfId="0" applyNumberFormat="1" applyFont="1" applyBorder="1" applyAlignment="1">
      <alignment vertical="top" wrapText="1"/>
    </xf>
    <xf numFmtId="0" fontId="2" fillId="0" borderId="10" xfId="0" applyFont="1" applyFill="1" applyBorder="1" applyAlignment="1">
      <alignment horizontal="center" vertical="top" wrapText="1"/>
    </xf>
    <xf numFmtId="4" fontId="46" fillId="0" borderId="0" xfId="0" applyNumberFormat="1" applyFont="1" applyFill="1" applyAlignment="1">
      <alignment vertical="top"/>
    </xf>
    <xf numFmtId="0" fontId="2" fillId="0" borderId="10" xfId="0" applyFont="1" applyFill="1" applyBorder="1" applyAlignment="1">
      <alignment horizontal="left" vertical="top" wrapText="1"/>
    </xf>
    <xf numFmtId="0" fontId="2" fillId="24" borderId="10" xfId="0" applyFont="1" applyFill="1" applyBorder="1" applyAlignment="1">
      <alignment horizontal="left" vertical="top" wrapText="1"/>
    </xf>
    <xf numFmtId="0" fontId="2" fillId="0" borderId="0" xfId="0" applyFont="1" applyFill="1" applyAlignment="1">
      <alignment horizontal="right" vertical="top" wrapText="1"/>
    </xf>
    <xf numFmtId="4" fontId="2" fillId="0" borderId="10" xfId="0" applyNumberFormat="1" applyFont="1" applyFill="1" applyBorder="1" applyAlignment="1">
      <alignment vertical="top" wrapText="1"/>
    </xf>
    <xf numFmtId="0" fontId="2" fillId="0" borderId="0" xfId="0" applyFont="1" applyFill="1" applyAlignment="1">
      <alignment horizontal="right" vertical="top" wrapText="1"/>
    </xf>
    <xf numFmtId="0" fontId="0" fillId="0" borderId="0" xfId="0" applyFill="1"/>
    <xf numFmtId="164" fontId="2" fillId="0" borderId="0" xfId="0" applyNumberFormat="1" applyFont="1" applyFill="1" applyAlignment="1">
      <alignment vertical="top"/>
    </xf>
    <xf numFmtId="4" fontId="2" fillId="0" borderId="10" xfId="0" applyNumberFormat="1" applyFont="1" applyFill="1" applyBorder="1" applyAlignment="1">
      <alignment vertical="justify"/>
    </xf>
    <xf numFmtId="0" fontId="2" fillId="0" borderId="15" xfId="0" applyFont="1" applyFill="1" applyBorder="1" applyAlignment="1" applyProtection="1">
      <alignment horizontal="center" vertical="top"/>
      <protection locked="0"/>
    </xf>
    <xf numFmtId="0" fontId="2" fillId="59" borderId="13" xfId="0" applyNumberFormat="1" applyFont="1" applyFill="1" applyBorder="1" applyAlignment="1">
      <alignment horizontal="center" vertical="top"/>
    </xf>
    <xf numFmtId="0" fontId="2" fillId="59" borderId="10" xfId="0" applyNumberFormat="1" applyFont="1" applyFill="1" applyBorder="1" applyAlignment="1">
      <alignment horizontal="center" vertical="top"/>
    </xf>
    <xf numFmtId="0" fontId="2" fillId="59" borderId="10" xfId="0" applyNumberFormat="1" applyFont="1" applyFill="1" applyBorder="1" applyAlignment="1">
      <alignment horizontal="center" vertical="top" shrinkToFit="1"/>
    </xf>
    <xf numFmtId="0" fontId="47" fillId="0" borderId="17" xfId="120" applyNumberFormat="1" applyFont="1" applyFill="1" applyBorder="1" applyProtection="1">
      <alignment vertical="top" wrapText="1"/>
    </xf>
    <xf numFmtId="1" fontId="47" fillId="0" borderId="17" xfId="47" applyNumberFormat="1" applyFont="1" applyFill="1" applyBorder="1" applyAlignment="1" applyProtection="1">
      <alignment horizontal="center" vertical="top" shrinkToFit="1"/>
    </xf>
    <xf numFmtId="0" fontId="48" fillId="0" borderId="17" xfId="120" applyNumberFormat="1" applyFont="1" applyFill="1" applyBorder="1" applyProtection="1">
      <alignment vertical="top" wrapText="1"/>
    </xf>
    <xf numFmtId="1" fontId="48" fillId="0" borderId="17" xfId="47" applyNumberFormat="1" applyFont="1" applyFill="1" applyBorder="1" applyAlignment="1" applyProtection="1">
      <alignment horizontal="center" vertical="top" shrinkToFit="1"/>
    </xf>
    <xf numFmtId="0" fontId="3" fillId="24" borderId="10" xfId="0" applyFont="1" applyFill="1" applyBorder="1" applyAlignment="1">
      <alignment horizontal="left" vertical="top" wrapText="1"/>
    </xf>
    <xf numFmtId="0" fontId="2" fillId="0" borderId="12" xfId="0" applyFont="1" applyFill="1" applyBorder="1" applyAlignment="1">
      <alignment horizontal="center" vertical="top" wrapText="1"/>
    </xf>
    <xf numFmtId="0" fontId="2" fillId="0" borderId="10" xfId="0" applyFont="1" applyFill="1" applyBorder="1" applyAlignment="1">
      <alignment horizontal="center" vertical="top"/>
    </xf>
    <xf numFmtId="49" fontId="3" fillId="24" borderId="15" xfId="0" applyNumberFormat="1" applyFont="1" applyFill="1" applyBorder="1" applyAlignment="1">
      <alignment horizontal="left" vertical="top" shrinkToFit="1"/>
    </xf>
    <xf numFmtId="49" fontId="3" fillId="24" borderId="11" xfId="0" applyNumberFormat="1" applyFont="1" applyFill="1" applyBorder="1" applyAlignment="1">
      <alignment horizontal="left" vertical="top" shrinkToFit="1"/>
    </xf>
    <xf numFmtId="0" fontId="3" fillId="0" borderId="0" xfId="0" applyFont="1" applyFill="1" applyAlignment="1">
      <alignment horizontal="center" vertical="top" wrapText="1"/>
    </xf>
    <xf numFmtId="0" fontId="47" fillId="0" borderId="10" xfId="58" applyNumberFormat="1" applyFont="1" applyFill="1" applyBorder="1" applyAlignment="1" applyProtection="1">
      <alignment horizontal="left"/>
    </xf>
    <xf numFmtId="10" fontId="47" fillId="0" borderId="10" xfId="58" applyFont="1" applyFill="1" applyBorder="1" applyAlignment="1">
      <alignment horizontal="left"/>
    </xf>
    <xf numFmtId="0" fontId="3" fillId="0" borderId="0" xfId="0" applyFont="1" applyFill="1" applyAlignment="1">
      <alignment vertical="top" wrapText="1"/>
    </xf>
    <xf numFmtId="0" fontId="2" fillId="0" borderId="12"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0" xfId="0" applyFont="1" applyFill="1" applyBorder="1" applyAlignment="1">
      <alignment horizontal="center" vertical="top"/>
    </xf>
    <xf numFmtId="0" fontId="3" fillId="0" borderId="0" xfId="0" applyFont="1" applyAlignment="1">
      <alignment horizontal="center" vertical="top" wrapText="1"/>
    </xf>
    <xf numFmtId="0" fontId="2" fillId="0" borderId="0" xfId="0" applyFont="1" applyAlignment="1">
      <alignment vertical="top" wrapText="1"/>
    </xf>
    <xf numFmtId="0" fontId="2" fillId="0" borderId="14" xfId="0" applyFont="1" applyFill="1" applyBorder="1" applyAlignment="1">
      <alignment horizontal="center" vertical="top" wrapText="1"/>
    </xf>
    <xf numFmtId="0" fontId="2" fillId="0" borderId="13" xfId="0" applyFont="1" applyBorder="1" applyAlignment="1">
      <alignment horizontal="center" vertical="top" wrapText="1"/>
    </xf>
    <xf numFmtId="0" fontId="2" fillId="0" borderId="10" xfId="0" applyFont="1" applyBorder="1" applyAlignment="1">
      <alignment horizontal="center" vertical="top" wrapText="1"/>
    </xf>
    <xf numFmtId="0" fontId="24" fillId="0" borderId="0" xfId="0" applyFont="1" applyAlignment="1">
      <alignment horizontal="center" vertical="top" wrapText="1"/>
    </xf>
    <xf numFmtId="0" fontId="24" fillId="0" borderId="0" xfId="0" applyFont="1" applyAlignment="1">
      <alignment vertical="top" wrapText="1"/>
    </xf>
    <xf numFmtId="0" fontId="2" fillId="0" borderId="0" xfId="0" applyFont="1" applyFill="1" applyAlignment="1">
      <alignment horizontal="left" vertical="top" wrapText="1"/>
    </xf>
    <xf numFmtId="3" fontId="2" fillId="0" borderId="10" xfId="0" applyNumberFormat="1" applyFont="1" applyFill="1" applyBorder="1" applyAlignment="1">
      <alignment horizontal="center" vertical="top" shrinkToFit="1"/>
    </xf>
    <xf numFmtId="0" fontId="2" fillId="0" borderId="10" xfId="0" applyNumberFormat="1" applyFont="1" applyFill="1" applyBorder="1" applyAlignment="1">
      <alignment horizontal="center" vertical="top" shrinkToFit="1"/>
    </xf>
    <xf numFmtId="4" fontId="47" fillId="0" borderId="17" xfId="121" applyFont="1" applyFill="1" applyBorder="1" applyProtection="1">
      <alignment horizontal="right" vertical="top" shrinkToFit="1"/>
    </xf>
    <xf numFmtId="10" fontId="47" fillId="0" borderId="17" xfId="122" applyFont="1" applyFill="1" applyBorder="1" applyProtection="1">
      <alignment horizontal="right" vertical="top" shrinkToFit="1"/>
    </xf>
    <xf numFmtId="4" fontId="48" fillId="0" borderId="17" xfId="121" applyFont="1" applyFill="1" applyBorder="1" applyProtection="1">
      <alignment horizontal="right" vertical="top" shrinkToFit="1"/>
    </xf>
    <xf numFmtId="10" fontId="48" fillId="0" borderId="17" xfId="122" applyFont="1" applyFill="1" applyBorder="1" applyProtection="1">
      <alignment horizontal="right" vertical="top" shrinkToFit="1"/>
    </xf>
    <xf numFmtId="4" fontId="47" fillId="0" borderId="17" xfId="61" applyNumberFormat="1" applyFont="1" applyFill="1" applyBorder="1" applyAlignment="1" applyProtection="1">
      <alignment horizontal="right" vertical="top" shrinkToFit="1"/>
    </xf>
    <xf numFmtId="10" fontId="47" fillId="0" borderId="17" xfId="123" applyFont="1" applyFill="1" applyBorder="1" applyProtection="1">
      <alignment horizontal="right" vertical="top" shrinkToFit="1"/>
    </xf>
    <xf numFmtId="0" fontId="24" fillId="0" borderId="10" xfId="0" applyFont="1" applyFill="1" applyBorder="1" applyAlignment="1">
      <alignment horizontal="center" vertical="top" wrapText="1"/>
    </xf>
  </cellXfs>
  <cellStyles count="124">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br" xfId="37"/>
    <cellStyle name="col" xfId="38"/>
    <cellStyle name="style0" xfId="39"/>
    <cellStyle name="td" xfId="40"/>
    <cellStyle name="tr" xfId="41"/>
    <cellStyle name="xl21" xfId="42"/>
    <cellStyle name="xl22" xfId="43"/>
    <cellStyle name="xl23" xfId="44"/>
    <cellStyle name="xl24" xfId="45"/>
    <cellStyle name="xl25" xfId="46"/>
    <cellStyle name="xl26" xfId="47"/>
    <cellStyle name="xl27" xfId="48"/>
    <cellStyle name="xl28" xfId="49"/>
    <cellStyle name="xl29" xfId="50"/>
    <cellStyle name="xl30" xfId="51"/>
    <cellStyle name="xl31" xfId="52"/>
    <cellStyle name="xl32" xfId="53"/>
    <cellStyle name="xl33" xfId="54"/>
    <cellStyle name="xl34" xfId="55"/>
    <cellStyle name="xl35" xfId="56"/>
    <cellStyle name="xl36" xfId="57"/>
    <cellStyle name="xl37" xfId="58"/>
    <cellStyle name="xl38" xfId="59"/>
    <cellStyle name="xl39" xfId="60"/>
    <cellStyle name="xl40" xfId="61"/>
    <cellStyle name="xl41" xfId="62"/>
    <cellStyle name="xl42" xfId="63"/>
    <cellStyle name="xl43" xfId="64"/>
    <cellStyle name="xl44" xfId="65"/>
    <cellStyle name="xl45" xfId="66"/>
    <cellStyle name="xl46" xfId="67"/>
    <cellStyle name="xl55" xfId="123"/>
    <cellStyle name="xl60" xfId="120"/>
    <cellStyle name="xl63" xfId="121"/>
    <cellStyle name="xl64" xfId="122"/>
    <cellStyle name="Акцент1" xfId="68" builtinId="29" customBuiltin="1"/>
    <cellStyle name="Акцент1 2" xfId="69"/>
    <cellStyle name="Акцент2" xfId="70" builtinId="33" customBuiltin="1"/>
    <cellStyle name="Акцент2 2" xfId="71"/>
    <cellStyle name="Акцент3" xfId="72" builtinId="37" customBuiltin="1"/>
    <cellStyle name="Акцент3 2" xfId="73"/>
    <cellStyle name="Акцент4" xfId="74" builtinId="41" customBuiltin="1"/>
    <cellStyle name="Акцент4 2" xfId="75"/>
    <cellStyle name="Акцент5" xfId="76" builtinId="45" customBuiltin="1"/>
    <cellStyle name="Акцент5 2" xfId="77"/>
    <cellStyle name="Акцент6" xfId="78" builtinId="49" customBuiltin="1"/>
    <cellStyle name="Акцент6 2" xfId="79"/>
    <cellStyle name="Ввод " xfId="80" builtinId="20" customBuiltin="1"/>
    <cellStyle name="Ввод  2" xfId="81"/>
    <cellStyle name="Вывод" xfId="82" builtinId="21" customBuiltin="1"/>
    <cellStyle name="Вывод 2" xfId="83"/>
    <cellStyle name="Вычисление" xfId="84" builtinId="22" customBuiltin="1"/>
    <cellStyle name="Вычисление 2" xfId="85"/>
    <cellStyle name="Заголовок 1" xfId="86" builtinId="16" customBuiltin="1"/>
    <cellStyle name="Заголовок 1 2" xfId="87"/>
    <cellStyle name="Заголовок 2" xfId="88" builtinId="17" customBuiltin="1"/>
    <cellStyle name="Заголовок 2 2" xfId="89"/>
    <cellStyle name="Заголовок 3" xfId="90" builtinId="18" customBuiltin="1"/>
    <cellStyle name="Заголовок 3 2" xfId="91"/>
    <cellStyle name="Заголовок 4" xfId="92" builtinId="19" customBuiltin="1"/>
    <cellStyle name="Заголовок 4 2" xfId="93"/>
    <cellStyle name="Итог" xfId="94" builtinId="25" customBuiltin="1"/>
    <cellStyle name="Итог 2" xfId="95"/>
    <cellStyle name="Контрольная ячейка" xfId="96" builtinId="23" customBuiltin="1"/>
    <cellStyle name="Контрольная ячейка 2" xfId="97"/>
    <cellStyle name="Название" xfId="98" builtinId="15" customBuiltin="1"/>
    <cellStyle name="Название 2" xfId="99"/>
    <cellStyle name="Нейтральный" xfId="100" builtinId="28" customBuiltin="1"/>
    <cellStyle name="Нейтральный 2" xfId="101"/>
    <cellStyle name="Обычный" xfId="0" builtinId="0"/>
    <cellStyle name="Обычный 2" xfId="102"/>
    <cellStyle name="Обычный 3" xfId="103"/>
    <cellStyle name="Обычный 4" xfId="104"/>
    <cellStyle name="Обычный 5" xfId="105"/>
    <cellStyle name="Обычный 6" xfId="106"/>
    <cellStyle name="Обычный 7" xfId="107"/>
    <cellStyle name="Плохой" xfId="108" builtinId="27" customBuiltin="1"/>
    <cellStyle name="Плохой 2" xfId="109"/>
    <cellStyle name="Пояснение" xfId="110" builtinId="53" customBuiltin="1"/>
    <cellStyle name="Пояснение 2" xfId="111"/>
    <cellStyle name="Примечание" xfId="112" builtinId="10" customBuiltin="1"/>
    <cellStyle name="Примечание 2" xfId="113"/>
    <cellStyle name="Связанная ячейка" xfId="114" builtinId="24" customBuiltin="1"/>
    <cellStyle name="Связанная ячейка 2" xfId="115"/>
    <cellStyle name="Текст предупреждения" xfId="116" builtinId="11" customBuiltin="1"/>
    <cellStyle name="Текст предупреждения 2" xfId="117"/>
    <cellStyle name="Хороший" xfId="118" builtinId="26" customBuiltin="1"/>
    <cellStyle name="Хороший 2" xfId="1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3"/>
  <sheetViews>
    <sheetView tabSelected="1" workbookViewId="0">
      <pane ySplit="6" topLeftCell="A7" activePane="bottomLeft" state="frozen"/>
      <selection pane="bottomLeft" activeCell="A6" sqref="A6:F6"/>
    </sheetView>
  </sheetViews>
  <sheetFormatPr defaultColWidth="15.28515625" defaultRowHeight="12.75" x14ac:dyDescent="0.2"/>
  <cols>
    <col min="1" max="1" width="6.42578125" style="28" customWidth="1"/>
    <col min="2" max="2" width="18.85546875" style="28" customWidth="1"/>
    <col min="3" max="3" width="50.7109375" style="28" customWidth="1"/>
    <col min="4" max="4" width="15.5703125" style="28" customWidth="1"/>
    <col min="5" max="5" width="14.140625" style="28" customWidth="1"/>
    <col min="6" max="6" width="13.5703125" style="28" customWidth="1"/>
    <col min="7" max="16384" width="15.28515625" style="28"/>
  </cols>
  <sheetData>
    <row r="1" spans="1:6" ht="67.5" customHeight="1" x14ac:dyDescent="0.2">
      <c r="A1" s="23"/>
      <c r="B1" s="25"/>
      <c r="C1" s="25"/>
      <c r="D1" s="82" t="s">
        <v>763</v>
      </c>
      <c r="E1" s="82"/>
      <c r="F1" s="82"/>
    </row>
    <row r="2" spans="1:6" x14ac:dyDescent="0.2">
      <c r="A2" s="23"/>
      <c r="B2" s="25"/>
      <c r="C2" s="25"/>
      <c r="D2" s="25"/>
      <c r="E2" s="26"/>
      <c r="F2" s="26"/>
    </row>
    <row r="3" spans="1:6" ht="39" customHeight="1" x14ac:dyDescent="0.2">
      <c r="A3" s="23"/>
      <c r="B3" s="68" t="s">
        <v>672</v>
      </c>
      <c r="C3" s="68"/>
      <c r="D3" s="68"/>
      <c r="E3" s="68"/>
      <c r="F3" s="68"/>
    </row>
    <row r="4" spans="1:6" x14ac:dyDescent="0.2">
      <c r="A4" s="23"/>
      <c r="B4" s="36"/>
      <c r="C4" s="36"/>
      <c r="D4" s="36"/>
      <c r="E4" s="36"/>
      <c r="F4" s="36"/>
    </row>
    <row r="5" spans="1:6" ht="89.25" x14ac:dyDescent="0.2">
      <c r="A5" s="29" t="s">
        <v>79</v>
      </c>
      <c r="B5" s="29" t="s">
        <v>160</v>
      </c>
      <c r="C5" s="29" t="s">
        <v>161</v>
      </c>
      <c r="D5" s="29" t="s">
        <v>671</v>
      </c>
      <c r="E5" s="29" t="s">
        <v>5</v>
      </c>
      <c r="F5" s="29" t="s">
        <v>162</v>
      </c>
    </row>
    <row r="6" spans="1:6" x14ac:dyDescent="0.2">
      <c r="A6" s="64">
        <v>1</v>
      </c>
      <c r="B6" s="64">
        <v>2</v>
      </c>
      <c r="C6" s="64">
        <v>3</v>
      </c>
      <c r="D6" s="64">
        <v>4</v>
      </c>
      <c r="E6" s="64">
        <v>5</v>
      </c>
      <c r="F6" s="64">
        <v>6</v>
      </c>
    </row>
    <row r="7" spans="1:6" x14ac:dyDescent="0.2">
      <c r="A7" s="1">
        <v>1</v>
      </c>
      <c r="B7" s="5" t="s">
        <v>163</v>
      </c>
      <c r="C7" s="6" t="s">
        <v>164</v>
      </c>
      <c r="D7" s="7">
        <f>D8+D18+D23+D42+D44+D51+D57+D64+D67+D72</f>
        <v>359621000</v>
      </c>
      <c r="E7" s="7">
        <f>E8+E18+E23+E42+E44+E51+E57+E64+E67+E72</f>
        <v>78585593.859999985</v>
      </c>
      <c r="F7" s="8">
        <f t="shared" ref="F7:F97" si="0">E7/D7</f>
        <v>0.21852337282861675</v>
      </c>
    </row>
    <row r="8" spans="1:6" x14ac:dyDescent="0.2">
      <c r="A8" s="1">
        <v>2</v>
      </c>
      <c r="B8" s="5" t="s">
        <v>165</v>
      </c>
      <c r="C8" s="6" t="s">
        <v>166</v>
      </c>
      <c r="D8" s="7">
        <f>D9+D10+D11+D12+D13+D14+D15+D16+D17</f>
        <v>321939000</v>
      </c>
      <c r="E8" s="7">
        <f>E9+E10+E11+E12+E13+E14+E15+E16+E17</f>
        <v>68273906.419999987</v>
      </c>
      <c r="F8" s="8">
        <f t="shared" si="0"/>
        <v>0.21207094020917003</v>
      </c>
    </row>
    <row r="9" spans="1:6" ht="89.25" x14ac:dyDescent="0.2">
      <c r="A9" s="1">
        <v>3</v>
      </c>
      <c r="B9" s="9" t="s">
        <v>8</v>
      </c>
      <c r="C9" s="10" t="s">
        <v>207</v>
      </c>
      <c r="D9" s="11">
        <v>320239000</v>
      </c>
      <c r="E9" s="11">
        <v>66502079.159999996</v>
      </c>
      <c r="F9" s="8">
        <f t="shared" si="0"/>
        <v>0.20766389840088184</v>
      </c>
    </row>
    <row r="10" spans="1:6" ht="76.5" x14ac:dyDescent="0.2">
      <c r="A10" s="1">
        <v>4</v>
      </c>
      <c r="B10" s="9" t="s">
        <v>208</v>
      </c>
      <c r="C10" s="10" t="s">
        <v>209</v>
      </c>
      <c r="D10" s="11">
        <v>0</v>
      </c>
      <c r="E10" s="11">
        <v>-28941.56</v>
      </c>
      <c r="F10" s="12">
        <v>0</v>
      </c>
    </row>
    <row r="11" spans="1:6" ht="89.25" x14ac:dyDescent="0.2">
      <c r="A11" s="1">
        <v>5</v>
      </c>
      <c r="B11" s="9" t="s">
        <v>566</v>
      </c>
      <c r="C11" s="47" t="s">
        <v>602</v>
      </c>
      <c r="D11" s="11">
        <v>0</v>
      </c>
      <c r="E11" s="11">
        <v>129780.68</v>
      </c>
      <c r="F11" s="12">
        <v>0</v>
      </c>
    </row>
    <row r="12" spans="1:6" ht="127.5" x14ac:dyDescent="0.2">
      <c r="A12" s="1">
        <v>6</v>
      </c>
      <c r="B12" s="9" t="s">
        <v>9</v>
      </c>
      <c r="C12" s="10" t="s">
        <v>210</v>
      </c>
      <c r="D12" s="11">
        <v>900000</v>
      </c>
      <c r="E12" s="11">
        <v>261761.29</v>
      </c>
      <c r="F12" s="12">
        <f t="shared" si="0"/>
        <v>0.29084587777777776</v>
      </c>
    </row>
    <row r="13" spans="1:6" ht="127.5" x14ac:dyDescent="0.2">
      <c r="A13" s="1">
        <v>7</v>
      </c>
      <c r="B13" s="9" t="s">
        <v>650</v>
      </c>
      <c r="C13" s="10" t="s">
        <v>651</v>
      </c>
      <c r="D13" s="11">
        <v>0</v>
      </c>
      <c r="E13" s="11">
        <v>1940</v>
      </c>
      <c r="F13" s="12">
        <v>0</v>
      </c>
    </row>
    <row r="14" spans="1:6" ht="63.75" x14ac:dyDescent="0.2">
      <c r="A14" s="1">
        <v>8</v>
      </c>
      <c r="B14" s="9" t="s">
        <v>10</v>
      </c>
      <c r="C14" s="10" t="s">
        <v>211</v>
      </c>
      <c r="D14" s="11">
        <v>600000</v>
      </c>
      <c r="E14" s="11">
        <v>1313469.24</v>
      </c>
      <c r="F14" s="12">
        <f t="shared" si="0"/>
        <v>2.1891153999999999</v>
      </c>
    </row>
    <row r="15" spans="1:6" ht="51" x14ac:dyDescent="0.2">
      <c r="A15" s="1">
        <v>9</v>
      </c>
      <c r="B15" s="9" t="s">
        <v>567</v>
      </c>
      <c r="C15" s="47" t="s">
        <v>568</v>
      </c>
      <c r="D15" s="11">
        <v>0</v>
      </c>
      <c r="E15" s="11">
        <v>634.95000000000005</v>
      </c>
      <c r="F15" s="12">
        <v>0</v>
      </c>
    </row>
    <row r="16" spans="1:6" ht="63.75" x14ac:dyDescent="0.2">
      <c r="A16" s="1">
        <v>10</v>
      </c>
      <c r="B16" s="9" t="s">
        <v>11</v>
      </c>
      <c r="C16" s="10" t="s">
        <v>212</v>
      </c>
      <c r="D16" s="11">
        <v>0</v>
      </c>
      <c r="E16" s="11">
        <v>93182.66</v>
      </c>
      <c r="F16" s="12">
        <v>0</v>
      </c>
    </row>
    <row r="17" spans="1:6" ht="102" x14ac:dyDescent="0.2">
      <c r="A17" s="1">
        <v>11</v>
      </c>
      <c r="B17" s="9" t="s">
        <v>12</v>
      </c>
      <c r="C17" s="10" t="s">
        <v>213</v>
      </c>
      <c r="D17" s="11">
        <v>200000</v>
      </c>
      <c r="E17" s="11">
        <v>0</v>
      </c>
      <c r="F17" s="12">
        <f t="shared" si="0"/>
        <v>0</v>
      </c>
    </row>
    <row r="18" spans="1:6" ht="38.25" x14ac:dyDescent="0.2">
      <c r="A18" s="1">
        <v>12</v>
      </c>
      <c r="B18" s="13" t="s">
        <v>185</v>
      </c>
      <c r="C18" s="14" t="s">
        <v>186</v>
      </c>
      <c r="D18" s="15">
        <f>SUM(D19:D22)</f>
        <v>2107000</v>
      </c>
      <c r="E18" s="15">
        <f>SUM(E19:E22)</f>
        <v>499374.22000000003</v>
      </c>
      <c r="F18" s="8">
        <f t="shared" si="0"/>
        <v>0.23700722354057904</v>
      </c>
    </row>
    <row r="19" spans="1:6" ht="63.75" x14ac:dyDescent="0.2">
      <c r="A19" s="1">
        <v>13</v>
      </c>
      <c r="B19" s="16" t="s">
        <v>187</v>
      </c>
      <c r="C19" s="17" t="s">
        <v>188</v>
      </c>
      <c r="D19" s="18">
        <v>807000</v>
      </c>
      <c r="E19" s="11">
        <v>205734.07</v>
      </c>
      <c r="F19" s="12">
        <f t="shared" si="0"/>
        <v>0.25493688971499379</v>
      </c>
    </row>
    <row r="20" spans="1:6" ht="76.5" x14ac:dyDescent="0.2">
      <c r="A20" s="1">
        <v>14</v>
      </c>
      <c r="B20" s="16" t="s">
        <v>189</v>
      </c>
      <c r="C20" s="17" t="s">
        <v>190</v>
      </c>
      <c r="D20" s="18">
        <v>100000</v>
      </c>
      <c r="E20" s="11">
        <v>1386.87</v>
      </c>
      <c r="F20" s="12">
        <f t="shared" si="0"/>
        <v>1.3868699999999999E-2</v>
      </c>
    </row>
    <row r="21" spans="1:6" ht="63.75" x14ac:dyDescent="0.2">
      <c r="A21" s="1">
        <v>15</v>
      </c>
      <c r="B21" s="16" t="s">
        <v>191</v>
      </c>
      <c r="C21" s="17" t="s">
        <v>192</v>
      </c>
      <c r="D21" s="18">
        <v>1200000</v>
      </c>
      <c r="E21" s="11">
        <v>335122.84999999998</v>
      </c>
      <c r="F21" s="12">
        <f t="shared" si="0"/>
        <v>0.27926904166666666</v>
      </c>
    </row>
    <row r="22" spans="1:6" ht="63.75" x14ac:dyDescent="0.2">
      <c r="A22" s="1">
        <v>16</v>
      </c>
      <c r="B22" s="16" t="s">
        <v>193</v>
      </c>
      <c r="C22" s="17" t="s">
        <v>194</v>
      </c>
      <c r="D22" s="18">
        <v>0</v>
      </c>
      <c r="E22" s="11">
        <v>-42869.57</v>
      </c>
      <c r="F22" s="12">
        <v>0</v>
      </c>
    </row>
    <row r="23" spans="1:6" x14ac:dyDescent="0.2">
      <c r="A23" s="1">
        <v>17</v>
      </c>
      <c r="B23" s="5" t="s">
        <v>167</v>
      </c>
      <c r="C23" s="6" t="s">
        <v>168</v>
      </c>
      <c r="D23" s="7">
        <f>D24+D32+D36+D39</f>
        <v>3862000</v>
      </c>
      <c r="E23" s="7">
        <f>E24+E32+E36+E39</f>
        <v>1148757.5699999998</v>
      </c>
      <c r="F23" s="8">
        <f t="shared" si="0"/>
        <v>0.29745146815121692</v>
      </c>
    </row>
    <row r="24" spans="1:6" ht="25.5" x14ac:dyDescent="0.2">
      <c r="A24" s="1">
        <v>18</v>
      </c>
      <c r="B24" s="16" t="s">
        <v>532</v>
      </c>
      <c r="C24" s="6" t="s">
        <v>533</v>
      </c>
      <c r="D24" s="7">
        <f>D25+D26+D27+D28+D29+D30+D31</f>
        <v>1476000</v>
      </c>
      <c r="E24" s="7">
        <f>E25+E26+E27+E28+E29+E30+E31</f>
        <v>525004.09</v>
      </c>
      <c r="F24" s="8">
        <f t="shared" si="0"/>
        <v>0.35569382791327914</v>
      </c>
    </row>
    <row r="25" spans="1:6" ht="51" x14ac:dyDescent="0.2">
      <c r="A25" s="1">
        <v>19</v>
      </c>
      <c r="B25" s="16" t="s">
        <v>534</v>
      </c>
      <c r="C25" s="19" t="s">
        <v>535</v>
      </c>
      <c r="D25" s="11">
        <v>940000</v>
      </c>
      <c r="E25" s="11">
        <v>154258.31</v>
      </c>
      <c r="F25" s="8">
        <f t="shared" si="0"/>
        <v>0.16410458510638298</v>
      </c>
    </row>
    <row r="26" spans="1:6" ht="38.25" x14ac:dyDescent="0.2">
      <c r="A26" s="1">
        <v>20</v>
      </c>
      <c r="B26" s="16" t="s">
        <v>536</v>
      </c>
      <c r="C26" s="20" t="s">
        <v>537</v>
      </c>
      <c r="D26" s="11">
        <v>0</v>
      </c>
      <c r="E26" s="11">
        <v>501.77</v>
      </c>
      <c r="F26" s="12">
        <v>0</v>
      </c>
    </row>
    <row r="27" spans="1:6" ht="51" x14ac:dyDescent="0.2">
      <c r="A27" s="1">
        <v>21</v>
      </c>
      <c r="B27" s="16" t="s">
        <v>538</v>
      </c>
      <c r="C27" s="20" t="s">
        <v>539</v>
      </c>
      <c r="D27" s="11">
        <v>0</v>
      </c>
      <c r="E27" s="11">
        <v>599.84</v>
      </c>
      <c r="F27" s="12">
        <v>0</v>
      </c>
    </row>
    <row r="28" spans="1:6" ht="63.75" x14ac:dyDescent="0.2">
      <c r="A28" s="1">
        <v>22</v>
      </c>
      <c r="B28" s="16" t="s">
        <v>540</v>
      </c>
      <c r="C28" s="20" t="s">
        <v>541</v>
      </c>
      <c r="D28" s="11">
        <v>536000</v>
      </c>
      <c r="E28" s="11">
        <v>339240.81</v>
      </c>
      <c r="F28" s="12">
        <f>E28/D28</f>
        <v>0.6329119589552239</v>
      </c>
    </row>
    <row r="29" spans="1:6" ht="38.25" x14ac:dyDescent="0.2">
      <c r="A29" s="1">
        <v>23</v>
      </c>
      <c r="B29" s="16" t="s">
        <v>542</v>
      </c>
      <c r="C29" s="20" t="s">
        <v>543</v>
      </c>
      <c r="D29" s="11">
        <v>0</v>
      </c>
      <c r="E29" s="11">
        <v>19.45</v>
      </c>
      <c r="F29" s="12">
        <v>0</v>
      </c>
    </row>
    <row r="30" spans="1:6" ht="63.75" x14ac:dyDescent="0.2">
      <c r="A30" s="1">
        <v>24</v>
      </c>
      <c r="B30" s="16" t="s">
        <v>544</v>
      </c>
      <c r="C30" s="19" t="s">
        <v>545</v>
      </c>
      <c r="D30" s="11">
        <v>0</v>
      </c>
      <c r="E30" s="11">
        <v>488.01</v>
      </c>
      <c r="F30" s="12">
        <v>0</v>
      </c>
    </row>
    <row r="31" spans="1:6" ht="38.25" x14ac:dyDescent="0.2">
      <c r="A31" s="1">
        <v>25</v>
      </c>
      <c r="B31" s="16" t="s">
        <v>741</v>
      </c>
      <c r="C31" s="20" t="s">
        <v>742</v>
      </c>
      <c r="D31" s="11">
        <v>0</v>
      </c>
      <c r="E31" s="11">
        <v>29895.9</v>
      </c>
      <c r="F31" s="12">
        <v>0</v>
      </c>
    </row>
    <row r="32" spans="1:6" ht="25.5" x14ac:dyDescent="0.2">
      <c r="A32" s="1">
        <v>26</v>
      </c>
      <c r="B32" s="5" t="s">
        <v>169</v>
      </c>
      <c r="C32" s="6" t="s">
        <v>170</v>
      </c>
      <c r="D32" s="7">
        <f>D33+D34+D35</f>
        <v>1804000</v>
      </c>
      <c r="E32" s="7">
        <f>E33+E34+E35</f>
        <v>565990.55999999994</v>
      </c>
      <c r="F32" s="8">
        <f t="shared" si="0"/>
        <v>0.31374199556541016</v>
      </c>
    </row>
    <row r="33" spans="1:6" ht="51" x14ac:dyDescent="0.2">
      <c r="A33" s="1">
        <v>27</v>
      </c>
      <c r="B33" s="9" t="s">
        <v>0</v>
      </c>
      <c r="C33" s="10" t="s">
        <v>214</v>
      </c>
      <c r="D33" s="11">
        <v>1804000</v>
      </c>
      <c r="E33" s="11">
        <v>556243.62</v>
      </c>
      <c r="F33" s="12">
        <f t="shared" si="0"/>
        <v>0.30833903547671843</v>
      </c>
    </row>
    <row r="34" spans="1:6" ht="25.5" x14ac:dyDescent="0.2">
      <c r="A34" s="1">
        <v>28</v>
      </c>
      <c r="B34" s="9" t="s">
        <v>215</v>
      </c>
      <c r="C34" s="10" t="s">
        <v>216</v>
      </c>
      <c r="D34" s="11">
        <v>0</v>
      </c>
      <c r="E34" s="11">
        <v>4133.3599999999997</v>
      </c>
      <c r="F34" s="12">
        <v>0</v>
      </c>
    </row>
    <row r="35" spans="1:6" ht="51" x14ac:dyDescent="0.2">
      <c r="A35" s="1">
        <v>29</v>
      </c>
      <c r="B35" s="9" t="s">
        <v>13</v>
      </c>
      <c r="C35" s="10" t="s">
        <v>546</v>
      </c>
      <c r="D35" s="11">
        <v>0</v>
      </c>
      <c r="E35" s="11">
        <v>5613.58</v>
      </c>
      <c r="F35" s="12">
        <v>0</v>
      </c>
    </row>
    <row r="36" spans="1:6" x14ac:dyDescent="0.2">
      <c r="A36" s="1">
        <v>30</v>
      </c>
      <c r="B36" s="5" t="s">
        <v>1</v>
      </c>
      <c r="C36" s="6" t="s">
        <v>2</v>
      </c>
      <c r="D36" s="7">
        <f>D37+D38</f>
        <v>508000</v>
      </c>
      <c r="E36" s="7">
        <f>E37+E38</f>
        <v>29800.92</v>
      </c>
      <c r="F36" s="8">
        <f t="shared" si="0"/>
        <v>5.8663228346456688E-2</v>
      </c>
    </row>
    <row r="37" spans="1:6" ht="38.25" x14ac:dyDescent="0.2">
      <c r="A37" s="1">
        <v>31</v>
      </c>
      <c r="B37" s="9" t="s">
        <v>3</v>
      </c>
      <c r="C37" s="10" t="s">
        <v>217</v>
      </c>
      <c r="D37" s="11">
        <v>508000</v>
      </c>
      <c r="E37" s="11">
        <v>29164.799999999999</v>
      </c>
      <c r="F37" s="12">
        <f t="shared" si="0"/>
        <v>5.7411023622047246E-2</v>
      </c>
    </row>
    <row r="38" spans="1:6" ht="51" x14ac:dyDescent="0.2">
      <c r="A38" s="1">
        <v>32</v>
      </c>
      <c r="B38" s="9" t="s">
        <v>743</v>
      </c>
      <c r="C38" s="10" t="s">
        <v>744</v>
      </c>
      <c r="D38" s="11">
        <v>0</v>
      </c>
      <c r="E38" s="11">
        <v>636.12</v>
      </c>
      <c r="F38" s="12">
        <v>0</v>
      </c>
    </row>
    <row r="39" spans="1:6" ht="25.5" x14ac:dyDescent="0.2">
      <c r="A39" s="1">
        <v>33</v>
      </c>
      <c r="B39" s="5" t="s">
        <v>14</v>
      </c>
      <c r="C39" s="6" t="s">
        <v>15</v>
      </c>
      <c r="D39" s="7">
        <f>D40+D41</f>
        <v>74000</v>
      </c>
      <c r="E39" s="7">
        <f>E40+E41</f>
        <v>27962</v>
      </c>
      <c r="F39" s="8">
        <f t="shared" si="0"/>
        <v>0.37786486486486487</v>
      </c>
    </row>
    <row r="40" spans="1:6" ht="51" x14ac:dyDescent="0.2">
      <c r="A40" s="1">
        <v>34</v>
      </c>
      <c r="B40" s="9" t="s">
        <v>16</v>
      </c>
      <c r="C40" s="10" t="s">
        <v>547</v>
      </c>
      <c r="D40" s="11">
        <v>74000</v>
      </c>
      <c r="E40" s="11">
        <v>34014</v>
      </c>
      <c r="F40" s="12">
        <f t="shared" si="0"/>
        <v>0.45964864864864863</v>
      </c>
    </row>
    <row r="41" spans="1:6" ht="25.5" x14ac:dyDescent="0.2">
      <c r="A41" s="1">
        <v>35</v>
      </c>
      <c r="B41" s="9" t="s">
        <v>745</v>
      </c>
      <c r="C41" s="10" t="s">
        <v>746</v>
      </c>
      <c r="D41" s="11">
        <v>0</v>
      </c>
      <c r="E41" s="11">
        <v>-6052</v>
      </c>
      <c r="F41" s="12">
        <v>0</v>
      </c>
    </row>
    <row r="42" spans="1:6" x14ac:dyDescent="0.2">
      <c r="A42" s="1">
        <v>36</v>
      </c>
      <c r="B42" s="5" t="s">
        <v>569</v>
      </c>
      <c r="C42" s="6" t="s">
        <v>570</v>
      </c>
      <c r="D42" s="7">
        <f>D43</f>
        <v>0</v>
      </c>
      <c r="E42" s="7">
        <f>E43</f>
        <v>300</v>
      </c>
      <c r="F42" s="8">
        <v>0</v>
      </c>
    </row>
    <row r="43" spans="1:6" ht="38.25" x14ac:dyDescent="0.2">
      <c r="A43" s="1">
        <v>37</v>
      </c>
      <c r="B43" s="9" t="s">
        <v>571</v>
      </c>
      <c r="C43" s="10" t="s">
        <v>572</v>
      </c>
      <c r="D43" s="11">
        <v>0</v>
      </c>
      <c r="E43" s="11">
        <v>300</v>
      </c>
      <c r="F43" s="12">
        <v>0</v>
      </c>
    </row>
    <row r="44" spans="1:6" ht="38.25" x14ac:dyDescent="0.2">
      <c r="A44" s="1">
        <v>38</v>
      </c>
      <c r="B44" s="5" t="s">
        <v>4</v>
      </c>
      <c r="C44" s="6" t="s">
        <v>18</v>
      </c>
      <c r="D44" s="7">
        <f>D45+D47+D50</f>
        <v>3178000</v>
      </c>
      <c r="E44" s="7">
        <f>E45+E47+E50</f>
        <v>1373546.12</v>
      </c>
      <c r="F44" s="8">
        <f t="shared" si="0"/>
        <v>0.43220456891126496</v>
      </c>
    </row>
    <row r="45" spans="1:6" ht="63.75" x14ac:dyDescent="0.2">
      <c r="A45" s="1">
        <v>39</v>
      </c>
      <c r="B45" s="9" t="s">
        <v>652</v>
      </c>
      <c r="C45" s="10" t="s">
        <v>573</v>
      </c>
      <c r="D45" s="7">
        <f>D46</f>
        <v>2000000</v>
      </c>
      <c r="E45" s="7">
        <f>E46</f>
        <v>1185606.29</v>
      </c>
      <c r="F45" s="8">
        <f t="shared" si="0"/>
        <v>0.59280314499999998</v>
      </c>
    </row>
    <row r="46" spans="1:6" ht="89.25" x14ac:dyDescent="0.2">
      <c r="A46" s="1">
        <v>40</v>
      </c>
      <c r="B46" s="9" t="s">
        <v>653</v>
      </c>
      <c r="C46" s="10" t="s">
        <v>654</v>
      </c>
      <c r="D46" s="11">
        <v>2000000</v>
      </c>
      <c r="E46" s="11">
        <v>1185606.29</v>
      </c>
      <c r="F46" s="12">
        <f t="shared" si="0"/>
        <v>0.59280314499999998</v>
      </c>
    </row>
    <row r="47" spans="1:6" ht="38.25" x14ac:dyDescent="0.2">
      <c r="A47" s="1">
        <v>41</v>
      </c>
      <c r="B47" s="13" t="s">
        <v>195</v>
      </c>
      <c r="C47" s="14" t="s">
        <v>574</v>
      </c>
      <c r="D47" s="15">
        <f>SUM(D48:D49)</f>
        <v>742000</v>
      </c>
      <c r="E47" s="15">
        <f>SUM(E48:E49)</f>
        <v>187939.83000000002</v>
      </c>
      <c r="F47" s="8">
        <f t="shared" si="0"/>
        <v>0.25328818059299196</v>
      </c>
    </row>
    <row r="48" spans="1:6" ht="76.5" x14ac:dyDescent="0.2">
      <c r="A48" s="1">
        <v>42</v>
      </c>
      <c r="B48" s="16" t="s">
        <v>196</v>
      </c>
      <c r="C48" s="17" t="s">
        <v>218</v>
      </c>
      <c r="D48" s="18">
        <v>600000</v>
      </c>
      <c r="E48" s="11">
        <v>148376</v>
      </c>
      <c r="F48" s="12">
        <f t="shared" si="0"/>
        <v>0.24729333333333334</v>
      </c>
    </row>
    <row r="49" spans="1:6" ht="63.75" x14ac:dyDescent="0.2">
      <c r="A49" s="1">
        <v>43</v>
      </c>
      <c r="B49" s="16" t="s">
        <v>197</v>
      </c>
      <c r="C49" s="17" t="s">
        <v>219</v>
      </c>
      <c r="D49" s="18">
        <v>142000</v>
      </c>
      <c r="E49" s="11">
        <v>39563.83</v>
      </c>
      <c r="F49" s="12">
        <f t="shared" si="0"/>
        <v>0.27861852112676055</v>
      </c>
    </row>
    <row r="50" spans="1:6" ht="51" x14ac:dyDescent="0.2">
      <c r="A50" s="1">
        <v>44</v>
      </c>
      <c r="B50" s="16" t="s">
        <v>19</v>
      </c>
      <c r="C50" s="17" t="s">
        <v>20</v>
      </c>
      <c r="D50" s="18">
        <v>436000</v>
      </c>
      <c r="E50" s="11">
        <v>0</v>
      </c>
      <c r="F50" s="12">
        <f t="shared" si="0"/>
        <v>0</v>
      </c>
    </row>
    <row r="51" spans="1:6" ht="25.5" x14ac:dyDescent="0.2">
      <c r="A51" s="1">
        <v>45</v>
      </c>
      <c r="B51" s="5" t="s">
        <v>21</v>
      </c>
      <c r="C51" s="6" t="s">
        <v>22</v>
      </c>
      <c r="D51" s="7">
        <f>D52+D53+D54+D55+D56</f>
        <v>296000</v>
      </c>
      <c r="E51" s="7">
        <f>E52+E53+E54+E55+E56</f>
        <v>162369.57</v>
      </c>
      <c r="F51" s="8">
        <f t="shared" si="0"/>
        <v>0.54854584459459466</v>
      </c>
    </row>
    <row r="52" spans="1:6" ht="25.5" x14ac:dyDescent="0.2">
      <c r="A52" s="1">
        <v>46</v>
      </c>
      <c r="B52" s="9" t="s">
        <v>23</v>
      </c>
      <c r="C52" s="10" t="s">
        <v>24</v>
      </c>
      <c r="D52" s="11">
        <v>100000</v>
      </c>
      <c r="E52" s="11">
        <v>77749.56</v>
      </c>
      <c r="F52" s="12">
        <f t="shared" si="0"/>
        <v>0.77749559999999995</v>
      </c>
    </row>
    <row r="53" spans="1:6" ht="25.5" x14ac:dyDescent="0.2">
      <c r="A53" s="1">
        <v>47</v>
      </c>
      <c r="B53" s="9" t="s">
        <v>25</v>
      </c>
      <c r="C53" s="10" t="s">
        <v>26</v>
      </c>
      <c r="D53" s="11">
        <v>5000</v>
      </c>
      <c r="E53" s="11">
        <v>0</v>
      </c>
      <c r="F53" s="12">
        <f t="shared" si="0"/>
        <v>0</v>
      </c>
    </row>
    <row r="54" spans="1:6" ht="25.5" x14ac:dyDescent="0.2">
      <c r="A54" s="1">
        <v>48</v>
      </c>
      <c r="B54" s="9" t="s">
        <v>27</v>
      </c>
      <c r="C54" s="10" t="s">
        <v>28</v>
      </c>
      <c r="D54" s="11">
        <v>150000</v>
      </c>
      <c r="E54" s="11">
        <v>0</v>
      </c>
      <c r="F54" s="12">
        <f t="shared" si="0"/>
        <v>0</v>
      </c>
    </row>
    <row r="55" spans="1:6" ht="25.5" x14ac:dyDescent="0.2">
      <c r="A55" s="1">
        <v>49</v>
      </c>
      <c r="B55" s="9" t="s">
        <v>29</v>
      </c>
      <c r="C55" s="10" t="s">
        <v>30</v>
      </c>
      <c r="D55" s="11">
        <v>41000</v>
      </c>
      <c r="E55" s="11">
        <v>77310.84</v>
      </c>
      <c r="F55" s="12">
        <f t="shared" si="0"/>
        <v>1.8856302439024388</v>
      </c>
    </row>
    <row r="56" spans="1:6" ht="25.5" x14ac:dyDescent="0.2">
      <c r="A56" s="1">
        <v>50</v>
      </c>
      <c r="B56" s="9" t="s">
        <v>747</v>
      </c>
      <c r="C56" s="10" t="s">
        <v>30</v>
      </c>
      <c r="D56" s="11">
        <v>0</v>
      </c>
      <c r="E56" s="11">
        <v>7309.17</v>
      </c>
      <c r="F56" s="12">
        <v>0</v>
      </c>
    </row>
    <row r="57" spans="1:6" ht="25.5" x14ac:dyDescent="0.2">
      <c r="A57" s="1">
        <v>51</v>
      </c>
      <c r="B57" s="5" t="s">
        <v>6</v>
      </c>
      <c r="C57" s="6" t="s">
        <v>31</v>
      </c>
      <c r="D57" s="7">
        <f>D58+D62</f>
        <v>28119000</v>
      </c>
      <c r="E57" s="7">
        <f>E58+E62</f>
        <v>6901612.3300000001</v>
      </c>
      <c r="F57" s="8">
        <f t="shared" si="0"/>
        <v>0.24544302180020627</v>
      </c>
    </row>
    <row r="58" spans="1:6" ht="38.25" x14ac:dyDescent="0.2">
      <c r="A58" s="1">
        <v>52</v>
      </c>
      <c r="B58" s="5" t="s">
        <v>7</v>
      </c>
      <c r="C58" s="6" t="s">
        <v>575</v>
      </c>
      <c r="D58" s="11">
        <f>D59+D60+D61</f>
        <v>28119000</v>
      </c>
      <c r="E58" s="11">
        <f>E59+E60+E61</f>
        <v>6851612.3300000001</v>
      </c>
      <c r="F58" s="12">
        <f t="shared" si="0"/>
        <v>0.24366486468224333</v>
      </c>
    </row>
    <row r="59" spans="1:6" ht="76.5" x14ac:dyDescent="0.2">
      <c r="A59" s="1">
        <v>53</v>
      </c>
      <c r="B59" s="9" t="s">
        <v>32</v>
      </c>
      <c r="C59" s="10" t="s">
        <v>220</v>
      </c>
      <c r="D59" s="11">
        <v>26000000</v>
      </c>
      <c r="E59" s="11">
        <v>6354921.5800000001</v>
      </c>
      <c r="F59" s="12">
        <f t="shared" si="0"/>
        <v>0.24442006076923078</v>
      </c>
    </row>
    <row r="60" spans="1:6" ht="51" x14ac:dyDescent="0.2">
      <c r="A60" s="1">
        <v>54</v>
      </c>
      <c r="B60" s="9" t="s">
        <v>33</v>
      </c>
      <c r="C60" s="10" t="s">
        <v>221</v>
      </c>
      <c r="D60" s="11">
        <v>1929000</v>
      </c>
      <c r="E60" s="11">
        <v>477036.42</v>
      </c>
      <c r="F60" s="12">
        <f t="shared" si="0"/>
        <v>0.24729726283048212</v>
      </c>
    </row>
    <row r="61" spans="1:6" ht="25.5" x14ac:dyDescent="0.2">
      <c r="A61" s="1">
        <v>55</v>
      </c>
      <c r="B61" s="9" t="s">
        <v>564</v>
      </c>
      <c r="C61" s="10" t="s">
        <v>565</v>
      </c>
      <c r="D61" s="11">
        <v>190000</v>
      </c>
      <c r="E61" s="11">
        <v>19654.330000000002</v>
      </c>
      <c r="F61" s="12">
        <f t="shared" si="0"/>
        <v>0.10344384210526317</v>
      </c>
    </row>
    <row r="62" spans="1:6" ht="25.5" x14ac:dyDescent="0.2">
      <c r="A62" s="1">
        <v>56</v>
      </c>
      <c r="B62" s="5" t="s">
        <v>655</v>
      </c>
      <c r="C62" s="6" t="s">
        <v>656</v>
      </c>
      <c r="D62" s="7">
        <f>D63</f>
        <v>0</v>
      </c>
      <c r="E62" s="7">
        <f>E63</f>
        <v>50000</v>
      </c>
      <c r="F62" s="8">
        <v>0</v>
      </c>
    </row>
    <row r="63" spans="1:6" ht="25.5" x14ac:dyDescent="0.2">
      <c r="A63" s="1">
        <v>57</v>
      </c>
      <c r="B63" s="9" t="s">
        <v>748</v>
      </c>
      <c r="C63" s="10" t="s">
        <v>749</v>
      </c>
      <c r="D63" s="11">
        <v>0</v>
      </c>
      <c r="E63" s="11">
        <v>50000</v>
      </c>
      <c r="F63" s="12">
        <v>0</v>
      </c>
    </row>
    <row r="64" spans="1:6" ht="25.5" x14ac:dyDescent="0.2">
      <c r="A64" s="1">
        <v>58</v>
      </c>
      <c r="B64" s="5" t="s">
        <v>34</v>
      </c>
      <c r="C64" s="6" t="s">
        <v>35</v>
      </c>
      <c r="D64" s="7">
        <f>D65+D66</f>
        <v>120000</v>
      </c>
      <c r="E64" s="7">
        <f>E65+E66</f>
        <v>200533.75</v>
      </c>
      <c r="F64" s="8">
        <f t="shared" si="0"/>
        <v>1.6711145833333334</v>
      </c>
    </row>
    <row r="65" spans="1:6" ht="25.5" x14ac:dyDescent="0.2">
      <c r="A65" s="1">
        <v>59</v>
      </c>
      <c r="B65" s="9" t="s">
        <v>750</v>
      </c>
      <c r="C65" s="10" t="s">
        <v>751</v>
      </c>
      <c r="D65" s="11">
        <v>0</v>
      </c>
      <c r="E65" s="11">
        <v>83000</v>
      </c>
      <c r="F65" s="12">
        <v>0</v>
      </c>
    </row>
    <row r="66" spans="1:6" ht="51" x14ac:dyDescent="0.2">
      <c r="A66" s="1">
        <v>60</v>
      </c>
      <c r="B66" s="9" t="s">
        <v>657</v>
      </c>
      <c r="C66" s="10" t="s">
        <v>658</v>
      </c>
      <c r="D66" s="11">
        <v>120000</v>
      </c>
      <c r="E66" s="11">
        <v>117533.75</v>
      </c>
      <c r="F66" s="12">
        <f t="shared" si="0"/>
        <v>0.97944791666666664</v>
      </c>
    </row>
    <row r="67" spans="1:6" x14ac:dyDescent="0.2">
      <c r="A67" s="1">
        <v>61</v>
      </c>
      <c r="B67" s="5" t="s">
        <v>36</v>
      </c>
      <c r="C67" s="6" t="s">
        <v>37</v>
      </c>
      <c r="D67" s="7">
        <f>D68+D69+D70+D71</f>
        <v>0</v>
      </c>
      <c r="E67" s="7">
        <f>E68+E69+E70+E71</f>
        <v>22566.37</v>
      </c>
      <c r="F67" s="12">
        <v>0</v>
      </c>
    </row>
    <row r="68" spans="1:6" ht="63.75" x14ac:dyDescent="0.2">
      <c r="A68" s="1">
        <v>62</v>
      </c>
      <c r="B68" s="9" t="s">
        <v>752</v>
      </c>
      <c r="C68" s="10" t="s">
        <v>753</v>
      </c>
      <c r="D68" s="11">
        <v>0</v>
      </c>
      <c r="E68" s="11">
        <v>15000</v>
      </c>
      <c r="F68" s="12">
        <v>0</v>
      </c>
    </row>
    <row r="69" spans="1:6" ht="25.5" x14ac:dyDescent="0.2">
      <c r="A69" s="1">
        <v>63</v>
      </c>
      <c r="B69" s="9" t="s">
        <v>548</v>
      </c>
      <c r="C69" s="10" t="s">
        <v>549</v>
      </c>
      <c r="D69" s="11">
        <v>0</v>
      </c>
      <c r="E69" s="54">
        <v>-500</v>
      </c>
      <c r="F69" s="12">
        <v>0</v>
      </c>
    </row>
    <row r="70" spans="1:6" ht="38.25" x14ac:dyDescent="0.2">
      <c r="A70" s="1">
        <v>64</v>
      </c>
      <c r="B70" s="9" t="s">
        <v>225</v>
      </c>
      <c r="C70" s="10" t="s">
        <v>38</v>
      </c>
      <c r="D70" s="11">
        <v>0</v>
      </c>
      <c r="E70" s="54">
        <v>6800.87</v>
      </c>
      <c r="F70" s="12">
        <v>0</v>
      </c>
    </row>
    <row r="71" spans="1:6" ht="38.25" x14ac:dyDescent="0.2">
      <c r="A71" s="1">
        <v>65</v>
      </c>
      <c r="B71" s="9" t="s">
        <v>754</v>
      </c>
      <c r="C71" s="10" t="s">
        <v>38</v>
      </c>
      <c r="D71" s="11">
        <v>0</v>
      </c>
      <c r="E71" s="54">
        <v>1265.5</v>
      </c>
      <c r="F71" s="12">
        <v>0</v>
      </c>
    </row>
    <row r="72" spans="1:6" x14ac:dyDescent="0.2">
      <c r="A72" s="1">
        <v>66</v>
      </c>
      <c r="B72" s="5" t="s">
        <v>755</v>
      </c>
      <c r="C72" s="6" t="s">
        <v>648</v>
      </c>
      <c r="D72" s="7">
        <f>D73+D74</f>
        <v>0</v>
      </c>
      <c r="E72" s="7">
        <f>E73+E74</f>
        <v>2627.51</v>
      </c>
      <c r="F72" s="8">
        <v>0</v>
      </c>
    </row>
    <row r="73" spans="1:6" ht="25.5" x14ac:dyDescent="0.2">
      <c r="A73" s="1">
        <v>67</v>
      </c>
      <c r="B73" s="9" t="s">
        <v>659</v>
      </c>
      <c r="C73" s="10" t="s">
        <v>649</v>
      </c>
      <c r="D73" s="11">
        <v>0</v>
      </c>
      <c r="E73" s="54">
        <v>1932.77</v>
      </c>
      <c r="F73" s="12">
        <v>0</v>
      </c>
    </row>
    <row r="74" spans="1:6" ht="25.5" x14ac:dyDescent="0.2">
      <c r="A74" s="1">
        <v>68</v>
      </c>
      <c r="B74" s="9" t="s">
        <v>756</v>
      </c>
      <c r="C74" s="10" t="s">
        <v>649</v>
      </c>
      <c r="D74" s="11">
        <v>0</v>
      </c>
      <c r="E74" s="54">
        <v>694.74</v>
      </c>
      <c r="F74" s="12">
        <v>0</v>
      </c>
    </row>
    <row r="75" spans="1:6" x14ac:dyDescent="0.2">
      <c r="A75" s="1">
        <v>69</v>
      </c>
      <c r="B75" s="5" t="s">
        <v>39</v>
      </c>
      <c r="C75" s="6" t="s">
        <v>40</v>
      </c>
      <c r="D75" s="7">
        <f>D76+D100</f>
        <v>771776100</v>
      </c>
      <c r="E75" s="7">
        <f>E76+E100</f>
        <v>92894584.040000007</v>
      </c>
      <c r="F75" s="8">
        <f t="shared" si="0"/>
        <v>0.12036468094826985</v>
      </c>
    </row>
    <row r="76" spans="1:6" ht="25.5" x14ac:dyDescent="0.2">
      <c r="A76" s="1">
        <v>70</v>
      </c>
      <c r="B76" s="5" t="s">
        <v>41</v>
      </c>
      <c r="C76" s="6" t="s">
        <v>42</v>
      </c>
      <c r="D76" s="7">
        <f>D77+D79+D84</f>
        <v>771776100</v>
      </c>
      <c r="E76" s="7">
        <f>E77+E79+E84</f>
        <v>97450050</v>
      </c>
      <c r="F76" s="8">
        <f t="shared" si="0"/>
        <v>0.12626725549029053</v>
      </c>
    </row>
    <row r="77" spans="1:6" ht="25.5" x14ac:dyDescent="0.2">
      <c r="A77" s="1">
        <v>71</v>
      </c>
      <c r="B77" s="5" t="s">
        <v>603</v>
      </c>
      <c r="C77" s="6" t="s">
        <v>43</v>
      </c>
      <c r="D77" s="7">
        <f>D78</f>
        <v>88666000</v>
      </c>
      <c r="E77" s="7">
        <f>E78</f>
        <v>0</v>
      </c>
      <c r="F77" s="8">
        <f t="shared" si="0"/>
        <v>0</v>
      </c>
    </row>
    <row r="78" spans="1:6" ht="25.5" x14ac:dyDescent="0.2">
      <c r="A78" s="1">
        <v>72</v>
      </c>
      <c r="B78" s="9" t="s">
        <v>604</v>
      </c>
      <c r="C78" s="10" t="s">
        <v>44</v>
      </c>
      <c r="D78" s="11">
        <v>88666000</v>
      </c>
      <c r="E78" s="11">
        <v>0</v>
      </c>
      <c r="F78" s="12">
        <f t="shared" si="0"/>
        <v>0</v>
      </c>
    </row>
    <row r="79" spans="1:6" ht="38.25" x14ac:dyDescent="0.2">
      <c r="A79" s="1">
        <v>73</v>
      </c>
      <c r="B79" s="13" t="s">
        <v>605</v>
      </c>
      <c r="C79" s="14" t="s">
        <v>45</v>
      </c>
      <c r="D79" s="15">
        <f>D80</f>
        <v>304273100</v>
      </c>
      <c r="E79" s="15">
        <f>E80</f>
        <v>0</v>
      </c>
      <c r="F79" s="8">
        <f t="shared" si="0"/>
        <v>0</v>
      </c>
    </row>
    <row r="80" spans="1:6" ht="25.5" x14ac:dyDescent="0.2">
      <c r="A80" s="1">
        <v>74</v>
      </c>
      <c r="B80" s="13" t="s">
        <v>606</v>
      </c>
      <c r="C80" s="14" t="s">
        <v>46</v>
      </c>
      <c r="D80" s="15">
        <f>SUM(D81:D83)</f>
        <v>304273100</v>
      </c>
      <c r="E80" s="15">
        <f>SUM(E81:E83)</f>
        <v>0</v>
      </c>
      <c r="F80" s="8">
        <f t="shared" si="0"/>
        <v>0</v>
      </c>
    </row>
    <row r="81" spans="1:6" ht="38.25" x14ac:dyDescent="0.2">
      <c r="A81" s="1">
        <v>75</v>
      </c>
      <c r="B81" s="16" t="s">
        <v>607</v>
      </c>
      <c r="C81" s="48" t="s">
        <v>757</v>
      </c>
      <c r="D81" s="18">
        <v>278795000</v>
      </c>
      <c r="E81" s="18">
        <v>0</v>
      </c>
      <c r="F81" s="12">
        <f t="shared" si="0"/>
        <v>0</v>
      </c>
    </row>
    <row r="82" spans="1:6" ht="38.25" x14ac:dyDescent="0.2">
      <c r="A82" s="1">
        <v>76</v>
      </c>
      <c r="B82" s="16" t="s">
        <v>608</v>
      </c>
      <c r="C82" s="48" t="s">
        <v>47</v>
      </c>
      <c r="D82" s="18">
        <v>19601000</v>
      </c>
      <c r="E82" s="18">
        <v>0</v>
      </c>
      <c r="F82" s="12">
        <f t="shared" si="0"/>
        <v>0</v>
      </c>
    </row>
    <row r="83" spans="1:6" ht="25.5" x14ac:dyDescent="0.2">
      <c r="A83" s="1">
        <v>77</v>
      </c>
      <c r="B83" s="16" t="s">
        <v>608</v>
      </c>
      <c r="C83" s="48" t="s">
        <v>758</v>
      </c>
      <c r="D83" s="18">
        <v>5877100</v>
      </c>
      <c r="E83" s="11">
        <v>0</v>
      </c>
      <c r="F83" s="12">
        <f t="shared" si="0"/>
        <v>0</v>
      </c>
    </row>
    <row r="84" spans="1:6" ht="25.5" x14ac:dyDescent="0.2">
      <c r="A84" s="1">
        <v>78</v>
      </c>
      <c r="B84" s="13" t="s">
        <v>50</v>
      </c>
      <c r="C84" s="14" t="s">
        <v>51</v>
      </c>
      <c r="D84" s="15">
        <f>D85+D86+D94+D95+D96+D97</f>
        <v>378837000</v>
      </c>
      <c r="E84" s="15">
        <f>E85+E86+E94+E95+E96+E97</f>
        <v>97450050</v>
      </c>
      <c r="F84" s="12">
        <f t="shared" si="0"/>
        <v>0.2572347737945343</v>
      </c>
    </row>
    <row r="85" spans="1:6" ht="38.25" x14ac:dyDescent="0.2">
      <c r="A85" s="1">
        <v>79</v>
      </c>
      <c r="B85" s="16" t="s">
        <v>610</v>
      </c>
      <c r="C85" s="17" t="s">
        <v>223</v>
      </c>
      <c r="D85" s="18">
        <v>8352000</v>
      </c>
      <c r="E85" s="11">
        <v>2389250</v>
      </c>
      <c r="F85" s="12">
        <f t="shared" si="0"/>
        <v>0.28606920498084293</v>
      </c>
    </row>
    <row r="86" spans="1:6" ht="38.25" x14ac:dyDescent="0.2">
      <c r="A86" s="1">
        <v>80</v>
      </c>
      <c r="B86" s="13" t="s">
        <v>612</v>
      </c>
      <c r="C86" s="14" t="s">
        <v>53</v>
      </c>
      <c r="D86" s="15">
        <f>D87+D88+D89+D90+D91+D92+D93</f>
        <v>78279600</v>
      </c>
      <c r="E86" s="15">
        <f>E87+E88+E89+E90+E91+E92+E93</f>
        <v>23133500</v>
      </c>
      <c r="F86" s="8">
        <f t="shared" si="0"/>
        <v>0.29552399347978275</v>
      </c>
    </row>
    <row r="87" spans="1:6" ht="63.75" x14ac:dyDescent="0.2">
      <c r="A87" s="1">
        <v>81</v>
      </c>
      <c r="B87" s="16" t="s">
        <v>613</v>
      </c>
      <c r="C87" s="48" t="s">
        <v>54</v>
      </c>
      <c r="D87" s="18">
        <v>312000</v>
      </c>
      <c r="E87" s="11">
        <v>78000</v>
      </c>
      <c r="F87" s="12">
        <f t="shared" si="0"/>
        <v>0.25</v>
      </c>
    </row>
    <row r="88" spans="1:6" ht="51" x14ac:dyDescent="0.2">
      <c r="A88" s="1">
        <v>82</v>
      </c>
      <c r="B88" s="16" t="s">
        <v>613</v>
      </c>
      <c r="C88" s="48" t="s">
        <v>55</v>
      </c>
      <c r="D88" s="18">
        <v>63533000</v>
      </c>
      <c r="E88" s="11">
        <v>22948500</v>
      </c>
      <c r="F88" s="12">
        <f t="shared" si="0"/>
        <v>0.36120598743959831</v>
      </c>
    </row>
    <row r="89" spans="1:6" ht="63.75" x14ac:dyDescent="0.2">
      <c r="A89" s="1">
        <v>83</v>
      </c>
      <c r="B89" s="16" t="s">
        <v>613</v>
      </c>
      <c r="C89" s="48" t="s">
        <v>56</v>
      </c>
      <c r="D89" s="18">
        <v>13635000</v>
      </c>
      <c r="E89" s="11">
        <v>0</v>
      </c>
      <c r="F89" s="12">
        <f t="shared" si="0"/>
        <v>0</v>
      </c>
    </row>
    <row r="90" spans="1:6" ht="63.75" x14ac:dyDescent="0.2">
      <c r="A90" s="1">
        <v>84</v>
      </c>
      <c r="B90" s="16" t="s">
        <v>613</v>
      </c>
      <c r="C90" s="48" t="s">
        <v>57</v>
      </c>
      <c r="D90" s="18">
        <v>600</v>
      </c>
      <c r="E90" s="11">
        <v>600</v>
      </c>
      <c r="F90" s="12">
        <f t="shared" si="0"/>
        <v>1</v>
      </c>
    </row>
    <row r="91" spans="1:6" ht="25.5" x14ac:dyDescent="0.2">
      <c r="A91" s="1">
        <v>85</v>
      </c>
      <c r="B91" s="16" t="s">
        <v>613</v>
      </c>
      <c r="C91" s="48" t="s">
        <v>58</v>
      </c>
      <c r="D91" s="18">
        <v>106400</v>
      </c>
      <c r="E91" s="11">
        <v>106400</v>
      </c>
      <c r="F91" s="12">
        <f t="shared" si="0"/>
        <v>1</v>
      </c>
    </row>
    <row r="92" spans="1:6" ht="63.75" x14ac:dyDescent="0.2">
      <c r="A92" s="1">
        <v>86</v>
      </c>
      <c r="B92" s="16" t="s">
        <v>613</v>
      </c>
      <c r="C92" s="48" t="s">
        <v>759</v>
      </c>
      <c r="D92" s="18">
        <v>21000</v>
      </c>
      <c r="E92" s="11">
        <v>0</v>
      </c>
      <c r="F92" s="12">
        <f t="shared" si="0"/>
        <v>0</v>
      </c>
    </row>
    <row r="93" spans="1:6" ht="51" x14ac:dyDescent="0.2">
      <c r="A93" s="1">
        <v>87</v>
      </c>
      <c r="B93" s="16" t="s">
        <v>613</v>
      </c>
      <c r="C93" s="48" t="s">
        <v>364</v>
      </c>
      <c r="D93" s="18">
        <v>671600</v>
      </c>
      <c r="E93" s="11">
        <v>0</v>
      </c>
      <c r="F93" s="12">
        <f t="shared" si="0"/>
        <v>0</v>
      </c>
    </row>
    <row r="94" spans="1:6" ht="38.25" x14ac:dyDescent="0.2">
      <c r="A94" s="1">
        <v>88</v>
      </c>
      <c r="B94" s="13" t="s">
        <v>609</v>
      </c>
      <c r="C94" s="63" t="s">
        <v>222</v>
      </c>
      <c r="D94" s="15">
        <v>1009600</v>
      </c>
      <c r="E94" s="7">
        <v>252500</v>
      </c>
      <c r="F94" s="8">
        <f t="shared" si="0"/>
        <v>0.25009904912836767</v>
      </c>
    </row>
    <row r="95" spans="1:6" ht="51" x14ac:dyDescent="0.2">
      <c r="A95" s="1">
        <v>89</v>
      </c>
      <c r="B95" s="13" t="s">
        <v>760</v>
      </c>
      <c r="C95" s="63" t="s">
        <v>761</v>
      </c>
      <c r="D95" s="15">
        <v>26800</v>
      </c>
      <c r="E95" s="7">
        <v>26800</v>
      </c>
      <c r="F95" s="8">
        <f t="shared" si="0"/>
        <v>1</v>
      </c>
    </row>
    <row r="96" spans="1:6" ht="38.25" x14ac:dyDescent="0.2">
      <c r="A96" s="1">
        <v>90</v>
      </c>
      <c r="B96" s="13" t="s">
        <v>611</v>
      </c>
      <c r="C96" s="63" t="s">
        <v>762</v>
      </c>
      <c r="D96" s="15">
        <v>7637000</v>
      </c>
      <c r="E96" s="7">
        <v>2639000</v>
      </c>
      <c r="F96" s="8">
        <f t="shared" si="0"/>
        <v>0.34555453712190654</v>
      </c>
    </row>
    <row r="97" spans="1:6" ht="25.5" x14ac:dyDescent="0.2">
      <c r="A97" s="1">
        <v>91</v>
      </c>
      <c r="B97" s="13" t="s">
        <v>59</v>
      </c>
      <c r="C97" s="14" t="s">
        <v>60</v>
      </c>
      <c r="D97" s="15">
        <f>D98+D99</f>
        <v>283532000</v>
      </c>
      <c r="E97" s="15">
        <f>E98+E99</f>
        <v>69009000</v>
      </c>
      <c r="F97" s="12">
        <f t="shared" si="0"/>
        <v>0.24339051676706686</v>
      </c>
    </row>
    <row r="98" spans="1:6" ht="153" x14ac:dyDescent="0.2">
      <c r="A98" s="1">
        <v>92</v>
      </c>
      <c r="B98" s="16" t="s">
        <v>61</v>
      </c>
      <c r="C98" s="17" t="s">
        <v>550</v>
      </c>
      <c r="D98" s="18">
        <v>157267000</v>
      </c>
      <c r="E98" s="11">
        <v>37950000</v>
      </c>
      <c r="F98" s="12">
        <f>E98/D98</f>
        <v>0.24130936560117508</v>
      </c>
    </row>
    <row r="99" spans="1:6" ht="51" x14ac:dyDescent="0.2">
      <c r="A99" s="1">
        <v>93</v>
      </c>
      <c r="B99" s="16" t="s">
        <v>61</v>
      </c>
      <c r="C99" s="17" t="s">
        <v>198</v>
      </c>
      <c r="D99" s="18">
        <v>126265000</v>
      </c>
      <c r="E99" s="11">
        <v>31059000</v>
      </c>
      <c r="F99" s="12">
        <f>E99/D99</f>
        <v>0.24598265552607612</v>
      </c>
    </row>
    <row r="100" spans="1:6" ht="38.25" x14ac:dyDescent="0.2">
      <c r="A100" s="1">
        <v>94</v>
      </c>
      <c r="B100" s="5" t="s">
        <v>62</v>
      </c>
      <c r="C100" s="21" t="s">
        <v>63</v>
      </c>
      <c r="D100" s="15">
        <f>D101+D102</f>
        <v>0</v>
      </c>
      <c r="E100" s="15">
        <f>E101+E102</f>
        <v>-4555465.96</v>
      </c>
      <c r="F100" s="8">
        <v>0</v>
      </c>
    </row>
    <row r="101" spans="1:6" ht="51" x14ac:dyDescent="0.2">
      <c r="A101" s="1">
        <v>95</v>
      </c>
      <c r="B101" s="9" t="s">
        <v>614</v>
      </c>
      <c r="C101" s="22" t="s">
        <v>615</v>
      </c>
      <c r="D101" s="18">
        <v>0</v>
      </c>
      <c r="E101" s="18">
        <v>-1182505.3400000001</v>
      </c>
      <c r="F101" s="12">
        <v>0</v>
      </c>
    </row>
    <row r="102" spans="1:6" ht="51" x14ac:dyDescent="0.2">
      <c r="A102" s="1">
        <v>96</v>
      </c>
      <c r="B102" s="9" t="s">
        <v>616</v>
      </c>
      <c r="C102" s="22" t="s">
        <v>615</v>
      </c>
      <c r="D102" s="18">
        <v>0</v>
      </c>
      <c r="E102" s="11">
        <v>-3372960.62</v>
      </c>
      <c r="F102" s="12">
        <v>0</v>
      </c>
    </row>
    <row r="103" spans="1:6" x14ac:dyDescent="0.2">
      <c r="A103" s="1">
        <v>97</v>
      </c>
      <c r="B103" s="66" t="s">
        <v>64</v>
      </c>
      <c r="C103" s="67"/>
      <c r="D103" s="15">
        <f>D7+D75+D100</f>
        <v>1131397100</v>
      </c>
      <c r="E103" s="15">
        <f>E7+E76+E100</f>
        <v>171480177.89999998</v>
      </c>
      <c r="F103" s="8">
        <f>E103/D103</f>
        <v>0.15156497917486264</v>
      </c>
    </row>
  </sheetData>
  <mergeCells count="3">
    <mergeCell ref="B103:C103"/>
    <mergeCell ref="D1:F1"/>
    <mergeCell ref="B3:F3"/>
  </mergeCells>
  <pageMargins left="0.9055118110236221" right="0.9055118110236221" top="0.74803149606299213" bottom="0.74803149606299213" header="0.31496062992125984" footer="0.31496062992125984"/>
  <pageSetup paperSize="9" scale="7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9"/>
  <sheetViews>
    <sheetView workbookViewId="0">
      <pane ySplit="7" topLeftCell="A545" activePane="bottomLeft" state="frozen"/>
      <selection pane="bottomLeft" activeCell="N11" sqref="N11"/>
    </sheetView>
  </sheetViews>
  <sheetFormatPr defaultColWidth="9.140625" defaultRowHeight="12.75" x14ac:dyDescent="0.2"/>
  <cols>
    <col min="1" max="1" width="6.28515625" style="34" customWidth="1"/>
    <col min="2" max="2" width="59.140625" style="33" customWidth="1"/>
    <col min="3" max="3" width="7.5703125" style="33" customWidth="1"/>
    <col min="4" max="4" width="12.140625" style="35" customWidth="1"/>
    <col min="5" max="5" width="8" style="33" customWidth="1"/>
    <col min="6" max="6" width="15.5703125" style="46" customWidth="1"/>
    <col min="7" max="7" width="14.42578125" style="34" customWidth="1"/>
    <col min="8" max="8" width="12.85546875" style="34" customWidth="1"/>
    <col min="9" max="16384" width="9.140625" style="52"/>
  </cols>
  <sheetData>
    <row r="1" spans="1:8" ht="63.75" customHeight="1" x14ac:dyDescent="0.2">
      <c r="A1" s="23"/>
      <c r="B1" s="25"/>
      <c r="C1" s="25"/>
      <c r="D1" s="24"/>
      <c r="E1" s="51"/>
      <c r="F1" s="82" t="s">
        <v>764</v>
      </c>
      <c r="G1" s="82"/>
      <c r="H1" s="82"/>
    </row>
    <row r="2" spans="1:8" x14ac:dyDescent="0.2">
      <c r="A2" s="23"/>
      <c r="B2" s="24"/>
      <c r="C2" s="24"/>
      <c r="D2" s="53"/>
      <c r="E2" s="24"/>
      <c r="F2" s="31"/>
      <c r="G2" s="23"/>
      <c r="H2" s="23"/>
    </row>
    <row r="3" spans="1:8" ht="39" customHeight="1" x14ac:dyDescent="0.2">
      <c r="A3" s="68" t="s">
        <v>674</v>
      </c>
      <c r="B3" s="68"/>
      <c r="C3" s="68"/>
      <c r="D3" s="68"/>
      <c r="E3" s="68"/>
      <c r="F3" s="68"/>
      <c r="G3" s="68"/>
      <c r="H3" s="71"/>
    </row>
    <row r="4" spans="1:8" x14ac:dyDescent="0.2">
      <c r="A4" s="23"/>
      <c r="B4" s="24"/>
      <c r="C4" s="24"/>
      <c r="D4" s="53"/>
      <c r="E4" s="24"/>
      <c r="F4" s="31"/>
      <c r="G4" s="23"/>
      <c r="H4" s="23"/>
    </row>
    <row r="5" spans="1:8" x14ac:dyDescent="0.2">
      <c r="A5" s="72" t="s">
        <v>79</v>
      </c>
      <c r="B5" s="72" t="s">
        <v>91</v>
      </c>
      <c r="C5" s="72" t="s">
        <v>80</v>
      </c>
      <c r="D5" s="72" t="s">
        <v>78</v>
      </c>
      <c r="E5" s="72" t="s">
        <v>100</v>
      </c>
      <c r="F5" s="72" t="s">
        <v>673</v>
      </c>
      <c r="G5" s="74" t="s">
        <v>81</v>
      </c>
      <c r="H5" s="74"/>
    </row>
    <row r="6" spans="1:8" ht="63.75" x14ac:dyDescent="0.2">
      <c r="A6" s="73"/>
      <c r="B6" s="73"/>
      <c r="C6" s="73"/>
      <c r="D6" s="73"/>
      <c r="E6" s="73"/>
      <c r="F6" s="73"/>
      <c r="G6" s="45" t="s">
        <v>52</v>
      </c>
      <c r="H6" s="45" t="s">
        <v>551</v>
      </c>
    </row>
    <row r="7" spans="1:8" x14ac:dyDescent="0.2">
      <c r="A7" s="56">
        <v>1</v>
      </c>
      <c r="B7" s="57">
        <v>2</v>
      </c>
      <c r="C7" s="58" t="s">
        <v>82</v>
      </c>
      <c r="D7" s="58" t="s">
        <v>83</v>
      </c>
      <c r="E7" s="58" t="s">
        <v>84</v>
      </c>
      <c r="F7" s="83">
        <v>6</v>
      </c>
      <c r="G7" s="84">
        <v>7</v>
      </c>
      <c r="H7" s="84">
        <v>8</v>
      </c>
    </row>
    <row r="8" spans="1:8" x14ac:dyDescent="0.2">
      <c r="A8" s="55">
        <v>1</v>
      </c>
      <c r="B8" s="59" t="s">
        <v>140</v>
      </c>
      <c r="C8" s="60" t="s">
        <v>106</v>
      </c>
      <c r="D8" s="60" t="s">
        <v>365</v>
      </c>
      <c r="E8" s="60" t="s">
        <v>105</v>
      </c>
      <c r="F8" s="85">
        <v>76070196</v>
      </c>
      <c r="G8" s="85">
        <v>14956081.800000001</v>
      </c>
      <c r="H8" s="86">
        <v>0.19660895575975643</v>
      </c>
    </row>
    <row r="9" spans="1:8" ht="25.5" x14ac:dyDescent="0.2">
      <c r="A9" s="55">
        <v>2</v>
      </c>
      <c r="B9" s="61" t="s">
        <v>141</v>
      </c>
      <c r="C9" s="62" t="s">
        <v>107</v>
      </c>
      <c r="D9" s="62" t="s">
        <v>365</v>
      </c>
      <c r="E9" s="62" t="s">
        <v>105</v>
      </c>
      <c r="F9" s="87">
        <v>1608728</v>
      </c>
      <c r="G9" s="87">
        <v>372811.77</v>
      </c>
      <c r="H9" s="88">
        <v>0.23174319710976624</v>
      </c>
    </row>
    <row r="10" spans="1:8" x14ac:dyDescent="0.2">
      <c r="A10" s="55">
        <v>3</v>
      </c>
      <c r="B10" s="61" t="s">
        <v>226</v>
      </c>
      <c r="C10" s="62" t="s">
        <v>107</v>
      </c>
      <c r="D10" s="62" t="s">
        <v>366</v>
      </c>
      <c r="E10" s="62" t="s">
        <v>105</v>
      </c>
      <c r="F10" s="87">
        <v>1608728</v>
      </c>
      <c r="G10" s="87">
        <v>372811.77</v>
      </c>
      <c r="H10" s="88">
        <v>0.23174319710976624</v>
      </c>
    </row>
    <row r="11" spans="1:8" x14ac:dyDescent="0.2">
      <c r="A11" s="55">
        <v>4</v>
      </c>
      <c r="B11" s="61" t="s">
        <v>227</v>
      </c>
      <c r="C11" s="62" t="s">
        <v>107</v>
      </c>
      <c r="D11" s="62" t="s">
        <v>367</v>
      </c>
      <c r="E11" s="62" t="s">
        <v>105</v>
      </c>
      <c r="F11" s="87">
        <v>1608728</v>
      </c>
      <c r="G11" s="87">
        <v>372811.77</v>
      </c>
      <c r="H11" s="88">
        <v>0.23174319710976624</v>
      </c>
    </row>
    <row r="12" spans="1:8" ht="25.5" x14ac:dyDescent="0.2">
      <c r="A12" s="55">
        <v>5</v>
      </c>
      <c r="B12" s="61" t="s">
        <v>228</v>
      </c>
      <c r="C12" s="62" t="s">
        <v>107</v>
      </c>
      <c r="D12" s="62" t="s">
        <v>367</v>
      </c>
      <c r="E12" s="62" t="s">
        <v>171</v>
      </c>
      <c r="F12" s="87">
        <v>1608728</v>
      </c>
      <c r="G12" s="87">
        <v>372811.77</v>
      </c>
      <c r="H12" s="88">
        <v>0.23174319710976624</v>
      </c>
    </row>
    <row r="13" spans="1:8" ht="38.25" x14ac:dyDescent="0.2">
      <c r="A13" s="55">
        <v>6</v>
      </c>
      <c r="B13" s="61" t="s">
        <v>142</v>
      </c>
      <c r="C13" s="62" t="s">
        <v>108</v>
      </c>
      <c r="D13" s="62" t="s">
        <v>365</v>
      </c>
      <c r="E13" s="62" t="s">
        <v>105</v>
      </c>
      <c r="F13" s="87">
        <v>3022000</v>
      </c>
      <c r="G13" s="87">
        <v>667494.18000000005</v>
      </c>
      <c r="H13" s="88">
        <v>0.22087828590337524</v>
      </c>
    </row>
    <row r="14" spans="1:8" x14ac:dyDescent="0.2">
      <c r="A14" s="55">
        <v>7</v>
      </c>
      <c r="B14" s="61" t="s">
        <v>226</v>
      </c>
      <c r="C14" s="62" t="s">
        <v>108</v>
      </c>
      <c r="D14" s="62" t="s">
        <v>366</v>
      </c>
      <c r="E14" s="62" t="s">
        <v>105</v>
      </c>
      <c r="F14" s="87">
        <v>3022000</v>
      </c>
      <c r="G14" s="87">
        <v>667494.18000000005</v>
      </c>
      <c r="H14" s="88">
        <v>0.22087828590337524</v>
      </c>
    </row>
    <row r="15" spans="1:8" ht="25.5" x14ac:dyDescent="0.2">
      <c r="A15" s="55">
        <v>8</v>
      </c>
      <c r="B15" s="61" t="s">
        <v>229</v>
      </c>
      <c r="C15" s="62" t="s">
        <v>108</v>
      </c>
      <c r="D15" s="62" t="s">
        <v>368</v>
      </c>
      <c r="E15" s="62" t="s">
        <v>105</v>
      </c>
      <c r="F15" s="87">
        <v>1478178</v>
      </c>
      <c r="G15" s="87">
        <v>314696.46000000002</v>
      </c>
      <c r="H15" s="88">
        <v>0.21289483404569678</v>
      </c>
    </row>
    <row r="16" spans="1:8" ht="25.5" x14ac:dyDescent="0.2">
      <c r="A16" s="55">
        <v>9</v>
      </c>
      <c r="B16" s="61" t="s">
        <v>228</v>
      </c>
      <c r="C16" s="62" t="s">
        <v>108</v>
      </c>
      <c r="D16" s="62" t="s">
        <v>368</v>
      </c>
      <c r="E16" s="62" t="s">
        <v>171</v>
      </c>
      <c r="F16" s="87">
        <v>1444578</v>
      </c>
      <c r="G16" s="87">
        <v>313796.46000000002</v>
      </c>
      <c r="H16" s="88">
        <v>0.21722361824698977</v>
      </c>
    </row>
    <row r="17" spans="1:8" ht="25.5" x14ac:dyDescent="0.2">
      <c r="A17" s="55">
        <v>10</v>
      </c>
      <c r="B17" s="61" t="s">
        <v>230</v>
      </c>
      <c r="C17" s="62" t="s">
        <v>108</v>
      </c>
      <c r="D17" s="62" t="s">
        <v>368</v>
      </c>
      <c r="E17" s="62" t="s">
        <v>172</v>
      </c>
      <c r="F17" s="87">
        <v>33600</v>
      </c>
      <c r="G17" s="87">
        <v>900</v>
      </c>
      <c r="H17" s="88">
        <v>2.6785714285714284E-2</v>
      </c>
    </row>
    <row r="18" spans="1:8" ht="25.5" x14ac:dyDescent="0.2">
      <c r="A18" s="55">
        <v>11</v>
      </c>
      <c r="B18" s="61" t="s">
        <v>231</v>
      </c>
      <c r="C18" s="62" t="s">
        <v>108</v>
      </c>
      <c r="D18" s="62" t="s">
        <v>369</v>
      </c>
      <c r="E18" s="62" t="s">
        <v>105</v>
      </c>
      <c r="F18" s="87">
        <v>1363822</v>
      </c>
      <c r="G18" s="87">
        <v>322797.71999999997</v>
      </c>
      <c r="H18" s="88">
        <v>0.23668610713128252</v>
      </c>
    </row>
    <row r="19" spans="1:8" ht="25.5" x14ac:dyDescent="0.2">
      <c r="A19" s="55">
        <v>12</v>
      </c>
      <c r="B19" s="61" t="s">
        <v>228</v>
      </c>
      <c r="C19" s="62" t="s">
        <v>108</v>
      </c>
      <c r="D19" s="62" t="s">
        <v>369</v>
      </c>
      <c r="E19" s="62" t="s">
        <v>171</v>
      </c>
      <c r="F19" s="87">
        <v>1363822</v>
      </c>
      <c r="G19" s="87">
        <v>322797.71999999997</v>
      </c>
      <c r="H19" s="88">
        <v>0.23668610713128252</v>
      </c>
    </row>
    <row r="20" spans="1:8" ht="25.5" x14ac:dyDescent="0.2">
      <c r="A20" s="55">
        <v>13</v>
      </c>
      <c r="B20" s="61" t="s">
        <v>232</v>
      </c>
      <c r="C20" s="62" t="s">
        <v>108</v>
      </c>
      <c r="D20" s="62" t="s">
        <v>370</v>
      </c>
      <c r="E20" s="62" t="s">
        <v>105</v>
      </c>
      <c r="F20" s="87">
        <v>180000</v>
      </c>
      <c r="G20" s="87">
        <v>30000</v>
      </c>
      <c r="H20" s="88">
        <v>0.16666666666666666</v>
      </c>
    </row>
    <row r="21" spans="1:8" ht="25.5" x14ac:dyDescent="0.2">
      <c r="A21" s="55">
        <v>14</v>
      </c>
      <c r="B21" s="61" t="s">
        <v>228</v>
      </c>
      <c r="C21" s="62" t="s">
        <v>108</v>
      </c>
      <c r="D21" s="62" t="s">
        <v>370</v>
      </c>
      <c r="E21" s="62" t="s">
        <v>171</v>
      </c>
      <c r="F21" s="87">
        <v>180000</v>
      </c>
      <c r="G21" s="87">
        <v>30000</v>
      </c>
      <c r="H21" s="88">
        <v>0.16666666666666666</v>
      </c>
    </row>
    <row r="22" spans="1:8" ht="38.25" x14ac:dyDescent="0.2">
      <c r="A22" s="55">
        <v>15</v>
      </c>
      <c r="B22" s="61" t="s">
        <v>143</v>
      </c>
      <c r="C22" s="62" t="s">
        <v>109</v>
      </c>
      <c r="D22" s="62" t="s">
        <v>365</v>
      </c>
      <c r="E22" s="62" t="s">
        <v>105</v>
      </c>
      <c r="F22" s="87">
        <v>23125329</v>
      </c>
      <c r="G22" s="87">
        <v>5441006.79</v>
      </c>
      <c r="H22" s="88">
        <v>0.23528343272435173</v>
      </c>
    </row>
    <row r="23" spans="1:8" x14ac:dyDescent="0.2">
      <c r="A23" s="55">
        <v>16</v>
      </c>
      <c r="B23" s="61" t="s">
        <v>226</v>
      </c>
      <c r="C23" s="62" t="s">
        <v>109</v>
      </c>
      <c r="D23" s="62" t="s">
        <v>366</v>
      </c>
      <c r="E23" s="62" t="s">
        <v>105</v>
      </c>
      <c r="F23" s="87">
        <v>23125329</v>
      </c>
      <c r="G23" s="87">
        <v>5441006.79</v>
      </c>
      <c r="H23" s="88">
        <v>0.23528343272435173</v>
      </c>
    </row>
    <row r="24" spans="1:8" ht="25.5" x14ac:dyDescent="0.2">
      <c r="A24" s="55">
        <v>17</v>
      </c>
      <c r="B24" s="61" t="s">
        <v>229</v>
      </c>
      <c r="C24" s="62" t="s">
        <v>109</v>
      </c>
      <c r="D24" s="62" t="s">
        <v>368</v>
      </c>
      <c r="E24" s="62" t="s">
        <v>105</v>
      </c>
      <c r="F24" s="87">
        <v>23125329</v>
      </c>
      <c r="G24" s="87">
        <v>5441006.79</v>
      </c>
      <c r="H24" s="88">
        <v>0.23528343272435173</v>
      </c>
    </row>
    <row r="25" spans="1:8" ht="25.5" x14ac:dyDescent="0.2">
      <c r="A25" s="55">
        <v>18</v>
      </c>
      <c r="B25" s="61" t="s">
        <v>228</v>
      </c>
      <c r="C25" s="62" t="s">
        <v>109</v>
      </c>
      <c r="D25" s="62" t="s">
        <v>368</v>
      </c>
      <c r="E25" s="62" t="s">
        <v>171</v>
      </c>
      <c r="F25" s="87">
        <v>22708329</v>
      </c>
      <c r="G25" s="87">
        <v>5405027.79</v>
      </c>
      <c r="H25" s="88">
        <v>0.23801961782392708</v>
      </c>
    </row>
    <row r="26" spans="1:8" ht="25.5" x14ac:dyDescent="0.2">
      <c r="A26" s="55">
        <v>19</v>
      </c>
      <c r="B26" s="61" t="s">
        <v>230</v>
      </c>
      <c r="C26" s="62" t="s">
        <v>109</v>
      </c>
      <c r="D26" s="62" t="s">
        <v>368</v>
      </c>
      <c r="E26" s="62" t="s">
        <v>172</v>
      </c>
      <c r="F26" s="87">
        <v>417000</v>
      </c>
      <c r="G26" s="87">
        <v>35979</v>
      </c>
      <c r="H26" s="88">
        <v>8.6280575539568347E-2</v>
      </c>
    </row>
    <row r="27" spans="1:8" ht="25.5" x14ac:dyDescent="0.2">
      <c r="A27" s="55">
        <v>20</v>
      </c>
      <c r="B27" s="61" t="s">
        <v>144</v>
      </c>
      <c r="C27" s="62" t="s">
        <v>110</v>
      </c>
      <c r="D27" s="62" t="s">
        <v>365</v>
      </c>
      <c r="E27" s="62" t="s">
        <v>105</v>
      </c>
      <c r="F27" s="87">
        <v>14324423</v>
      </c>
      <c r="G27" s="87">
        <v>2969714.75</v>
      </c>
      <c r="H27" s="88">
        <v>0.20731828081312595</v>
      </c>
    </row>
    <row r="28" spans="1:8" x14ac:dyDescent="0.2">
      <c r="A28" s="55">
        <v>21</v>
      </c>
      <c r="B28" s="61" t="s">
        <v>226</v>
      </c>
      <c r="C28" s="62" t="s">
        <v>110</v>
      </c>
      <c r="D28" s="62" t="s">
        <v>366</v>
      </c>
      <c r="E28" s="62" t="s">
        <v>105</v>
      </c>
      <c r="F28" s="87">
        <v>14324423</v>
      </c>
      <c r="G28" s="87">
        <v>2969714.75</v>
      </c>
      <c r="H28" s="88">
        <v>0.20731828081312595</v>
      </c>
    </row>
    <row r="29" spans="1:8" ht="25.5" x14ac:dyDescent="0.2">
      <c r="A29" s="55">
        <v>22</v>
      </c>
      <c r="B29" s="61" t="s">
        <v>229</v>
      </c>
      <c r="C29" s="62" t="s">
        <v>110</v>
      </c>
      <c r="D29" s="62" t="s">
        <v>368</v>
      </c>
      <c r="E29" s="62" t="s">
        <v>105</v>
      </c>
      <c r="F29" s="87">
        <v>13361422</v>
      </c>
      <c r="G29" s="87">
        <v>2737866.03</v>
      </c>
      <c r="H29" s="88">
        <v>0.20490828221726701</v>
      </c>
    </row>
    <row r="30" spans="1:8" ht="25.5" x14ac:dyDescent="0.2">
      <c r="A30" s="55">
        <v>23</v>
      </c>
      <c r="B30" s="61" t="s">
        <v>228</v>
      </c>
      <c r="C30" s="62" t="s">
        <v>110</v>
      </c>
      <c r="D30" s="62" t="s">
        <v>368</v>
      </c>
      <c r="E30" s="62" t="s">
        <v>171</v>
      </c>
      <c r="F30" s="87">
        <v>11344947</v>
      </c>
      <c r="G30" s="87">
        <v>2274350.2000000002</v>
      </c>
      <c r="H30" s="88">
        <v>0.20047252754904893</v>
      </c>
    </row>
    <row r="31" spans="1:8" ht="25.5" x14ac:dyDescent="0.2">
      <c r="A31" s="55">
        <v>24</v>
      </c>
      <c r="B31" s="61" t="s">
        <v>230</v>
      </c>
      <c r="C31" s="62" t="s">
        <v>110</v>
      </c>
      <c r="D31" s="62" t="s">
        <v>368</v>
      </c>
      <c r="E31" s="62" t="s">
        <v>172</v>
      </c>
      <c r="F31" s="87">
        <v>2016475</v>
      </c>
      <c r="G31" s="87">
        <v>463515.83</v>
      </c>
      <c r="H31" s="88">
        <v>0.22986440694776777</v>
      </c>
    </row>
    <row r="32" spans="1:8" ht="25.5" x14ac:dyDescent="0.2">
      <c r="A32" s="55">
        <v>25</v>
      </c>
      <c r="B32" s="61" t="s">
        <v>234</v>
      </c>
      <c r="C32" s="62" t="s">
        <v>110</v>
      </c>
      <c r="D32" s="62" t="s">
        <v>371</v>
      </c>
      <c r="E32" s="62" t="s">
        <v>105</v>
      </c>
      <c r="F32" s="87">
        <v>963001</v>
      </c>
      <c r="G32" s="87">
        <v>231848.72</v>
      </c>
      <c r="H32" s="88">
        <v>0.2407564685810295</v>
      </c>
    </row>
    <row r="33" spans="1:8" ht="25.5" x14ac:dyDescent="0.2">
      <c r="A33" s="55">
        <v>26</v>
      </c>
      <c r="B33" s="61" t="s">
        <v>228</v>
      </c>
      <c r="C33" s="62" t="s">
        <v>110</v>
      </c>
      <c r="D33" s="62" t="s">
        <v>371</v>
      </c>
      <c r="E33" s="62" t="s">
        <v>171</v>
      </c>
      <c r="F33" s="87">
        <v>963001</v>
      </c>
      <c r="G33" s="87">
        <v>231848.72</v>
      </c>
      <c r="H33" s="88">
        <v>0.2407564685810295</v>
      </c>
    </row>
    <row r="34" spans="1:8" x14ac:dyDescent="0.2">
      <c r="A34" s="55">
        <v>27</v>
      </c>
      <c r="B34" s="61" t="s">
        <v>199</v>
      </c>
      <c r="C34" s="62" t="s">
        <v>200</v>
      </c>
      <c r="D34" s="62" t="s">
        <v>365</v>
      </c>
      <c r="E34" s="62" t="s">
        <v>105</v>
      </c>
      <c r="F34" s="87">
        <v>1000000</v>
      </c>
      <c r="G34" s="87">
        <v>0</v>
      </c>
      <c r="H34" s="88">
        <v>0</v>
      </c>
    </row>
    <row r="35" spans="1:8" x14ac:dyDescent="0.2">
      <c r="A35" s="55">
        <v>28</v>
      </c>
      <c r="B35" s="61" t="s">
        <v>226</v>
      </c>
      <c r="C35" s="62" t="s">
        <v>200</v>
      </c>
      <c r="D35" s="62" t="s">
        <v>366</v>
      </c>
      <c r="E35" s="62" t="s">
        <v>105</v>
      </c>
      <c r="F35" s="87">
        <v>1000000</v>
      </c>
      <c r="G35" s="87">
        <v>0</v>
      </c>
      <c r="H35" s="88">
        <v>0</v>
      </c>
    </row>
    <row r="36" spans="1:8" x14ac:dyDescent="0.2">
      <c r="A36" s="55">
        <v>29</v>
      </c>
      <c r="B36" s="61" t="s">
        <v>235</v>
      </c>
      <c r="C36" s="62" t="s">
        <v>200</v>
      </c>
      <c r="D36" s="62" t="s">
        <v>372</v>
      </c>
      <c r="E36" s="62" t="s">
        <v>105</v>
      </c>
      <c r="F36" s="87">
        <v>1000000</v>
      </c>
      <c r="G36" s="87">
        <v>0</v>
      </c>
      <c r="H36" s="88">
        <v>0</v>
      </c>
    </row>
    <row r="37" spans="1:8" x14ac:dyDescent="0.2">
      <c r="A37" s="55">
        <v>30</v>
      </c>
      <c r="B37" s="61" t="s">
        <v>236</v>
      </c>
      <c r="C37" s="62" t="s">
        <v>200</v>
      </c>
      <c r="D37" s="62" t="s">
        <v>372</v>
      </c>
      <c r="E37" s="62" t="s">
        <v>201</v>
      </c>
      <c r="F37" s="87">
        <v>1000000</v>
      </c>
      <c r="G37" s="87">
        <v>0</v>
      </c>
      <c r="H37" s="88">
        <v>0</v>
      </c>
    </row>
    <row r="38" spans="1:8" x14ac:dyDescent="0.2">
      <c r="A38" s="55">
        <v>31</v>
      </c>
      <c r="B38" s="61" t="s">
        <v>145</v>
      </c>
      <c r="C38" s="62" t="s">
        <v>111</v>
      </c>
      <c r="D38" s="62" t="s">
        <v>365</v>
      </c>
      <c r="E38" s="62" t="s">
        <v>105</v>
      </c>
      <c r="F38" s="87">
        <v>32989716</v>
      </c>
      <c r="G38" s="87">
        <v>5505054.3099999996</v>
      </c>
      <c r="H38" s="88">
        <v>0.16687183090633456</v>
      </c>
    </row>
    <row r="39" spans="1:8" ht="51" x14ac:dyDescent="0.2">
      <c r="A39" s="55">
        <v>32</v>
      </c>
      <c r="B39" s="61" t="s">
        <v>239</v>
      </c>
      <c r="C39" s="62" t="s">
        <v>111</v>
      </c>
      <c r="D39" s="62" t="s">
        <v>373</v>
      </c>
      <c r="E39" s="62" t="s">
        <v>105</v>
      </c>
      <c r="F39" s="87">
        <v>22980340</v>
      </c>
      <c r="G39" s="87">
        <v>4435258.2699999996</v>
      </c>
      <c r="H39" s="88">
        <v>0.19300229108881767</v>
      </c>
    </row>
    <row r="40" spans="1:8" ht="38.25" x14ac:dyDescent="0.2">
      <c r="A40" s="55">
        <v>33</v>
      </c>
      <c r="B40" s="61" t="s">
        <v>240</v>
      </c>
      <c r="C40" s="62" t="s">
        <v>111</v>
      </c>
      <c r="D40" s="62" t="s">
        <v>374</v>
      </c>
      <c r="E40" s="62" t="s">
        <v>105</v>
      </c>
      <c r="F40" s="87">
        <v>18142907</v>
      </c>
      <c r="G40" s="87">
        <v>3616017.08</v>
      </c>
      <c r="H40" s="88">
        <v>0.19930748032826273</v>
      </c>
    </row>
    <row r="41" spans="1:8" x14ac:dyDescent="0.2">
      <c r="A41" s="55">
        <v>34</v>
      </c>
      <c r="B41" s="61" t="s">
        <v>246</v>
      </c>
      <c r="C41" s="62" t="s">
        <v>111</v>
      </c>
      <c r="D41" s="62" t="s">
        <v>374</v>
      </c>
      <c r="E41" s="62" t="s">
        <v>173</v>
      </c>
      <c r="F41" s="87">
        <v>9683449</v>
      </c>
      <c r="G41" s="87">
        <v>2145758.96</v>
      </c>
      <c r="H41" s="88">
        <v>0.22159036103768398</v>
      </c>
    </row>
    <row r="42" spans="1:8" ht="25.5" x14ac:dyDescent="0.2">
      <c r="A42" s="55">
        <v>35</v>
      </c>
      <c r="B42" s="61" t="s">
        <v>230</v>
      </c>
      <c r="C42" s="62" t="s">
        <v>111</v>
      </c>
      <c r="D42" s="62" t="s">
        <v>374</v>
      </c>
      <c r="E42" s="62" t="s">
        <v>172</v>
      </c>
      <c r="F42" s="87">
        <v>8109500</v>
      </c>
      <c r="G42" s="87">
        <v>1394655.12</v>
      </c>
      <c r="H42" s="88">
        <v>0.1719779419199704</v>
      </c>
    </row>
    <row r="43" spans="1:8" x14ac:dyDescent="0.2">
      <c r="A43" s="55">
        <v>36</v>
      </c>
      <c r="B43" s="61" t="s">
        <v>233</v>
      </c>
      <c r="C43" s="62" t="s">
        <v>111</v>
      </c>
      <c r="D43" s="62" t="s">
        <v>374</v>
      </c>
      <c r="E43" s="62" t="s">
        <v>174</v>
      </c>
      <c r="F43" s="87">
        <v>349958</v>
      </c>
      <c r="G43" s="87">
        <v>75603</v>
      </c>
      <c r="H43" s="88">
        <v>0.21603449556803958</v>
      </c>
    </row>
    <row r="44" spans="1:8" ht="51" x14ac:dyDescent="0.2">
      <c r="A44" s="55">
        <v>37</v>
      </c>
      <c r="B44" s="61" t="s">
        <v>241</v>
      </c>
      <c r="C44" s="62" t="s">
        <v>111</v>
      </c>
      <c r="D44" s="62" t="s">
        <v>375</v>
      </c>
      <c r="E44" s="62" t="s">
        <v>105</v>
      </c>
      <c r="F44" s="87">
        <v>40000</v>
      </c>
      <c r="G44" s="87">
        <v>0</v>
      </c>
      <c r="H44" s="88">
        <v>0</v>
      </c>
    </row>
    <row r="45" spans="1:8" ht="25.5" x14ac:dyDescent="0.2">
      <c r="A45" s="55">
        <v>38</v>
      </c>
      <c r="B45" s="61" t="s">
        <v>230</v>
      </c>
      <c r="C45" s="62" t="s">
        <v>111</v>
      </c>
      <c r="D45" s="62" t="s">
        <v>375</v>
      </c>
      <c r="E45" s="62" t="s">
        <v>172</v>
      </c>
      <c r="F45" s="87">
        <v>40000</v>
      </c>
      <c r="G45" s="87">
        <v>0</v>
      </c>
      <c r="H45" s="88">
        <v>0</v>
      </c>
    </row>
    <row r="46" spans="1:8" ht="38.25" x14ac:dyDescent="0.2">
      <c r="A46" s="55">
        <v>39</v>
      </c>
      <c r="B46" s="61" t="s">
        <v>660</v>
      </c>
      <c r="C46" s="62" t="s">
        <v>111</v>
      </c>
      <c r="D46" s="62" t="s">
        <v>376</v>
      </c>
      <c r="E46" s="62" t="s">
        <v>105</v>
      </c>
      <c r="F46" s="87">
        <v>390000</v>
      </c>
      <c r="G46" s="87">
        <v>291169.61</v>
      </c>
      <c r="H46" s="88">
        <v>0.74658874358974359</v>
      </c>
    </row>
    <row r="47" spans="1:8" ht="25.5" x14ac:dyDescent="0.2">
      <c r="A47" s="55">
        <v>40</v>
      </c>
      <c r="B47" s="61" t="s">
        <v>230</v>
      </c>
      <c r="C47" s="62" t="s">
        <v>111</v>
      </c>
      <c r="D47" s="62" t="s">
        <v>376</v>
      </c>
      <c r="E47" s="62" t="s">
        <v>172</v>
      </c>
      <c r="F47" s="87">
        <v>390000</v>
      </c>
      <c r="G47" s="87">
        <v>291169.61</v>
      </c>
      <c r="H47" s="88">
        <v>0.74658874358974359</v>
      </c>
    </row>
    <row r="48" spans="1:8" x14ac:dyDescent="0.2">
      <c r="A48" s="55">
        <v>41</v>
      </c>
      <c r="B48" s="61" t="s">
        <v>680</v>
      </c>
      <c r="C48" s="62" t="s">
        <v>111</v>
      </c>
      <c r="D48" s="62" t="s">
        <v>681</v>
      </c>
      <c r="E48" s="62" t="s">
        <v>105</v>
      </c>
      <c r="F48" s="87">
        <v>530000</v>
      </c>
      <c r="G48" s="87">
        <v>87574</v>
      </c>
      <c r="H48" s="88">
        <v>0.16523396226415094</v>
      </c>
    </row>
    <row r="49" spans="1:8" ht="25.5" x14ac:dyDescent="0.2">
      <c r="A49" s="55">
        <v>42</v>
      </c>
      <c r="B49" s="61" t="s">
        <v>228</v>
      </c>
      <c r="C49" s="62" t="s">
        <v>111</v>
      </c>
      <c r="D49" s="62" t="s">
        <v>681</v>
      </c>
      <c r="E49" s="62" t="s">
        <v>171</v>
      </c>
      <c r="F49" s="87">
        <v>210000</v>
      </c>
      <c r="G49" s="87">
        <v>28774</v>
      </c>
      <c r="H49" s="88">
        <v>0.13701904761904762</v>
      </c>
    </row>
    <row r="50" spans="1:8" ht="25.5" x14ac:dyDescent="0.2">
      <c r="A50" s="55">
        <v>43</v>
      </c>
      <c r="B50" s="61" t="s">
        <v>230</v>
      </c>
      <c r="C50" s="62" t="s">
        <v>111</v>
      </c>
      <c r="D50" s="62" t="s">
        <v>681</v>
      </c>
      <c r="E50" s="62" t="s">
        <v>172</v>
      </c>
      <c r="F50" s="87">
        <v>320000</v>
      </c>
      <c r="G50" s="87">
        <v>58800</v>
      </c>
      <c r="H50" s="88">
        <v>0.18375</v>
      </c>
    </row>
    <row r="51" spans="1:8" x14ac:dyDescent="0.2">
      <c r="A51" s="55">
        <v>44</v>
      </c>
      <c r="B51" s="61" t="s">
        <v>682</v>
      </c>
      <c r="C51" s="62" t="s">
        <v>111</v>
      </c>
      <c r="D51" s="62" t="s">
        <v>377</v>
      </c>
      <c r="E51" s="62" t="s">
        <v>105</v>
      </c>
      <c r="F51" s="87">
        <v>530000</v>
      </c>
      <c r="G51" s="87">
        <v>0</v>
      </c>
      <c r="H51" s="88">
        <v>0</v>
      </c>
    </row>
    <row r="52" spans="1:8" ht="25.5" x14ac:dyDescent="0.2">
      <c r="A52" s="55">
        <v>45</v>
      </c>
      <c r="B52" s="61" t="s">
        <v>230</v>
      </c>
      <c r="C52" s="62" t="s">
        <v>111</v>
      </c>
      <c r="D52" s="62" t="s">
        <v>377</v>
      </c>
      <c r="E52" s="62" t="s">
        <v>172</v>
      </c>
      <c r="F52" s="87">
        <v>374831</v>
      </c>
      <c r="G52" s="87">
        <v>0</v>
      </c>
      <c r="H52" s="88">
        <v>0</v>
      </c>
    </row>
    <row r="53" spans="1:8" x14ac:dyDescent="0.2">
      <c r="A53" s="55">
        <v>46</v>
      </c>
      <c r="B53" s="61" t="s">
        <v>270</v>
      </c>
      <c r="C53" s="62" t="s">
        <v>111</v>
      </c>
      <c r="D53" s="62" t="s">
        <v>377</v>
      </c>
      <c r="E53" s="62" t="s">
        <v>224</v>
      </c>
      <c r="F53" s="87">
        <v>155169</v>
      </c>
      <c r="G53" s="87">
        <v>0</v>
      </c>
      <c r="H53" s="88">
        <v>0</v>
      </c>
    </row>
    <row r="54" spans="1:8" ht="25.5" x14ac:dyDescent="0.2">
      <c r="A54" s="55">
        <v>47</v>
      </c>
      <c r="B54" s="61" t="s">
        <v>683</v>
      </c>
      <c r="C54" s="62" t="s">
        <v>111</v>
      </c>
      <c r="D54" s="62" t="s">
        <v>684</v>
      </c>
      <c r="E54" s="62" t="s">
        <v>105</v>
      </c>
      <c r="F54" s="87">
        <v>250000</v>
      </c>
      <c r="G54" s="87">
        <v>20000</v>
      </c>
      <c r="H54" s="88">
        <v>0.08</v>
      </c>
    </row>
    <row r="55" spans="1:8" ht="25.5" x14ac:dyDescent="0.2">
      <c r="A55" s="55">
        <v>48</v>
      </c>
      <c r="B55" s="61" t="s">
        <v>230</v>
      </c>
      <c r="C55" s="62" t="s">
        <v>111</v>
      </c>
      <c r="D55" s="62" t="s">
        <v>684</v>
      </c>
      <c r="E55" s="62" t="s">
        <v>172</v>
      </c>
      <c r="F55" s="87">
        <v>250000</v>
      </c>
      <c r="G55" s="87">
        <v>20000</v>
      </c>
      <c r="H55" s="88">
        <v>0.08</v>
      </c>
    </row>
    <row r="56" spans="1:8" ht="25.5" x14ac:dyDescent="0.2">
      <c r="A56" s="55">
        <v>49</v>
      </c>
      <c r="B56" s="61" t="s">
        <v>685</v>
      </c>
      <c r="C56" s="62" t="s">
        <v>111</v>
      </c>
      <c r="D56" s="62" t="s">
        <v>378</v>
      </c>
      <c r="E56" s="62" t="s">
        <v>105</v>
      </c>
      <c r="F56" s="87">
        <v>680000</v>
      </c>
      <c r="G56" s="87">
        <v>2000</v>
      </c>
      <c r="H56" s="88">
        <v>2.9411764705882353E-3</v>
      </c>
    </row>
    <row r="57" spans="1:8" ht="25.5" x14ac:dyDescent="0.2">
      <c r="A57" s="55">
        <v>50</v>
      </c>
      <c r="B57" s="61" t="s">
        <v>230</v>
      </c>
      <c r="C57" s="62" t="s">
        <v>111</v>
      </c>
      <c r="D57" s="62" t="s">
        <v>378</v>
      </c>
      <c r="E57" s="62" t="s">
        <v>172</v>
      </c>
      <c r="F57" s="87">
        <v>680000</v>
      </c>
      <c r="G57" s="87">
        <v>2000</v>
      </c>
      <c r="H57" s="88">
        <v>2.9411764705882353E-3</v>
      </c>
    </row>
    <row r="58" spans="1:8" ht="25.5" x14ac:dyDescent="0.2">
      <c r="A58" s="55">
        <v>51</v>
      </c>
      <c r="B58" s="61" t="s">
        <v>243</v>
      </c>
      <c r="C58" s="62" t="s">
        <v>111</v>
      </c>
      <c r="D58" s="62" t="s">
        <v>686</v>
      </c>
      <c r="E58" s="62" t="s">
        <v>105</v>
      </c>
      <c r="F58" s="87">
        <v>90000</v>
      </c>
      <c r="G58" s="87">
        <v>10350</v>
      </c>
      <c r="H58" s="88">
        <v>0.115</v>
      </c>
    </row>
    <row r="59" spans="1:8" ht="25.5" x14ac:dyDescent="0.2">
      <c r="A59" s="55">
        <v>52</v>
      </c>
      <c r="B59" s="61" t="s">
        <v>230</v>
      </c>
      <c r="C59" s="62" t="s">
        <v>111</v>
      </c>
      <c r="D59" s="62" t="s">
        <v>686</v>
      </c>
      <c r="E59" s="62" t="s">
        <v>172</v>
      </c>
      <c r="F59" s="87">
        <v>90000</v>
      </c>
      <c r="G59" s="87">
        <v>10350</v>
      </c>
      <c r="H59" s="88">
        <v>0.115</v>
      </c>
    </row>
    <row r="60" spans="1:8" ht="25.5" x14ac:dyDescent="0.2">
      <c r="A60" s="55">
        <v>53</v>
      </c>
      <c r="B60" s="61" t="s">
        <v>244</v>
      </c>
      <c r="C60" s="62" t="s">
        <v>111</v>
      </c>
      <c r="D60" s="62" t="s">
        <v>379</v>
      </c>
      <c r="E60" s="62" t="s">
        <v>105</v>
      </c>
      <c r="F60" s="87">
        <v>50000</v>
      </c>
      <c r="G60" s="87">
        <v>50000</v>
      </c>
      <c r="H60" s="88">
        <v>1</v>
      </c>
    </row>
    <row r="61" spans="1:8" x14ac:dyDescent="0.2">
      <c r="A61" s="55">
        <v>54</v>
      </c>
      <c r="B61" s="61" t="s">
        <v>233</v>
      </c>
      <c r="C61" s="62" t="s">
        <v>111</v>
      </c>
      <c r="D61" s="62" t="s">
        <v>379</v>
      </c>
      <c r="E61" s="62" t="s">
        <v>174</v>
      </c>
      <c r="F61" s="87">
        <v>50000</v>
      </c>
      <c r="G61" s="87">
        <v>50000</v>
      </c>
      <c r="H61" s="88">
        <v>1</v>
      </c>
    </row>
    <row r="62" spans="1:8" ht="63.75" x14ac:dyDescent="0.2">
      <c r="A62" s="55">
        <v>55</v>
      </c>
      <c r="B62" s="61" t="s">
        <v>576</v>
      </c>
      <c r="C62" s="62" t="s">
        <v>111</v>
      </c>
      <c r="D62" s="62" t="s">
        <v>687</v>
      </c>
      <c r="E62" s="62" t="s">
        <v>105</v>
      </c>
      <c r="F62" s="87">
        <v>312000</v>
      </c>
      <c r="G62" s="87">
        <v>20000</v>
      </c>
      <c r="H62" s="88">
        <v>6.4102564102564097E-2</v>
      </c>
    </row>
    <row r="63" spans="1:8" ht="25.5" x14ac:dyDescent="0.2">
      <c r="A63" s="55">
        <v>56</v>
      </c>
      <c r="B63" s="61" t="s">
        <v>230</v>
      </c>
      <c r="C63" s="62" t="s">
        <v>111</v>
      </c>
      <c r="D63" s="62" t="s">
        <v>687</v>
      </c>
      <c r="E63" s="62" t="s">
        <v>172</v>
      </c>
      <c r="F63" s="87">
        <v>312000</v>
      </c>
      <c r="G63" s="87">
        <v>20000</v>
      </c>
      <c r="H63" s="88">
        <v>6.4102564102564097E-2</v>
      </c>
    </row>
    <row r="64" spans="1:8" x14ac:dyDescent="0.2">
      <c r="A64" s="55">
        <v>57</v>
      </c>
      <c r="B64" s="61" t="s">
        <v>245</v>
      </c>
      <c r="C64" s="62" t="s">
        <v>111</v>
      </c>
      <c r="D64" s="62" t="s">
        <v>381</v>
      </c>
      <c r="E64" s="62" t="s">
        <v>105</v>
      </c>
      <c r="F64" s="87">
        <v>500000</v>
      </c>
      <c r="G64" s="87">
        <v>0</v>
      </c>
      <c r="H64" s="88">
        <v>0</v>
      </c>
    </row>
    <row r="65" spans="1:8" ht="25.5" x14ac:dyDescent="0.2">
      <c r="A65" s="55">
        <v>58</v>
      </c>
      <c r="B65" s="61" t="s">
        <v>230</v>
      </c>
      <c r="C65" s="62" t="s">
        <v>111</v>
      </c>
      <c r="D65" s="62" t="s">
        <v>381</v>
      </c>
      <c r="E65" s="62" t="s">
        <v>172</v>
      </c>
      <c r="F65" s="87">
        <v>500000</v>
      </c>
      <c r="G65" s="87">
        <v>0</v>
      </c>
      <c r="H65" s="88">
        <v>0</v>
      </c>
    </row>
    <row r="66" spans="1:8" ht="38.25" x14ac:dyDescent="0.2">
      <c r="A66" s="55">
        <v>59</v>
      </c>
      <c r="B66" s="61" t="s">
        <v>247</v>
      </c>
      <c r="C66" s="62" t="s">
        <v>111</v>
      </c>
      <c r="D66" s="62" t="s">
        <v>382</v>
      </c>
      <c r="E66" s="62" t="s">
        <v>105</v>
      </c>
      <c r="F66" s="87">
        <v>1465433</v>
      </c>
      <c r="G66" s="87">
        <v>338147.58</v>
      </c>
      <c r="H66" s="88">
        <v>0.23074925977509719</v>
      </c>
    </row>
    <row r="67" spans="1:8" x14ac:dyDescent="0.2">
      <c r="A67" s="55">
        <v>60</v>
      </c>
      <c r="B67" s="61" t="s">
        <v>246</v>
      </c>
      <c r="C67" s="62" t="s">
        <v>111</v>
      </c>
      <c r="D67" s="62" t="s">
        <v>382</v>
      </c>
      <c r="E67" s="62" t="s">
        <v>173</v>
      </c>
      <c r="F67" s="87">
        <v>1395568</v>
      </c>
      <c r="G67" s="87">
        <v>331877.58</v>
      </c>
      <c r="H67" s="88">
        <v>0.2378082472512984</v>
      </c>
    </row>
    <row r="68" spans="1:8" ht="25.5" x14ac:dyDescent="0.2">
      <c r="A68" s="55">
        <v>61</v>
      </c>
      <c r="B68" s="61" t="s">
        <v>230</v>
      </c>
      <c r="C68" s="62" t="s">
        <v>111</v>
      </c>
      <c r="D68" s="62" t="s">
        <v>382</v>
      </c>
      <c r="E68" s="62" t="s">
        <v>172</v>
      </c>
      <c r="F68" s="87">
        <v>69865</v>
      </c>
      <c r="G68" s="87">
        <v>6270</v>
      </c>
      <c r="H68" s="88">
        <v>8.9744507264009163E-2</v>
      </c>
    </row>
    <row r="69" spans="1:8" ht="51" x14ac:dyDescent="0.2">
      <c r="A69" s="55">
        <v>62</v>
      </c>
      <c r="B69" s="61" t="s">
        <v>248</v>
      </c>
      <c r="C69" s="62" t="s">
        <v>111</v>
      </c>
      <c r="D69" s="62" t="s">
        <v>384</v>
      </c>
      <c r="E69" s="62" t="s">
        <v>105</v>
      </c>
      <c r="F69" s="87">
        <v>8494100</v>
      </c>
      <c r="G69" s="87">
        <v>738495.5</v>
      </c>
      <c r="H69" s="88">
        <v>8.6942171625010306E-2</v>
      </c>
    </row>
    <row r="70" spans="1:8" ht="25.5" x14ac:dyDescent="0.2">
      <c r="A70" s="55">
        <v>63</v>
      </c>
      <c r="B70" s="61" t="s">
        <v>249</v>
      </c>
      <c r="C70" s="62" t="s">
        <v>111</v>
      </c>
      <c r="D70" s="62" t="s">
        <v>385</v>
      </c>
      <c r="E70" s="62" t="s">
        <v>105</v>
      </c>
      <c r="F70" s="87">
        <v>500000</v>
      </c>
      <c r="G70" s="87">
        <v>0</v>
      </c>
      <c r="H70" s="88">
        <v>0</v>
      </c>
    </row>
    <row r="71" spans="1:8" x14ac:dyDescent="0.2">
      <c r="A71" s="55">
        <v>64</v>
      </c>
      <c r="B71" s="61" t="s">
        <v>293</v>
      </c>
      <c r="C71" s="62" t="s">
        <v>111</v>
      </c>
      <c r="D71" s="62" t="s">
        <v>385</v>
      </c>
      <c r="E71" s="62" t="s">
        <v>175</v>
      </c>
      <c r="F71" s="87">
        <v>500000</v>
      </c>
      <c r="G71" s="87">
        <v>0</v>
      </c>
      <c r="H71" s="88">
        <v>0</v>
      </c>
    </row>
    <row r="72" spans="1:8" ht="38.25" x14ac:dyDescent="0.2">
      <c r="A72" s="55">
        <v>65</v>
      </c>
      <c r="B72" s="61" t="s">
        <v>619</v>
      </c>
      <c r="C72" s="62" t="s">
        <v>111</v>
      </c>
      <c r="D72" s="62" t="s">
        <v>385</v>
      </c>
      <c r="E72" s="62" t="s">
        <v>620</v>
      </c>
      <c r="F72" s="87">
        <v>500000</v>
      </c>
      <c r="G72" s="87">
        <v>0</v>
      </c>
      <c r="H72" s="88">
        <v>0</v>
      </c>
    </row>
    <row r="73" spans="1:8" ht="25.5" x14ac:dyDescent="0.2">
      <c r="A73" s="55">
        <v>66</v>
      </c>
      <c r="B73" s="61" t="s">
        <v>250</v>
      </c>
      <c r="C73" s="62" t="s">
        <v>111</v>
      </c>
      <c r="D73" s="62" t="s">
        <v>386</v>
      </c>
      <c r="E73" s="62" t="s">
        <v>105</v>
      </c>
      <c r="F73" s="87">
        <v>100000</v>
      </c>
      <c r="G73" s="87">
        <v>45295</v>
      </c>
      <c r="H73" s="88">
        <v>0.45295000000000002</v>
      </c>
    </row>
    <row r="74" spans="1:8" ht="25.5" x14ac:dyDescent="0.2">
      <c r="A74" s="55">
        <v>67</v>
      </c>
      <c r="B74" s="61" t="s">
        <v>230</v>
      </c>
      <c r="C74" s="62" t="s">
        <v>111</v>
      </c>
      <c r="D74" s="62" t="s">
        <v>386</v>
      </c>
      <c r="E74" s="62" t="s">
        <v>172</v>
      </c>
      <c r="F74" s="87">
        <v>100000</v>
      </c>
      <c r="G74" s="87">
        <v>45295</v>
      </c>
      <c r="H74" s="88">
        <v>0.45295000000000002</v>
      </c>
    </row>
    <row r="75" spans="1:8" ht="25.5" x14ac:dyDescent="0.2">
      <c r="A75" s="55">
        <v>68</v>
      </c>
      <c r="B75" s="61" t="s">
        <v>251</v>
      </c>
      <c r="C75" s="62" t="s">
        <v>111</v>
      </c>
      <c r="D75" s="62" t="s">
        <v>387</v>
      </c>
      <c r="E75" s="62" t="s">
        <v>105</v>
      </c>
      <c r="F75" s="87">
        <v>720000</v>
      </c>
      <c r="G75" s="87">
        <v>481257.99</v>
      </c>
      <c r="H75" s="88">
        <v>0.66841387500000005</v>
      </c>
    </row>
    <row r="76" spans="1:8" ht="25.5" x14ac:dyDescent="0.2">
      <c r="A76" s="55">
        <v>69</v>
      </c>
      <c r="B76" s="61" t="s">
        <v>230</v>
      </c>
      <c r="C76" s="62" t="s">
        <v>111</v>
      </c>
      <c r="D76" s="62" t="s">
        <v>387</v>
      </c>
      <c r="E76" s="62" t="s">
        <v>172</v>
      </c>
      <c r="F76" s="87">
        <v>720000</v>
      </c>
      <c r="G76" s="87">
        <v>481257.99</v>
      </c>
      <c r="H76" s="88">
        <v>0.66841387500000005</v>
      </c>
    </row>
    <row r="77" spans="1:8" ht="38.25" x14ac:dyDescent="0.2">
      <c r="A77" s="55">
        <v>70</v>
      </c>
      <c r="B77" s="61" t="s">
        <v>252</v>
      </c>
      <c r="C77" s="62" t="s">
        <v>111</v>
      </c>
      <c r="D77" s="62" t="s">
        <v>388</v>
      </c>
      <c r="E77" s="62" t="s">
        <v>105</v>
      </c>
      <c r="F77" s="87">
        <v>4796000</v>
      </c>
      <c r="G77" s="87">
        <v>175442.51</v>
      </c>
      <c r="H77" s="88">
        <v>3.6581007089241037E-2</v>
      </c>
    </row>
    <row r="78" spans="1:8" ht="25.5" x14ac:dyDescent="0.2">
      <c r="A78" s="55">
        <v>71</v>
      </c>
      <c r="B78" s="61" t="s">
        <v>230</v>
      </c>
      <c r="C78" s="62" t="s">
        <v>111</v>
      </c>
      <c r="D78" s="62" t="s">
        <v>388</v>
      </c>
      <c r="E78" s="62" t="s">
        <v>172</v>
      </c>
      <c r="F78" s="87">
        <v>4796000</v>
      </c>
      <c r="G78" s="87">
        <v>175442.51</v>
      </c>
      <c r="H78" s="88">
        <v>3.6581007089241037E-2</v>
      </c>
    </row>
    <row r="79" spans="1:8" ht="38.25" x14ac:dyDescent="0.2">
      <c r="A79" s="55">
        <v>72</v>
      </c>
      <c r="B79" s="61" t="s">
        <v>252</v>
      </c>
      <c r="C79" s="62" t="s">
        <v>111</v>
      </c>
      <c r="D79" s="62" t="s">
        <v>642</v>
      </c>
      <c r="E79" s="62" t="s">
        <v>105</v>
      </c>
      <c r="F79" s="87">
        <v>233100</v>
      </c>
      <c r="G79" s="87">
        <v>0</v>
      </c>
      <c r="H79" s="88">
        <v>0</v>
      </c>
    </row>
    <row r="80" spans="1:8" x14ac:dyDescent="0.2">
      <c r="A80" s="55">
        <v>73</v>
      </c>
      <c r="B80" s="61" t="s">
        <v>254</v>
      </c>
      <c r="C80" s="62" t="s">
        <v>111</v>
      </c>
      <c r="D80" s="62" t="s">
        <v>642</v>
      </c>
      <c r="E80" s="62" t="s">
        <v>178</v>
      </c>
      <c r="F80" s="87">
        <v>233100</v>
      </c>
      <c r="G80" s="87">
        <v>0</v>
      </c>
      <c r="H80" s="88">
        <v>0</v>
      </c>
    </row>
    <row r="81" spans="1:8" ht="25.5" x14ac:dyDescent="0.2">
      <c r="A81" s="55">
        <v>74</v>
      </c>
      <c r="B81" s="61" t="s">
        <v>253</v>
      </c>
      <c r="C81" s="62" t="s">
        <v>111</v>
      </c>
      <c r="D81" s="62" t="s">
        <v>389</v>
      </c>
      <c r="E81" s="62" t="s">
        <v>105</v>
      </c>
      <c r="F81" s="87">
        <v>100000</v>
      </c>
      <c r="G81" s="87">
        <v>18500</v>
      </c>
      <c r="H81" s="88">
        <v>0.185</v>
      </c>
    </row>
    <row r="82" spans="1:8" ht="25.5" x14ac:dyDescent="0.2">
      <c r="A82" s="55">
        <v>75</v>
      </c>
      <c r="B82" s="61" t="s">
        <v>230</v>
      </c>
      <c r="C82" s="62" t="s">
        <v>111</v>
      </c>
      <c r="D82" s="62" t="s">
        <v>389</v>
      </c>
      <c r="E82" s="62" t="s">
        <v>172</v>
      </c>
      <c r="F82" s="87">
        <v>100000</v>
      </c>
      <c r="G82" s="87">
        <v>18500</v>
      </c>
      <c r="H82" s="88">
        <v>0.185</v>
      </c>
    </row>
    <row r="83" spans="1:8" ht="25.5" x14ac:dyDescent="0.2">
      <c r="A83" s="55">
        <v>76</v>
      </c>
      <c r="B83" s="61" t="s">
        <v>577</v>
      </c>
      <c r="C83" s="62" t="s">
        <v>111</v>
      </c>
      <c r="D83" s="62" t="s">
        <v>578</v>
      </c>
      <c r="E83" s="62" t="s">
        <v>105</v>
      </c>
      <c r="F83" s="87">
        <v>2000000</v>
      </c>
      <c r="G83" s="87">
        <v>0</v>
      </c>
      <c r="H83" s="88">
        <v>0</v>
      </c>
    </row>
    <row r="84" spans="1:8" x14ac:dyDescent="0.2">
      <c r="A84" s="55">
        <v>77</v>
      </c>
      <c r="B84" s="61" t="s">
        <v>293</v>
      </c>
      <c r="C84" s="62" t="s">
        <v>111</v>
      </c>
      <c r="D84" s="62" t="s">
        <v>578</v>
      </c>
      <c r="E84" s="62" t="s">
        <v>175</v>
      </c>
      <c r="F84" s="87">
        <v>2000000</v>
      </c>
      <c r="G84" s="87">
        <v>0</v>
      </c>
      <c r="H84" s="88">
        <v>0</v>
      </c>
    </row>
    <row r="85" spans="1:8" ht="25.5" x14ac:dyDescent="0.2">
      <c r="A85" s="55">
        <v>78</v>
      </c>
      <c r="B85" s="61" t="s">
        <v>621</v>
      </c>
      <c r="C85" s="62" t="s">
        <v>111</v>
      </c>
      <c r="D85" s="62" t="s">
        <v>578</v>
      </c>
      <c r="E85" s="62" t="s">
        <v>622</v>
      </c>
      <c r="F85" s="87">
        <v>2000000</v>
      </c>
      <c r="G85" s="87">
        <v>0</v>
      </c>
      <c r="H85" s="88">
        <v>0</v>
      </c>
    </row>
    <row r="86" spans="1:8" ht="25.5" x14ac:dyDescent="0.2">
      <c r="A86" s="55">
        <v>79</v>
      </c>
      <c r="B86" s="61" t="s">
        <v>579</v>
      </c>
      <c r="C86" s="62" t="s">
        <v>111</v>
      </c>
      <c r="D86" s="62" t="s">
        <v>580</v>
      </c>
      <c r="E86" s="62" t="s">
        <v>105</v>
      </c>
      <c r="F86" s="87">
        <v>45000</v>
      </c>
      <c r="G86" s="87">
        <v>18000</v>
      </c>
      <c r="H86" s="88">
        <v>0.4</v>
      </c>
    </row>
    <row r="87" spans="1:8" ht="25.5" x14ac:dyDescent="0.2">
      <c r="A87" s="55">
        <v>80</v>
      </c>
      <c r="B87" s="61" t="s">
        <v>230</v>
      </c>
      <c r="C87" s="62" t="s">
        <v>111</v>
      </c>
      <c r="D87" s="62" t="s">
        <v>580</v>
      </c>
      <c r="E87" s="62" t="s">
        <v>172</v>
      </c>
      <c r="F87" s="87">
        <v>45000</v>
      </c>
      <c r="G87" s="87">
        <v>18000</v>
      </c>
      <c r="H87" s="88">
        <v>0.4</v>
      </c>
    </row>
    <row r="88" spans="1:8" ht="38.25" x14ac:dyDescent="0.2">
      <c r="A88" s="55">
        <v>81</v>
      </c>
      <c r="B88" s="61" t="s">
        <v>255</v>
      </c>
      <c r="C88" s="62" t="s">
        <v>111</v>
      </c>
      <c r="D88" s="62" t="s">
        <v>390</v>
      </c>
      <c r="E88" s="62" t="s">
        <v>105</v>
      </c>
      <c r="F88" s="87">
        <v>106500</v>
      </c>
      <c r="G88" s="87">
        <v>150</v>
      </c>
      <c r="H88" s="88">
        <v>1.4084507042253522E-3</v>
      </c>
    </row>
    <row r="89" spans="1:8" ht="38.25" x14ac:dyDescent="0.2">
      <c r="A89" s="55">
        <v>82</v>
      </c>
      <c r="B89" s="61" t="s">
        <v>256</v>
      </c>
      <c r="C89" s="62" t="s">
        <v>111</v>
      </c>
      <c r="D89" s="62" t="s">
        <v>505</v>
      </c>
      <c r="E89" s="62" t="s">
        <v>105</v>
      </c>
      <c r="F89" s="87">
        <v>106500</v>
      </c>
      <c r="G89" s="87">
        <v>150</v>
      </c>
      <c r="H89" s="88">
        <v>1.4084507042253522E-3</v>
      </c>
    </row>
    <row r="90" spans="1:8" ht="63.75" x14ac:dyDescent="0.2">
      <c r="A90" s="55">
        <v>83</v>
      </c>
      <c r="B90" s="61" t="s">
        <v>257</v>
      </c>
      <c r="C90" s="62" t="s">
        <v>111</v>
      </c>
      <c r="D90" s="62" t="s">
        <v>391</v>
      </c>
      <c r="E90" s="62" t="s">
        <v>105</v>
      </c>
      <c r="F90" s="87">
        <v>100</v>
      </c>
      <c r="G90" s="87">
        <v>0</v>
      </c>
      <c r="H90" s="88">
        <v>0</v>
      </c>
    </row>
    <row r="91" spans="1:8" ht="25.5" x14ac:dyDescent="0.2">
      <c r="A91" s="55">
        <v>84</v>
      </c>
      <c r="B91" s="61" t="s">
        <v>230</v>
      </c>
      <c r="C91" s="62" t="s">
        <v>111</v>
      </c>
      <c r="D91" s="62" t="s">
        <v>391</v>
      </c>
      <c r="E91" s="62" t="s">
        <v>172</v>
      </c>
      <c r="F91" s="87">
        <v>100</v>
      </c>
      <c r="G91" s="87">
        <v>0</v>
      </c>
      <c r="H91" s="88">
        <v>0</v>
      </c>
    </row>
    <row r="92" spans="1:8" ht="38.25" x14ac:dyDescent="0.2">
      <c r="A92" s="55">
        <v>85</v>
      </c>
      <c r="B92" s="61" t="s">
        <v>258</v>
      </c>
      <c r="C92" s="62" t="s">
        <v>111</v>
      </c>
      <c r="D92" s="62" t="s">
        <v>392</v>
      </c>
      <c r="E92" s="62" t="s">
        <v>105</v>
      </c>
      <c r="F92" s="87">
        <v>106400</v>
      </c>
      <c r="G92" s="87">
        <v>150</v>
      </c>
      <c r="H92" s="88">
        <v>1.4097744360902255E-3</v>
      </c>
    </row>
    <row r="93" spans="1:8" ht="25.5" x14ac:dyDescent="0.2">
      <c r="A93" s="55">
        <v>86</v>
      </c>
      <c r="B93" s="61" t="s">
        <v>230</v>
      </c>
      <c r="C93" s="62" t="s">
        <v>111</v>
      </c>
      <c r="D93" s="62" t="s">
        <v>392</v>
      </c>
      <c r="E93" s="62" t="s">
        <v>172</v>
      </c>
      <c r="F93" s="87">
        <v>106400</v>
      </c>
      <c r="G93" s="87">
        <v>150</v>
      </c>
      <c r="H93" s="88">
        <v>1.4097744360902255E-3</v>
      </c>
    </row>
    <row r="94" spans="1:8" x14ac:dyDescent="0.2">
      <c r="A94" s="55">
        <v>87</v>
      </c>
      <c r="B94" s="61" t="s">
        <v>226</v>
      </c>
      <c r="C94" s="62" t="s">
        <v>111</v>
      </c>
      <c r="D94" s="62" t="s">
        <v>366</v>
      </c>
      <c r="E94" s="62" t="s">
        <v>105</v>
      </c>
      <c r="F94" s="87">
        <v>1408776</v>
      </c>
      <c r="G94" s="87">
        <v>331150.53999999998</v>
      </c>
      <c r="H94" s="88">
        <v>0.2350625933434414</v>
      </c>
    </row>
    <row r="95" spans="1:8" ht="25.5" x14ac:dyDescent="0.2">
      <c r="A95" s="55">
        <v>88</v>
      </c>
      <c r="B95" s="61" t="s">
        <v>229</v>
      </c>
      <c r="C95" s="62" t="s">
        <v>111</v>
      </c>
      <c r="D95" s="62" t="s">
        <v>368</v>
      </c>
      <c r="E95" s="62" t="s">
        <v>105</v>
      </c>
      <c r="F95" s="87">
        <v>1408776</v>
      </c>
      <c r="G95" s="87">
        <v>331150.53999999998</v>
      </c>
      <c r="H95" s="88">
        <v>0.2350625933434414</v>
      </c>
    </row>
    <row r="96" spans="1:8" ht="25.5" x14ac:dyDescent="0.2">
      <c r="A96" s="55">
        <v>89</v>
      </c>
      <c r="B96" s="61" t="s">
        <v>228</v>
      </c>
      <c r="C96" s="62" t="s">
        <v>111</v>
      </c>
      <c r="D96" s="62" t="s">
        <v>368</v>
      </c>
      <c r="E96" s="62" t="s">
        <v>171</v>
      </c>
      <c r="F96" s="87">
        <v>1408776</v>
      </c>
      <c r="G96" s="87">
        <v>331150.53999999998</v>
      </c>
      <c r="H96" s="88">
        <v>0.2350625933434414</v>
      </c>
    </row>
    <row r="97" spans="1:8" ht="25.5" x14ac:dyDescent="0.2">
      <c r="A97" s="55">
        <v>90</v>
      </c>
      <c r="B97" s="59" t="s">
        <v>146</v>
      </c>
      <c r="C97" s="60" t="s">
        <v>112</v>
      </c>
      <c r="D97" s="60" t="s">
        <v>365</v>
      </c>
      <c r="E97" s="60" t="s">
        <v>105</v>
      </c>
      <c r="F97" s="85">
        <v>12103606</v>
      </c>
      <c r="G97" s="85">
        <v>1990236.04</v>
      </c>
      <c r="H97" s="86">
        <v>0.1644333135100399</v>
      </c>
    </row>
    <row r="98" spans="1:8" ht="25.5" x14ac:dyDescent="0.2">
      <c r="A98" s="55">
        <v>91</v>
      </c>
      <c r="B98" s="61" t="s">
        <v>147</v>
      </c>
      <c r="C98" s="62" t="s">
        <v>113</v>
      </c>
      <c r="D98" s="62" t="s">
        <v>365</v>
      </c>
      <c r="E98" s="62" t="s">
        <v>105</v>
      </c>
      <c r="F98" s="87">
        <v>10778376</v>
      </c>
      <c r="G98" s="87">
        <v>1921558.06</v>
      </c>
      <c r="H98" s="88">
        <v>0.17827899676166428</v>
      </c>
    </row>
    <row r="99" spans="1:8" ht="38.25" x14ac:dyDescent="0.2">
      <c r="A99" s="55">
        <v>92</v>
      </c>
      <c r="B99" s="61" t="s">
        <v>255</v>
      </c>
      <c r="C99" s="62" t="s">
        <v>113</v>
      </c>
      <c r="D99" s="62" t="s">
        <v>390</v>
      </c>
      <c r="E99" s="62" t="s">
        <v>105</v>
      </c>
      <c r="F99" s="87">
        <v>10778376</v>
      </c>
      <c r="G99" s="87">
        <v>1921558.06</v>
      </c>
      <c r="H99" s="88">
        <v>0.17827899676166428</v>
      </c>
    </row>
    <row r="100" spans="1:8" ht="63.75" x14ac:dyDescent="0.2">
      <c r="A100" s="55">
        <v>93</v>
      </c>
      <c r="B100" s="61" t="s">
        <v>259</v>
      </c>
      <c r="C100" s="62" t="s">
        <v>113</v>
      </c>
      <c r="D100" s="62" t="s">
        <v>506</v>
      </c>
      <c r="E100" s="62" t="s">
        <v>105</v>
      </c>
      <c r="F100" s="87">
        <v>10778376</v>
      </c>
      <c r="G100" s="87">
        <v>1921558.06</v>
      </c>
      <c r="H100" s="88">
        <v>0.17827899676166428</v>
      </c>
    </row>
    <row r="101" spans="1:8" ht="51" x14ac:dyDescent="0.2">
      <c r="A101" s="55">
        <v>94</v>
      </c>
      <c r="B101" s="61" t="s">
        <v>260</v>
      </c>
      <c r="C101" s="62" t="s">
        <v>113</v>
      </c>
      <c r="D101" s="62" t="s">
        <v>393</v>
      </c>
      <c r="E101" s="62" t="s">
        <v>105</v>
      </c>
      <c r="F101" s="87">
        <v>100000</v>
      </c>
      <c r="G101" s="87">
        <v>0</v>
      </c>
      <c r="H101" s="88">
        <v>0</v>
      </c>
    </row>
    <row r="102" spans="1:8" ht="25.5" x14ac:dyDescent="0.2">
      <c r="A102" s="55">
        <v>95</v>
      </c>
      <c r="B102" s="61" t="s">
        <v>230</v>
      </c>
      <c r="C102" s="62" t="s">
        <v>113</v>
      </c>
      <c r="D102" s="62" t="s">
        <v>393</v>
      </c>
      <c r="E102" s="62" t="s">
        <v>172</v>
      </c>
      <c r="F102" s="87">
        <v>100000</v>
      </c>
      <c r="G102" s="87">
        <v>0</v>
      </c>
      <c r="H102" s="88">
        <v>0</v>
      </c>
    </row>
    <row r="103" spans="1:8" ht="25.5" x14ac:dyDescent="0.2">
      <c r="A103" s="55">
        <v>96</v>
      </c>
      <c r="B103" s="61" t="s">
        <v>688</v>
      </c>
      <c r="C103" s="62" t="s">
        <v>113</v>
      </c>
      <c r="D103" s="62" t="s">
        <v>689</v>
      </c>
      <c r="E103" s="62" t="s">
        <v>105</v>
      </c>
      <c r="F103" s="87">
        <v>50000</v>
      </c>
      <c r="G103" s="87">
        <v>0</v>
      </c>
      <c r="H103" s="88">
        <v>0</v>
      </c>
    </row>
    <row r="104" spans="1:8" ht="25.5" x14ac:dyDescent="0.2">
      <c r="A104" s="55">
        <v>97</v>
      </c>
      <c r="B104" s="61" t="s">
        <v>230</v>
      </c>
      <c r="C104" s="62" t="s">
        <v>113</v>
      </c>
      <c r="D104" s="62" t="s">
        <v>689</v>
      </c>
      <c r="E104" s="62" t="s">
        <v>172</v>
      </c>
      <c r="F104" s="87">
        <v>50000</v>
      </c>
      <c r="G104" s="87">
        <v>0</v>
      </c>
      <c r="H104" s="88">
        <v>0</v>
      </c>
    </row>
    <row r="105" spans="1:8" ht="25.5" x14ac:dyDescent="0.2">
      <c r="A105" s="55">
        <v>98</v>
      </c>
      <c r="B105" s="61" t="s">
        <v>261</v>
      </c>
      <c r="C105" s="62" t="s">
        <v>113</v>
      </c>
      <c r="D105" s="62" t="s">
        <v>394</v>
      </c>
      <c r="E105" s="62" t="s">
        <v>105</v>
      </c>
      <c r="F105" s="87">
        <v>50000</v>
      </c>
      <c r="G105" s="87">
        <v>0</v>
      </c>
      <c r="H105" s="88">
        <v>0</v>
      </c>
    </row>
    <row r="106" spans="1:8" ht="25.5" x14ac:dyDescent="0.2">
      <c r="A106" s="55">
        <v>99</v>
      </c>
      <c r="B106" s="61" t="s">
        <v>230</v>
      </c>
      <c r="C106" s="62" t="s">
        <v>113</v>
      </c>
      <c r="D106" s="62" t="s">
        <v>394</v>
      </c>
      <c r="E106" s="62" t="s">
        <v>172</v>
      </c>
      <c r="F106" s="87">
        <v>50000</v>
      </c>
      <c r="G106" s="87">
        <v>0</v>
      </c>
      <c r="H106" s="88">
        <v>0</v>
      </c>
    </row>
    <row r="107" spans="1:8" ht="51" x14ac:dyDescent="0.2">
      <c r="A107" s="55">
        <v>100</v>
      </c>
      <c r="B107" s="61" t="s">
        <v>262</v>
      </c>
      <c r="C107" s="62" t="s">
        <v>113</v>
      </c>
      <c r="D107" s="62" t="s">
        <v>395</v>
      </c>
      <c r="E107" s="62" t="s">
        <v>105</v>
      </c>
      <c r="F107" s="87">
        <v>50000</v>
      </c>
      <c r="G107" s="87">
        <v>0</v>
      </c>
      <c r="H107" s="88">
        <v>0</v>
      </c>
    </row>
    <row r="108" spans="1:8" ht="25.5" x14ac:dyDescent="0.2">
      <c r="A108" s="55">
        <v>101</v>
      </c>
      <c r="B108" s="61" t="s">
        <v>230</v>
      </c>
      <c r="C108" s="62" t="s">
        <v>113</v>
      </c>
      <c r="D108" s="62" t="s">
        <v>395</v>
      </c>
      <c r="E108" s="62" t="s">
        <v>172</v>
      </c>
      <c r="F108" s="87">
        <v>50000</v>
      </c>
      <c r="G108" s="87">
        <v>0</v>
      </c>
      <c r="H108" s="88">
        <v>0</v>
      </c>
    </row>
    <row r="109" spans="1:8" ht="38.25" x14ac:dyDescent="0.2">
      <c r="A109" s="55">
        <v>102</v>
      </c>
      <c r="B109" s="61" t="s">
        <v>263</v>
      </c>
      <c r="C109" s="62" t="s">
        <v>113</v>
      </c>
      <c r="D109" s="62" t="s">
        <v>396</v>
      </c>
      <c r="E109" s="62" t="s">
        <v>105</v>
      </c>
      <c r="F109" s="87">
        <v>80000</v>
      </c>
      <c r="G109" s="87">
        <v>0</v>
      </c>
      <c r="H109" s="88">
        <v>0</v>
      </c>
    </row>
    <row r="110" spans="1:8" ht="25.5" x14ac:dyDescent="0.2">
      <c r="A110" s="55">
        <v>103</v>
      </c>
      <c r="B110" s="61" t="s">
        <v>230</v>
      </c>
      <c r="C110" s="62" t="s">
        <v>113</v>
      </c>
      <c r="D110" s="62" t="s">
        <v>396</v>
      </c>
      <c r="E110" s="62" t="s">
        <v>172</v>
      </c>
      <c r="F110" s="87">
        <v>80000</v>
      </c>
      <c r="G110" s="87">
        <v>0</v>
      </c>
      <c r="H110" s="88">
        <v>0</v>
      </c>
    </row>
    <row r="111" spans="1:8" ht="63.75" x14ac:dyDescent="0.2">
      <c r="A111" s="55">
        <v>104</v>
      </c>
      <c r="B111" s="61" t="s">
        <v>264</v>
      </c>
      <c r="C111" s="62" t="s">
        <v>113</v>
      </c>
      <c r="D111" s="62" t="s">
        <v>397</v>
      </c>
      <c r="E111" s="62" t="s">
        <v>105</v>
      </c>
      <c r="F111" s="87">
        <v>60000</v>
      </c>
      <c r="G111" s="87">
        <v>0</v>
      </c>
      <c r="H111" s="88">
        <v>0</v>
      </c>
    </row>
    <row r="112" spans="1:8" ht="25.5" x14ac:dyDescent="0.2">
      <c r="A112" s="55">
        <v>105</v>
      </c>
      <c r="B112" s="61" t="s">
        <v>230</v>
      </c>
      <c r="C112" s="62" t="s">
        <v>113</v>
      </c>
      <c r="D112" s="62" t="s">
        <v>397</v>
      </c>
      <c r="E112" s="62" t="s">
        <v>172</v>
      </c>
      <c r="F112" s="87">
        <v>60000</v>
      </c>
      <c r="G112" s="87">
        <v>0</v>
      </c>
      <c r="H112" s="88">
        <v>0</v>
      </c>
    </row>
    <row r="113" spans="1:8" x14ac:dyDescent="0.2">
      <c r="A113" s="55">
        <v>106</v>
      </c>
      <c r="B113" s="61" t="s">
        <v>690</v>
      </c>
      <c r="C113" s="62" t="s">
        <v>113</v>
      </c>
      <c r="D113" s="62" t="s">
        <v>691</v>
      </c>
      <c r="E113" s="62" t="s">
        <v>105</v>
      </c>
      <c r="F113" s="87">
        <v>60000</v>
      </c>
      <c r="G113" s="87">
        <v>0</v>
      </c>
      <c r="H113" s="88">
        <v>0</v>
      </c>
    </row>
    <row r="114" spans="1:8" ht="25.5" x14ac:dyDescent="0.2">
      <c r="A114" s="55">
        <v>107</v>
      </c>
      <c r="B114" s="61" t="s">
        <v>230</v>
      </c>
      <c r="C114" s="62" t="s">
        <v>113</v>
      </c>
      <c r="D114" s="62" t="s">
        <v>691</v>
      </c>
      <c r="E114" s="62" t="s">
        <v>172</v>
      </c>
      <c r="F114" s="87">
        <v>60000</v>
      </c>
      <c r="G114" s="87">
        <v>0</v>
      </c>
      <c r="H114" s="88">
        <v>0</v>
      </c>
    </row>
    <row r="115" spans="1:8" x14ac:dyDescent="0.2">
      <c r="A115" s="55">
        <v>108</v>
      </c>
      <c r="B115" s="61" t="s">
        <v>692</v>
      </c>
      <c r="C115" s="62" t="s">
        <v>113</v>
      </c>
      <c r="D115" s="62" t="s">
        <v>693</v>
      </c>
      <c r="E115" s="62" t="s">
        <v>105</v>
      </c>
      <c r="F115" s="87">
        <v>30000</v>
      </c>
      <c r="G115" s="87">
        <v>0</v>
      </c>
      <c r="H115" s="88">
        <v>0</v>
      </c>
    </row>
    <row r="116" spans="1:8" ht="25.5" x14ac:dyDescent="0.2">
      <c r="A116" s="55">
        <v>109</v>
      </c>
      <c r="B116" s="61" t="s">
        <v>230</v>
      </c>
      <c r="C116" s="62" t="s">
        <v>113</v>
      </c>
      <c r="D116" s="62" t="s">
        <v>693</v>
      </c>
      <c r="E116" s="62" t="s">
        <v>172</v>
      </c>
      <c r="F116" s="87">
        <v>30000</v>
      </c>
      <c r="G116" s="87">
        <v>0</v>
      </c>
      <c r="H116" s="88">
        <v>0</v>
      </c>
    </row>
    <row r="117" spans="1:8" ht="25.5" x14ac:dyDescent="0.2">
      <c r="A117" s="55">
        <v>110</v>
      </c>
      <c r="B117" s="61" t="s">
        <v>265</v>
      </c>
      <c r="C117" s="62" t="s">
        <v>113</v>
      </c>
      <c r="D117" s="62" t="s">
        <v>398</v>
      </c>
      <c r="E117" s="62" t="s">
        <v>105</v>
      </c>
      <c r="F117" s="87">
        <v>161490</v>
      </c>
      <c r="G117" s="87">
        <v>0</v>
      </c>
      <c r="H117" s="88">
        <v>0</v>
      </c>
    </row>
    <row r="118" spans="1:8" ht="25.5" x14ac:dyDescent="0.2">
      <c r="A118" s="55">
        <v>111</v>
      </c>
      <c r="B118" s="61" t="s">
        <v>230</v>
      </c>
      <c r="C118" s="62" t="s">
        <v>113</v>
      </c>
      <c r="D118" s="62" t="s">
        <v>398</v>
      </c>
      <c r="E118" s="62" t="s">
        <v>172</v>
      </c>
      <c r="F118" s="87">
        <v>161490</v>
      </c>
      <c r="G118" s="87">
        <v>0</v>
      </c>
      <c r="H118" s="88">
        <v>0</v>
      </c>
    </row>
    <row r="119" spans="1:8" x14ac:dyDescent="0.2">
      <c r="A119" s="55">
        <v>112</v>
      </c>
      <c r="B119" s="61" t="s">
        <v>266</v>
      </c>
      <c r="C119" s="62" t="s">
        <v>113</v>
      </c>
      <c r="D119" s="62" t="s">
        <v>399</v>
      </c>
      <c r="E119" s="62" t="s">
        <v>105</v>
      </c>
      <c r="F119" s="87">
        <v>10086886</v>
      </c>
      <c r="G119" s="87">
        <v>1921558.06</v>
      </c>
      <c r="H119" s="88">
        <v>0.1905006222931438</v>
      </c>
    </row>
    <row r="120" spans="1:8" x14ac:dyDescent="0.2">
      <c r="A120" s="55">
        <v>113</v>
      </c>
      <c r="B120" s="61" t="s">
        <v>246</v>
      </c>
      <c r="C120" s="62" t="s">
        <v>113</v>
      </c>
      <c r="D120" s="62" t="s">
        <v>399</v>
      </c>
      <c r="E120" s="62" t="s">
        <v>173</v>
      </c>
      <c r="F120" s="87">
        <v>8497687</v>
      </c>
      <c r="G120" s="87">
        <v>1751065.02</v>
      </c>
      <c r="H120" s="88">
        <v>0.20606372298720815</v>
      </c>
    </row>
    <row r="121" spans="1:8" ht="25.5" x14ac:dyDescent="0.2">
      <c r="A121" s="55">
        <v>114</v>
      </c>
      <c r="B121" s="61" t="s">
        <v>230</v>
      </c>
      <c r="C121" s="62" t="s">
        <v>113</v>
      </c>
      <c r="D121" s="62" t="s">
        <v>399</v>
      </c>
      <c r="E121" s="62" t="s">
        <v>172</v>
      </c>
      <c r="F121" s="87">
        <v>1429199</v>
      </c>
      <c r="G121" s="87">
        <v>170493.04</v>
      </c>
      <c r="H121" s="88">
        <v>0.11929272270691485</v>
      </c>
    </row>
    <row r="122" spans="1:8" x14ac:dyDescent="0.2">
      <c r="A122" s="55">
        <v>115</v>
      </c>
      <c r="B122" s="61" t="s">
        <v>233</v>
      </c>
      <c r="C122" s="62" t="s">
        <v>113</v>
      </c>
      <c r="D122" s="62" t="s">
        <v>399</v>
      </c>
      <c r="E122" s="62" t="s">
        <v>174</v>
      </c>
      <c r="F122" s="87">
        <v>160000</v>
      </c>
      <c r="G122" s="87">
        <v>0</v>
      </c>
      <c r="H122" s="88">
        <v>0</v>
      </c>
    </row>
    <row r="123" spans="1:8" ht="38.25" x14ac:dyDescent="0.2">
      <c r="A123" s="55">
        <v>116</v>
      </c>
      <c r="B123" s="61" t="s">
        <v>661</v>
      </c>
      <c r="C123" s="62" t="s">
        <v>113</v>
      </c>
      <c r="D123" s="62" t="s">
        <v>662</v>
      </c>
      <c r="E123" s="62" t="s">
        <v>105</v>
      </c>
      <c r="F123" s="87">
        <v>50000</v>
      </c>
      <c r="G123" s="87">
        <v>0</v>
      </c>
      <c r="H123" s="88">
        <v>0</v>
      </c>
    </row>
    <row r="124" spans="1:8" ht="25.5" x14ac:dyDescent="0.2">
      <c r="A124" s="55">
        <v>117</v>
      </c>
      <c r="B124" s="61" t="s">
        <v>230</v>
      </c>
      <c r="C124" s="62" t="s">
        <v>113</v>
      </c>
      <c r="D124" s="62" t="s">
        <v>662</v>
      </c>
      <c r="E124" s="62" t="s">
        <v>172</v>
      </c>
      <c r="F124" s="87">
        <v>50000</v>
      </c>
      <c r="G124" s="87">
        <v>0</v>
      </c>
      <c r="H124" s="88">
        <v>0</v>
      </c>
    </row>
    <row r="125" spans="1:8" ht="25.5" x14ac:dyDescent="0.2">
      <c r="A125" s="55">
        <v>118</v>
      </c>
      <c r="B125" s="61" t="s">
        <v>148</v>
      </c>
      <c r="C125" s="62" t="s">
        <v>114</v>
      </c>
      <c r="D125" s="62" t="s">
        <v>365</v>
      </c>
      <c r="E125" s="62" t="s">
        <v>105</v>
      </c>
      <c r="F125" s="87">
        <v>1325230</v>
      </c>
      <c r="G125" s="87">
        <v>68677.98</v>
      </c>
      <c r="H125" s="88">
        <v>5.1823441968563949E-2</v>
      </c>
    </row>
    <row r="126" spans="1:8" ht="38.25" x14ac:dyDescent="0.2">
      <c r="A126" s="55">
        <v>119</v>
      </c>
      <c r="B126" s="61" t="s">
        <v>255</v>
      </c>
      <c r="C126" s="62" t="s">
        <v>114</v>
      </c>
      <c r="D126" s="62" t="s">
        <v>390</v>
      </c>
      <c r="E126" s="62" t="s">
        <v>105</v>
      </c>
      <c r="F126" s="87">
        <v>1325230</v>
      </c>
      <c r="G126" s="87">
        <v>68677.98</v>
      </c>
      <c r="H126" s="88">
        <v>5.1823441968563949E-2</v>
      </c>
    </row>
    <row r="127" spans="1:8" ht="38.25" x14ac:dyDescent="0.2">
      <c r="A127" s="55">
        <v>120</v>
      </c>
      <c r="B127" s="61" t="s">
        <v>267</v>
      </c>
      <c r="C127" s="62" t="s">
        <v>114</v>
      </c>
      <c r="D127" s="62" t="s">
        <v>507</v>
      </c>
      <c r="E127" s="62" t="s">
        <v>105</v>
      </c>
      <c r="F127" s="87">
        <v>1003930</v>
      </c>
      <c r="G127" s="87">
        <v>43282.9</v>
      </c>
      <c r="H127" s="88">
        <v>4.3113464086141466E-2</v>
      </c>
    </row>
    <row r="128" spans="1:8" ht="76.5" x14ac:dyDescent="0.2">
      <c r="A128" s="55">
        <v>121</v>
      </c>
      <c r="B128" s="61" t="s">
        <v>694</v>
      </c>
      <c r="C128" s="62" t="s">
        <v>114</v>
      </c>
      <c r="D128" s="62" t="s">
        <v>400</v>
      </c>
      <c r="E128" s="62" t="s">
        <v>105</v>
      </c>
      <c r="F128" s="87">
        <v>918930</v>
      </c>
      <c r="G128" s="87">
        <v>43282.9</v>
      </c>
      <c r="H128" s="88">
        <v>4.7101411424156359E-2</v>
      </c>
    </row>
    <row r="129" spans="1:8" x14ac:dyDescent="0.2">
      <c r="A129" s="55">
        <v>122</v>
      </c>
      <c r="B129" s="61" t="s">
        <v>246</v>
      </c>
      <c r="C129" s="62" t="s">
        <v>114</v>
      </c>
      <c r="D129" s="62" t="s">
        <v>400</v>
      </c>
      <c r="E129" s="62" t="s">
        <v>173</v>
      </c>
      <c r="F129" s="87">
        <v>793930</v>
      </c>
      <c r="G129" s="87">
        <v>33282.9</v>
      </c>
      <c r="H129" s="88">
        <v>4.1921705943848954E-2</v>
      </c>
    </row>
    <row r="130" spans="1:8" ht="25.5" x14ac:dyDescent="0.2">
      <c r="A130" s="55">
        <v>123</v>
      </c>
      <c r="B130" s="61" t="s">
        <v>230</v>
      </c>
      <c r="C130" s="62" t="s">
        <v>114</v>
      </c>
      <c r="D130" s="62" t="s">
        <v>400</v>
      </c>
      <c r="E130" s="62" t="s">
        <v>172</v>
      </c>
      <c r="F130" s="87">
        <v>125000</v>
      </c>
      <c r="G130" s="87">
        <v>10000</v>
      </c>
      <c r="H130" s="88">
        <v>0.08</v>
      </c>
    </row>
    <row r="131" spans="1:8" ht="76.5" x14ac:dyDescent="0.2">
      <c r="A131" s="55">
        <v>124</v>
      </c>
      <c r="B131" s="61" t="s">
        <v>695</v>
      </c>
      <c r="C131" s="62" t="s">
        <v>114</v>
      </c>
      <c r="D131" s="62" t="s">
        <v>401</v>
      </c>
      <c r="E131" s="62" t="s">
        <v>105</v>
      </c>
      <c r="F131" s="87">
        <v>85000</v>
      </c>
      <c r="G131" s="87">
        <v>0</v>
      </c>
      <c r="H131" s="88">
        <v>0</v>
      </c>
    </row>
    <row r="132" spans="1:8" ht="25.5" x14ac:dyDescent="0.2">
      <c r="A132" s="55">
        <v>125</v>
      </c>
      <c r="B132" s="61" t="s">
        <v>230</v>
      </c>
      <c r="C132" s="62" t="s">
        <v>114</v>
      </c>
      <c r="D132" s="62" t="s">
        <v>401</v>
      </c>
      <c r="E132" s="62" t="s">
        <v>172</v>
      </c>
      <c r="F132" s="87">
        <v>85000</v>
      </c>
      <c r="G132" s="87">
        <v>0</v>
      </c>
      <c r="H132" s="88">
        <v>0</v>
      </c>
    </row>
    <row r="133" spans="1:8" ht="38.25" x14ac:dyDescent="0.2">
      <c r="A133" s="55">
        <v>126</v>
      </c>
      <c r="B133" s="61" t="s">
        <v>256</v>
      </c>
      <c r="C133" s="62" t="s">
        <v>114</v>
      </c>
      <c r="D133" s="62" t="s">
        <v>505</v>
      </c>
      <c r="E133" s="62" t="s">
        <v>105</v>
      </c>
      <c r="F133" s="87">
        <v>321300</v>
      </c>
      <c r="G133" s="87">
        <v>25395.08</v>
      </c>
      <c r="H133" s="88">
        <v>7.9038530967942736E-2</v>
      </c>
    </row>
    <row r="134" spans="1:8" ht="89.25" x14ac:dyDescent="0.2">
      <c r="A134" s="55">
        <v>127</v>
      </c>
      <c r="B134" s="61" t="s">
        <v>696</v>
      </c>
      <c r="C134" s="62" t="s">
        <v>114</v>
      </c>
      <c r="D134" s="62" t="s">
        <v>402</v>
      </c>
      <c r="E134" s="62" t="s">
        <v>105</v>
      </c>
      <c r="F134" s="87">
        <v>109300</v>
      </c>
      <c r="G134" s="87">
        <v>21590.080000000002</v>
      </c>
      <c r="H134" s="88">
        <v>0.19753046660567247</v>
      </c>
    </row>
    <row r="135" spans="1:8" ht="25.5" x14ac:dyDescent="0.2">
      <c r="A135" s="55">
        <v>128</v>
      </c>
      <c r="B135" s="61" t="s">
        <v>230</v>
      </c>
      <c r="C135" s="62" t="s">
        <v>114</v>
      </c>
      <c r="D135" s="62" t="s">
        <v>402</v>
      </c>
      <c r="E135" s="62" t="s">
        <v>172</v>
      </c>
      <c r="F135" s="87">
        <v>109300</v>
      </c>
      <c r="G135" s="87">
        <v>21590.080000000002</v>
      </c>
      <c r="H135" s="88">
        <v>0.19753046660567247</v>
      </c>
    </row>
    <row r="136" spans="1:8" ht="63.75" x14ac:dyDescent="0.2">
      <c r="A136" s="55">
        <v>129</v>
      </c>
      <c r="B136" s="61" t="s">
        <v>697</v>
      </c>
      <c r="C136" s="62" t="s">
        <v>114</v>
      </c>
      <c r="D136" s="62" t="s">
        <v>403</v>
      </c>
      <c r="E136" s="62" t="s">
        <v>105</v>
      </c>
      <c r="F136" s="87">
        <v>92000</v>
      </c>
      <c r="G136" s="87">
        <v>0</v>
      </c>
      <c r="H136" s="88">
        <v>0</v>
      </c>
    </row>
    <row r="137" spans="1:8" ht="25.5" x14ac:dyDescent="0.2">
      <c r="A137" s="55">
        <v>130</v>
      </c>
      <c r="B137" s="61" t="s">
        <v>230</v>
      </c>
      <c r="C137" s="62" t="s">
        <v>114</v>
      </c>
      <c r="D137" s="62" t="s">
        <v>403</v>
      </c>
      <c r="E137" s="62" t="s">
        <v>172</v>
      </c>
      <c r="F137" s="87">
        <v>92000</v>
      </c>
      <c r="G137" s="87">
        <v>0</v>
      </c>
      <c r="H137" s="88">
        <v>0</v>
      </c>
    </row>
    <row r="138" spans="1:8" ht="89.25" x14ac:dyDescent="0.2">
      <c r="A138" s="55">
        <v>131</v>
      </c>
      <c r="B138" s="61" t="s">
        <v>698</v>
      </c>
      <c r="C138" s="62" t="s">
        <v>114</v>
      </c>
      <c r="D138" s="62" t="s">
        <v>404</v>
      </c>
      <c r="E138" s="62" t="s">
        <v>105</v>
      </c>
      <c r="F138" s="87">
        <v>120000</v>
      </c>
      <c r="G138" s="87">
        <v>3805</v>
      </c>
      <c r="H138" s="88">
        <v>3.1708333333333331E-2</v>
      </c>
    </row>
    <row r="139" spans="1:8" ht="25.5" x14ac:dyDescent="0.2">
      <c r="A139" s="55">
        <v>132</v>
      </c>
      <c r="B139" s="61" t="s">
        <v>230</v>
      </c>
      <c r="C139" s="62" t="s">
        <v>114</v>
      </c>
      <c r="D139" s="62" t="s">
        <v>404</v>
      </c>
      <c r="E139" s="62" t="s">
        <v>172</v>
      </c>
      <c r="F139" s="87">
        <v>120000</v>
      </c>
      <c r="G139" s="87">
        <v>3805</v>
      </c>
      <c r="H139" s="88">
        <v>3.1708333333333331E-2</v>
      </c>
    </row>
    <row r="140" spans="1:8" ht="38.25" x14ac:dyDescent="0.2">
      <c r="A140" s="55">
        <v>133</v>
      </c>
      <c r="B140" s="61" t="s">
        <v>405</v>
      </c>
      <c r="C140" s="62" t="s">
        <v>114</v>
      </c>
      <c r="D140" s="62" t="s">
        <v>406</v>
      </c>
      <c r="E140" s="62" t="s">
        <v>105</v>
      </c>
      <c r="F140" s="87">
        <v>0</v>
      </c>
      <c r="G140" s="87">
        <v>0</v>
      </c>
      <c r="H140" s="88">
        <v>0</v>
      </c>
    </row>
    <row r="141" spans="1:8" ht="25.5" x14ac:dyDescent="0.2">
      <c r="A141" s="55">
        <v>134</v>
      </c>
      <c r="B141" s="61" t="s">
        <v>230</v>
      </c>
      <c r="C141" s="62" t="s">
        <v>114</v>
      </c>
      <c r="D141" s="62" t="s">
        <v>406</v>
      </c>
      <c r="E141" s="62" t="s">
        <v>172</v>
      </c>
      <c r="F141" s="87">
        <v>0</v>
      </c>
      <c r="G141" s="87">
        <v>0</v>
      </c>
      <c r="H141" s="88">
        <v>0</v>
      </c>
    </row>
    <row r="142" spans="1:8" x14ac:dyDescent="0.2">
      <c r="A142" s="55">
        <v>135</v>
      </c>
      <c r="B142" s="59" t="s">
        <v>149</v>
      </c>
      <c r="C142" s="60" t="s">
        <v>115</v>
      </c>
      <c r="D142" s="60" t="s">
        <v>365</v>
      </c>
      <c r="E142" s="60" t="s">
        <v>105</v>
      </c>
      <c r="F142" s="85">
        <v>68706100</v>
      </c>
      <c r="G142" s="85">
        <v>1839763.51</v>
      </c>
      <c r="H142" s="86">
        <v>2.6777295029116775E-2</v>
      </c>
    </row>
    <row r="143" spans="1:8" x14ac:dyDescent="0.2">
      <c r="A143" s="55">
        <v>136</v>
      </c>
      <c r="B143" s="61" t="s">
        <v>150</v>
      </c>
      <c r="C143" s="62" t="s">
        <v>116</v>
      </c>
      <c r="D143" s="62" t="s">
        <v>365</v>
      </c>
      <c r="E143" s="62" t="s">
        <v>105</v>
      </c>
      <c r="F143" s="87">
        <v>2024600</v>
      </c>
      <c r="G143" s="87">
        <v>20420</v>
      </c>
      <c r="H143" s="88">
        <v>1.0085942902301689E-2</v>
      </c>
    </row>
    <row r="144" spans="1:8" ht="38.25" x14ac:dyDescent="0.2">
      <c r="A144" s="55">
        <v>137</v>
      </c>
      <c r="B144" s="61" t="s">
        <v>237</v>
      </c>
      <c r="C144" s="62" t="s">
        <v>116</v>
      </c>
      <c r="D144" s="62" t="s">
        <v>407</v>
      </c>
      <c r="E144" s="62" t="s">
        <v>105</v>
      </c>
      <c r="F144" s="87">
        <v>1353000</v>
      </c>
      <c r="G144" s="87">
        <v>20420</v>
      </c>
      <c r="H144" s="88">
        <v>1.5092387287509239E-2</v>
      </c>
    </row>
    <row r="145" spans="1:8" ht="38.25" x14ac:dyDescent="0.2">
      <c r="A145" s="55">
        <v>138</v>
      </c>
      <c r="B145" s="61" t="s">
        <v>268</v>
      </c>
      <c r="C145" s="62" t="s">
        <v>116</v>
      </c>
      <c r="D145" s="62" t="s">
        <v>508</v>
      </c>
      <c r="E145" s="62" t="s">
        <v>105</v>
      </c>
      <c r="F145" s="87">
        <v>1353000</v>
      </c>
      <c r="G145" s="87">
        <v>20420</v>
      </c>
      <c r="H145" s="88">
        <v>1.5092387287509239E-2</v>
      </c>
    </row>
    <row r="146" spans="1:8" ht="25.5" x14ac:dyDescent="0.2">
      <c r="A146" s="55">
        <v>139</v>
      </c>
      <c r="B146" s="61" t="s">
        <v>269</v>
      </c>
      <c r="C146" s="62" t="s">
        <v>116</v>
      </c>
      <c r="D146" s="62" t="s">
        <v>408</v>
      </c>
      <c r="E146" s="62" t="s">
        <v>105</v>
      </c>
      <c r="F146" s="87">
        <v>40000</v>
      </c>
      <c r="G146" s="87">
        <v>0</v>
      </c>
      <c r="H146" s="88">
        <v>0</v>
      </c>
    </row>
    <row r="147" spans="1:8" x14ac:dyDescent="0.2">
      <c r="A147" s="55">
        <v>140</v>
      </c>
      <c r="B147" s="61" t="s">
        <v>270</v>
      </c>
      <c r="C147" s="62" t="s">
        <v>116</v>
      </c>
      <c r="D147" s="62" t="s">
        <v>408</v>
      </c>
      <c r="E147" s="62" t="s">
        <v>224</v>
      </c>
      <c r="F147" s="87">
        <v>40000</v>
      </c>
      <c r="G147" s="87">
        <v>0</v>
      </c>
      <c r="H147" s="88">
        <v>0</v>
      </c>
    </row>
    <row r="148" spans="1:8" ht="38.25" x14ac:dyDescent="0.2">
      <c r="A148" s="55">
        <v>141</v>
      </c>
      <c r="B148" s="61" t="s">
        <v>271</v>
      </c>
      <c r="C148" s="62" t="s">
        <v>116</v>
      </c>
      <c r="D148" s="62" t="s">
        <v>409</v>
      </c>
      <c r="E148" s="62" t="s">
        <v>105</v>
      </c>
      <c r="F148" s="87">
        <v>100000</v>
      </c>
      <c r="G148" s="87">
        <v>0</v>
      </c>
      <c r="H148" s="88">
        <v>0</v>
      </c>
    </row>
    <row r="149" spans="1:8" ht="25.5" x14ac:dyDescent="0.2">
      <c r="A149" s="55">
        <v>142</v>
      </c>
      <c r="B149" s="61" t="s">
        <v>230</v>
      </c>
      <c r="C149" s="62" t="s">
        <v>116</v>
      </c>
      <c r="D149" s="62" t="s">
        <v>409</v>
      </c>
      <c r="E149" s="62" t="s">
        <v>172</v>
      </c>
      <c r="F149" s="87">
        <v>82500</v>
      </c>
      <c r="G149" s="87">
        <v>0</v>
      </c>
      <c r="H149" s="88">
        <v>0</v>
      </c>
    </row>
    <row r="150" spans="1:8" x14ac:dyDescent="0.2">
      <c r="A150" s="55">
        <v>143</v>
      </c>
      <c r="B150" s="61" t="s">
        <v>270</v>
      </c>
      <c r="C150" s="62" t="s">
        <v>116</v>
      </c>
      <c r="D150" s="62" t="s">
        <v>409</v>
      </c>
      <c r="E150" s="62" t="s">
        <v>224</v>
      </c>
      <c r="F150" s="87">
        <v>17500</v>
      </c>
      <c r="G150" s="87">
        <v>0</v>
      </c>
      <c r="H150" s="88">
        <v>0</v>
      </c>
    </row>
    <row r="151" spans="1:8" ht="25.5" x14ac:dyDescent="0.2">
      <c r="A151" s="55">
        <v>144</v>
      </c>
      <c r="B151" s="61" t="s">
        <v>272</v>
      </c>
      <c r="C151" s="62" t="s">
        <v>116</v>
      </c>
      <c r="D151" s="62" t="s">
        <v>410</v>
      </c>
      <c r="E151" s="62" t="s">
        <v>105</v>
      </c>
      <c r="F151" s="87">
        <v>400000</v>
      </c>
      <c r="G151" s="87">
        <v>0</v>
      </c>
      <c r="H151" s="88">
        <v>0</v>
      </c>
    </row>
    <row r="152" spans="1:8" ht="38.25" x14ac:dyDescent="0.2">
      <c r="A152" s="55">
        <v>145</v>
      </c>
      <c r="B152" s="61" t="s">
        <v>383</v>
      </c>
      <c r="C152" s="62" t="s">
        <v>116</v>
      </c>
      <c r="D152" s="62" t="s">
        <v>410</v>
      </c>
      <c r="E152" s="62" t="s">
        <v>177</v>
      </c>
      <c r="F152" s="87">
        <v>400000</v>
      </c>
      <c r="G152" s="87">
        <v>0</v>
      </c>
      <c r="H152" s="88">
        <v>0</v>
      </c>
    </row>
    <row r="153" spans="1:8" ht="76.5" x14ac:dyDescent="0.2">
      <c r="A153" s="55">
        <v>146</v>
      </c>
      <c r="B153" s="61" t="s">
        <v>623</v>
      </c>
      <c r="C153" s="62" t="s">
        <v>116</v>
      </c>
      <c r="D153" s="62" t="s">
        <v>410</v>
      </c>
      <c r="E153" s="62" t="s">
        <v>624</v>
      </c>
      <c r="F153" s="87">
        <v>400000</v>
      </c>
      <c r="G153" s="87">
        <v>0</v>
      </c>
      <c r="H153" s="88">
        <v>0</v>
      </c>
    </row>
    <row r="154" spans="1:8" ht="25.5" x14ac:dyDescent="0.2">
      <c r="A154" s="55">
        <v>147</v>
      </c>
      <c r="B154" s="61" t="s">
        <v>273</v>
      </c>
      <c r="C154" s="62" t="s">
        <v>116</v>
      </c>
      <c r="D154" s="62" t="s">
        <v>411</v>
      </c>
      <c r="E154" s="62" t="s">
        <v>105</v>
      </c>
      <c r="F154" s="87">
        <v>300000</v>
      </c>
      <c r="G154" s="87">
        <v>20420</v>
      </c>
      <c r="H154" s="88">
        <v>6.8066666666666664E-2</v>
      </c>
    </row>
    <row r="155" spans="1:8" ht="38.25" x14ac:dyDescent="0.2">
      <c r="A155" s="55">
        <v>148</v>
      </c>
      <c r="B155" s="61" t="s">
        <v>383</v>
      </c>
      <c r="C155" s="62" t="s">
        <v>116</v>
      </c>
      <c r="D155" s="62" t="s">
        <v>411</v>
      </c>
      <c r="E155" s="62" t="s">
        <v>177</v>
      </c>
      <c r="F155" s="87">
        <v>300000</v>
      </c>
      <c r="G155" s="87">
        <v>20420</v>
      </c>
      <c r="H155" s="88">
        <v>6.8066666666666664E-2</v>
      </c>
    </row>
    <row r="156" spans="1:8" ht="76.5" x14ac:dyDescent="0.2">
      <c r="A156" s="55">
        <v>149</v>
      </c>
      <c r="B156" s="61" t="s">
        <v>623</v>
      </c>
      <c r="C156" s="62" t="s">
        <v>116</v>
      </c>
      <c r="D156" s="62" t="s">
        <v>411</v>
      </c>
      <c r="E156" s="62" t="s">
        <v>624</v>
      </c>
      <c r="F156" s="87">
        <v>300000</v>
      </c>
      <c r="G156" s="87">
        <v>20420</v>
      </c>
      <c r="H156" s="88">
        <v>6.8066666666666664E-2</v>
      </c>
    </row>
    <row r="157" spans="1:8" ht="25.5" x14ac:dyDescent="0.2">
      <c r="A157" s="55">
        <v>150</v>
      </c>
      <c r="B157" s="61" t="s">
        <v>274</v>
      </c>
      <c r="C157" s="62" t="s">
        <v>116</v>
      </c>
      <c r="D157" s="62" t="s">
        <v>412</v>
      </c>
      <c r="E157" s="62" t="s">
        <v>105</v>
      </c>
      <c r="F157" s="87">
        <v>125000</v>
      </c>
      <c r="G157" s="87">
        <v>0</v>
      </c>
      <c r="H157" s="88">
        <v>0</v>
      </c>
    </row>
    <row r="158" spans="1:8" ht="25.5" x14ac:dyDescent="0.2">
      <c r="A158" s="55">
        <v>151</v>
      </c>
      <c r="B158" s="61" t="s">
        <v>230</v>
      </c>
      <c r="C158" s="62" t="s">
        <v>116</v>
      </c>
      <c r="D158" s="62" t="s">
        <v>412</v>
      </c>
      <c r="E158" s="62" t="s">
        <v>172</v>
      </c>
      <c r="F158" s="87">
        <v>125000</v>
      </c>
      <c r="G158" s="87">
        <v>0</v>
      </c>
      <c r="H158" s="88">
        <v>0</v>
      </c>
    </row>
    <row r="159" spans="1:8" ht="25.5" x14ac:dyDescent="0.2">
      <c r="A159" s="55">
        <v>152</v>
      </c>
      <c r="B159" s="61" t="s">
        <v>275</v>
      </c>
      <c r="C159" s="62" t="s">
        <v>116</v>
      </c>
      <c r="D159" s="62" t="s">
        <v>413</v>
      </c>
      <c r="E159" s="62" t="s">
        <v>105</v>
      </c>
      <c r="F159" s="87">
        <v>88000</v>
      </c>
      <c r="G159" s="87">
        <v>0</v>
      </c>
      <c r="H159" s="88">
        <v>0</v>
      </c>
    </row>
    <row r="160" spans="1:8" ht="25.5" x14ac:dyDescent="0.2">
      <c r="A160" s="55">
        <v>153</v>
      </c>
      <c r="B160" s="61" t="s">
        <v>230</v>
      </c>
      <c r="C160" s="62" t="s">
        <v>116</v>
      </c>
      <c r="D160" s="62" t="s">
        <v>413</v>
      </c>
      <c r="E160" s="62" t="s">
        <v>172</v>
      </c>
      <c r="F160" s="87">
        <v>88000</v>
      </c>
      <c r="G160" s="87">
        <v>0</v>
      </c>
      <c r="H160" s="88">
        <v>0</v>
      </c>
    </row>
    <row r="161" spans="1:8" ht="25.5" x14ac:dyDescent="0.2">
      <c r="A161" s="55">
        <v>154</v>
      </c>
      <c r="B161" s="61" t="s">
        <v>414</v>
      </c>
      <c r="C161" s="62" t="s">
        <v>116</v>
      </c>
      <c r="D161" s="62" t="s">
        <v>415</v>
      </c>
      <c r="E161" s="62" t="s">
        <v>105</v>
      </c>
      <c r="F161" s="87">
        <v>300000</v>
      </c>
      <c r="G161" s="87">
        <v>0</v>
      </c>
      <c r="H161" s="88">
        <v>0</v>
      </c>
    </row>
    <row r="162" spans="1:8" ht="38.25" x14ac:dyDescent="0.2">
      <c r="A162" s="55">
        <v>155</v>
      </c>
      <c r="B162" s="61" t="s">
        <v>383</v>
      </c>
      <c r="C162" s="62" t="s">
        <v>116</v>
      </c>
      <c r="D162" s="62" t="s">
        <v>415</v>
      </c>
      <c r="E162" s="62" t="s">
        <v>177</v>
      </c>
      <c r="F162" s="87">
        <v>300000</v>
      </c>
      <c r="G162" s="87">
        <v>0</v>
      </c>
      <c r="H162" s="88">
        <v>0</v>
      </c>
    </row>
    <row r="163" spans="1:8" ht="76.5" x14ac:dyDescent="0.2">
      <c r="A163" s="55">
        <v>156</v>
      </c>
      <c r="B163" s="61" t="s">
        <v>623</v>
      </c>
      <c r="C163" s="62" t="s">
        <v>116</v>
      </c>
      <c r="D163" s="62" t="s">
        <v>415</v>
      </c>
      <c r="E163" s="62" t="s">
        <v>624</v>
      </c>
      <c r="F163" s="87">
        <v>300000</v>
      </c>
      <c r="G163" s="87">
        <v>0</v>
      </c>
      <c r="H163" s="88">
        <v>0</v>
      </c>
    </row>
    <row r="164" spans="1:8" x14ac:dyDescent="0.2">
      <c r="A164" s="55">
        <v>157</v>
      </c>
      <c r="B164" s="61" t="s">
        <v>226</v>
      </c>
      <c r="C164" s="62" t="s">
        <v>116</v>
      </c>
      <c r="D164" s="62" t="s">
        <v>366</v>
      </c>
      <c r="E164" s="62" t="s">
        <v>105</v>
      </c>
      <c r="F164" s="87">
        <v>671600</v>
      </c>
      <c r="G164" s="87">
        <v>0</v>
      </c>
      <c r="H164" s="88">
        <v>0</v>
      </c>
    </row>
    <row r="165" spans="1:8" ht="38.25" x14ac:dyDescent="0.2">
      <c r="A165" s="55">
        <v>158</v>
      </c>
      <c r="B165" s="61" t="s">
        <v>416</v>
      </c>
      <c r="C165" s="62" t="s">
        <v>116</v>
      </c>
      <c r="D165" s="62" t="s">
        <v>417</v>
      </c>
      <c r="E165" s="62" t="s">
        <v>105</v>
      </c>
      <c r="F165" s="87">
        <v>671600</v>
      </c>
      <c r="G165" s="87">
        <v>0</v>
      </c>
      <c r="H165" s="88">
        <v>0</v>
      </c>
    </row>
    <row r="166" spans="1:8" ht="25.5" x14ac:dyDescent="0.2">
      <c r="A166" s="55">
        <v>159</v>
      </c>
      <c r="B166" s="61" t="s">
        <v>230</v>
      </c>
      <c r="C166" s="62" t="s">
        <v>116</v>
      </c>
      <c r="D166" s="62" t="s">
        <v>417</v>
      </c>
      <c r="E166" s="62" t="s">
        <v>172</v>
      </c>
      <c r="F166" s="87">
        <v>671600</v>
      </c>
      <c r="G166" s="87">
        <v>0</v>
      </c>
      <c r="H166" s="88">
        <v>0</v>
      </c>
    </row>
    <row r="167" spans="1:8" x14ac:dyDescent="0.2">
      <c r="A167" s="55">
        <v>160</v>
      </c>
      <c r="B167" s="61" t="s">
        <v>151</v>
      </c>
      <c r="C167" s="62" t="s">
        <v>117</v>
      </c>
      <c r="D167" s="62" t="s">
        <v>365</v>
      </c>
      <c r="E167" s="62" t="s">
        <v>105</v>
      </c>
      <c r="F167" s="87">
        <v>3100000</v>
      </c>
      <c r="G167" s="87">
        <v>51098.51</v>
      </c>
      <c r="H167" s="88">
        <v>1.6483390322580647E-2</v>
      </c>
    </row>
    <row r="168" spans="1:8" ht="38.25" x14ac:dyDescent="0.2">
      <c r="A168" s="55">
        <v>161</v>
      </c>
      <c r="B168" s="61" t="s">
        <v>255</v>
      </c>
      <c r="C168" s="62" t="s">
        <v>117</v>
      </c>
      <c r="D168" s="62" t="s">
        <v>390</v>
      </c>
      <c r="E168" s="62" t="s">
        <v>105</v>
      </c>
      <c r="F168" s="87">
        <v>3100000</v>
      </c>
      <c r="G168" s="87">
        <v>51098.51</v>
      </c>
      <c r="H168" s="88">
        <v>1.6483390322580647E-2</v>
      </c>
    </row>
    <row r="169" spans="1:8" ht="63.75" x14ac:dyDescent="0.2">
      <c r="A169" s="55">
        <v>162</v>
      </c>
      <c r="B169" s="61" t="s">
        <v>259</v>
      </c>
      <c r="C169" s="62" t="s">
        <v>117</v>
      </c>
      <c r="D169" s="62" t="s">
        <v>506</v>
      </c>
      <c r="E169" s="62" t="s">
        <v>105</v>
      </c>
      <c r="F169" s="87">
        <v>3100000</v>
      </c>
      <c r="G169" s="87">
        <v>51098.51</v>
      </c>
      <c r="H169" s="88">
        <v>1.6483390322580647E-2</v>
      </c>
    </row>
    <row r="170" spans="1:8" ht="51" x14ac:dyDescent="0.2">
      <c r="A170" s="55">
        <v>163</v>
      </c>
      <c r="B170" s="61" t="s">
        <v>276</v>
      </c>
      <c r="C170" s="62" t="s">
        <v>117</v>
      </c>
      <c r="D170" s="62" t="s">
        <v>418</v>
      </c>
      <c r="E170" s="62" t="s">
        <v>105</v>
      </c>
      <c r="F170" s="87">
        <v>3100000</v>
      </c>
      <c r="G170" s="87">
        <v>51098.51</v>
      </c>
      <c r="H170" s="88">
        <v>1.6483390322580647E-2</v>
      </c>
    </row>
    <row r="171" spans="1:8" x14ac:dyDescent="0.2">
      <c r="A171" s="55">
        <v>164</v>
      </c>
      <c r="B171" s="61" t="s">
        <v>246</v>
      </c>
      <c r="C171" s="62" t="s">
        <v>117</v>
      </c>
      <c r="D171" s="62" t="s">
        <v>418</v>
      </c>
      <c r="E171" s="62" t="s">
        <v>173</v>
      </c>
      <c r="F171" s="87">
        <v>196134</v>
      </c>
      <c r="G171" s="87">
        <v>51098.51</v>
      </c>
      <c r="H171" s="88">
        <v>0.26052856720405437</v>
      </c>
    </row>
    <row r="172" spans="1:8" ht="25.5" x14ac:dyDescent="0.2">
      <c r="A172" s="55">
        <v>165</v>
      </c>
      <c r="B172" s="61" t="s">
        <v>230</v>
      </c>
      <c r="C172" s="62" t="s">
        <v>117</v>
      </c>
      <c r="D172" s="62" t="s">
        <v>418</v>
      </c>
      <c r="E172" s="62" t="s">
        <v>172</v>
      </c>
      <c r="F172" s="87">
        <v>2903866</v>
      </c>
      <c r="G172" s="87">
        <v>0</v>
      </c>
      <c r="H172" s="88">
        <v>0</v>
      </c>
    </row>
    <row r="173" spans="1:8" x14ac:dyDescent="0.2">
      <c r="A173" s="55">
        <v>166</v>
      </c>
      <c r="B173" s="61" t="s">
        <v>152</v>
      </c>
      <c r="C173" s="62" t="s">
        <v>118</v>
      </c>
      <c r="D173" s="62" t="s">
        <v>365</v>
      </c>
      <c r="E173" s="62" t="s">
        <v>105</v>
      </c>
      <c r="F173" s="87">
        <v>5963300</v>
      </c>
      <c r="G173" s="87">
        <v>609345</v>
      </c>
      <c r="H173" s="88">
        <v>0.10218251639193064</v>
      </c>
    </row>
    <row r="174" spans="1:8" ht="38.25" x14ac:dyDescent="0.2">
      <c r="A174" s="55">
        <v>167</v>
      </c>
      <c r="B174" s="61" t="s">
        <v>237</v>
      </c>
      <c r="C174" s="62" t="s">
        <v>118</v>
      </c>
      <c r="D174" s="62" t="s">
        <v>407</v>
      </c>
      <c r="E174" s="62" t="s">
        <v>105</v>
      </c>
      <c r="F174" s="87">
        <v>5963300</v>
      </c>
      <c r="G174" s="87">
        <v>609345</v>
      </c>
      <c r="H174" s="88">
        <v>0.10218251639193064</v>
      </c>
    </row>
    <row r="175" spans="1:8" ht="25.5" x14ac:dyDescent="0.2">
      <c r="A175" s="55">
        <v>168</v>
      </c>
      <c r="B175" s="61" t="s">
        <v>277</v>
      </c>
      <c r="C175" s="62" t="s">
        <v>118</v>
      </c>
      <c r="D175" s="62" t="s">
        <v>509</v>
      </c>
      <c r="E175" s="62" t="s">
        <v>105</v>
      </c>
      <c r="F175" s="87">
        <v>5963300</v>
      </c>
      <c r="G175" s="87">
        <v>609345</v>
      </c>
      <c r="H175" s="88">
        <v>0.10218251639193064</v>
      </c>
    </row>
    <row r="176" spans="1:8" ht="25.5" x14ac:dyDescent="0.2">
      <c r="A176" s="55">
        <v>169</v>
      </c>
      <c r="B176" s="61" t="s">
        <v>581</v>
      </c>
      <c r="C176" s="62" t="s">
        <v>118</v>
      </c>
      <c r="D176" s="62" t="s">
        <v>419</v>
      </c>
      <c r="E176" s="62" t="s">
        <v>105</v>
      </c>
      <c r="F176" s="87">
        <v>5474000</v>
      </c>
      <c r="G176" s="87">
        <v>609345</v>
      </c>
      <c r="H176" s="88">
        <v>0.11131622214103032</v>
      </c>
    </row>
    <row r="177" spans="1:8" x14ac:dyDescent="0.2">
      <c r="A177" s="55">
        <v>170</v>
      </c>
      <c r="B177" s="61" t="s">
        <v>254</v>
      </c>
      <c r="C177" s="62" t="s">
        <v>118</v>
      </c>
      <c r="D177" s="62" t="s">
        <v>419</v>
      </c>
      <c r="E177" s="62" t="s">
        <v>178</v>
      </c>
      <c r="F177" s="87">
        <v>5474000</v>
      </c>
      <c r="G177" s="87">
        <v>609345</v>
      </c>
      <c r="H177" s="88">
        <v>0.11131622214103032</v>
      </c>
    </row>
    <row r="178" spans="1:8" x14ac:dyDescent="0.2">
      <c r="A178" s="55">
        <v>171</v>
      </c>
      <c r="B178" s="61" t="s">
        <v>582</v>
      </c>
      <c r="C178" s="62" t="s">
        <v>118</v>
      </c>
      <c r="D178" s="62" t="s">
        <v>583</v>
      </c>
      <c r="E178" s="62" t="s">
        <v>105</v>
      </c>
      <c r="F178" s="87">
        <v>489300</v>
      </c>
      <c r="G178" s="87">
        <v>0</v>
      </c>
      <c r="H178" s="88">
        <v>0</v>
      </c>
    </row>
    <row r="179" spans="1:8" ht="25.5" x14ac:dyDescent="0.2">
      <c r="A179" s="55">
        <v>172</v>
      </c>
      <c r="B179" s="61" t="s">
        <v>230</v>
      </c>
      <c r="C179" s="62" t="s">
        <v>118</v>
      </c>
      <c r="D179" s="62" t="s">
        <v>583</v>
      </c>
      <c r="E179" s="62" t="s">
        <v>172</v>
      </c>
      <c r="F179" s="87">
        <v>489300</v>
      </c>
      <c r="G179" s="87">
        <v>0</v>
      </c>
      <c r="H179" s="88">
        <v>0</v>
      </c>
    </row>
    <row r="180" spans="1:8" x14ac:dyDescent="0.2">
      <c r="A180" s="55">
        <v>173</v>
      </c>
      <c r="B180" s="61" t="s">
        <v>153</v>
      </c>
      <c r="C180" s="62" t="s">
        <v>119</v>
      </c>
      <c r="D180" s="62" t="s">
        <v>365</v>
      </c>
      <c r="E180" s="62" t="s">
        <v>105</v>
      </c>
      <c r="F180" s="87">
        <v>53262100</v>
      </c>
      <c r="G180" s="87">
        <v>0</v>
      </c>
      <c r="H180" s="88">
        <v>0</v>
      </c>
    </row>
    <row r="181" spans="1:8" ht="38.25" x14ac:dyDescent="0.2">
      <c r="A181" s="55">
        <v>174</v>
      </c>
      <c r="B181" s="61" t="s">
        <v>237</v>
      </c>
      <c r="C181" s="62" t="s">
        <v>119</v>
      </c>
      <c r="D181" s="62" t="s">
        <v>407</v>
      </c>
      <c r="E181" s="62" t="s">
        <v>105</v>
      </c>
      <c r="F181" s="87">
        <v>53262100</v>
      </c>
      <c r="G181" s="87">
        <v>0</v>
      </c>
      <c r="H181" s="88">
        <v>0</v>
      </c>
    </row>
    <row r="182" spans="1:8" ht="25.5" x14ac:dyDescent="0.2">
      <c r="A182" s="55">
        <v>175</v>
      </c>
      <c r="B182" s="61" t="s">
        <v>277</v>
      </c>
      <c r="C182" s="62" t="s">
        <v>119</v>
      </c>
      <c r="D182" s="62" t="s">
        <v>509</v>
      </c>
      <c r="E182" s="62" t="s">
        <v>105</v>
      </c>
      <c r="F182" s="87">
        <v>53262100</v>
      </c>
      <c r="G182" s="87">
        <v>0</v>
      </c>
      <c r="H182" s="88">
        <v>0</v>
      </c>
    </row>
    <row r="183" spans="1:8" ht="25.5" x14ac:dyDescent="0.2">
      <c r="A183" s="55">
        <v>176</v>
      </c>
      <c r="B183" s="61" t="s">
        <v>278</v>
      </c>
      <c r="C183" s="62" t="s">
        <v>119</v>
      </c>
      <c r="D183" s="62" t="s">
        <v>420</v>
      </c>
      <c r="E183" s="62" t="s">
        <v>105</v>
      </c>
      <c r="F183" s="87">
        <v>200600</v>
      </c>
      <c r="G183" s="87">
        <v>0</v>
      </c>
      <c r="H183" s="88">
        <v>0</v>
      </c>
    </row>
    <row r="184" spans="1:8" ht="25.5" x14ac:dyDescent="0.2">
      <c r="A184" s="55">
        <v>177</v>
      </c>
      <c r="B184" s="61" t="s">
        <v>230</v>
      </c>
      <c r="C184" s="62" t="s">
        <v>119</v>
      </c>
      <c r="D184" s="62" t="s">
        <v>420</v>
      </c>
      <c r="E184" s="62" t="s">
        <v>172</v>
      </c>
      <c r="F184" s="87">
        <v>200600</v>
      </c>
      <c r="G184" s="87">
        <v>0</v>
      </c>
      <c r="H184" s="88">
        <v>0</v>
      </c>
    </row>
    <row r="185" spans="1:8" ht="51" x14ac:dyDescent="0.2">
      <c r="A185" s="55">
        <v>178</v>
      </c>
      <c r="B185" s="61" t="s">
        <v>584</v>
      </c>
      <c r="C185" s="62" t="s">
        <v>119</v>
      </c>
      <c r="D185" s="62" t="s">
        <v>421</v>
      </c>
      <c r="E185" s="62" t="s">
        <v>105</v>
      </c>
      <c r="F185" s="87">
        <v>38677500</v>
      </c>
      <c r="G185" s="87">
        <v>0</v>
      </c>
      <c r="H185" s="88">
        <v>0</v>
      </c>
    </row>
    <row r="186" spans="1:8" x14ac:dyDescent="0.2">
      <c r="A186" s="55">
        <v>179</v>
      </c>
      <c r="B186" s="61" t="s">
        <v>254</v>
      </c>
      <c r="C186" s="62" t="s">
        <v>119</v>
      </c>
      <c r="D186" s="62" t="s">
        <v>421</v>
      </c>
      <c r="E186" s="62" t="s">
        <v>178</v>
      </c>
      <c r="F186" s="87">
        <v>38677500</v>
      </c>
      <c r="G186" s="87">
        <v>0</v>
      </c>
      <c r="H186" s="88">
        <v>0</v>
      </c>
    </row>
    <row r="187" spans="1:8" ht="38.25" x14ac:dyDescent="0.2">
      <c r="A187" s="55">
        <v>180</v>
      </c>
      <c r="B187" s="61" t="s">
        <v>699</v>
      </c>
      <c r="C187" s="62" t="s">
        <v>119</v>
      </c>
      <c r="D187" s="62" t="s">
        <v>700</v>
      </c>
      <c r="E187" s="62" t="s">
        <v>105</v>
      </c>
      <c r="F187" s="87">
        <v>14384000</v>
      </c>
      <c r="G187" s="87">
        <v>0</v>
      </c>
      <c r="H187" s="88">
        <v>0</v>
      </c>
    </row>
    <row r="188" spans="1:8" x14ac:dyDescent="0.2">
      <c r="A188" s="55">
        <v>181</v>
      </c>
      <c r="B188" s="61" t="s">
        <v>254</v>
      </c>
      <c r="C188" s="62" t="s">
        <v>119</v>
      </c>
      <c r="D188" s="62" t="s">
        <v>700</v>
      </c>
      <c r="E188" s="62" t="s">
        <v>178</v>
      </c>
      <c r="F188" s="87">
        <v>14384000</v>
      </c>
      <c r="G188" s="87">
        <v>0</v>
      </c>
      <c r="H188" s="88">
        <v>0</v>
      </c>
    </row>
    <row r="189" spans="1:8" x14ac:dyDescent="0.2">
      <c r="A189" s="55">
        <v>182</v>
      </c>
      <c r="B189" s="61" t="s">
        <v>154</v>
      </c>
      <c r="C189" s="62" t="s">
        <v>120</v>
      </c>
      <c r="D189" s="62" t="s">
        <v>365</v>
      </c>
      <c r="E189" s="62" t="s">
        <v>105</v>
      </c>
      <c r="F189" s="87">
        <v>4356100</v>
      </c>
      <c r="G189" s="87">
        <v>1158900</v>
      </c>
      <c r="H189" s="88">
        <v>0.26604072450127408</v>
      </c>
    </row>
    <row r="190" spans="1:8" ht="38.25" x14ac:dyDescent="0.2">
      <c r="A190" s="55">
        <v>183</v>
      </c>
      <c r="B190" s="61" t="s">
        <v>663</v>
      </c>
      <c r="C190" s="62" t="s">
        <v>120</v>
      </c>
      <c r="D190" s="62" t="s">
        <v>422</v>
      </c>
      <c r="E190" s="62" t="s">
        <v>105</v>
      </c>
      <c r="F190" s="87">
        <v>1874000</v>
      </c>
      <c r="G190" s="87">
        <v>20000</v>
      </c>
      <c r="H190" s="88">
        <v>1.0672358591248666E-2</v>
      </c>
    </row>
    <row r="191" spans="1:8" ht="25.5" x14ac:dyDescent="0.2">
      <c r="A191" s="55">
        <v>184</v>
      </c>
      <c r="B191" s="61" t="s">
        <v>664</v>
      </c>
      <c r="C191" s="62" t="s">
        <v>120</v>
      </c>
      <c r="D191" s="62" t="s">
        <v>510</v>
      </c>
      <c r="E191" s="62" t="s">
        <v>105</v>
      </c>
      <c r="F191" s="87">
        <v>390000</v>
      </c>
      <c r="G191" s="87">
        <v>0</v>
      </c>
      <c r="H191" s="88">
        <v>0</v>
      </c>
    </row>
    <row r="192" spans="1:8" ht="38.25" x14ac:dyDescent="0.2">
      <c r="A192" s="55">
        <v>185</v>
      </c>
      <c r="B192" s="61" t="s">
        <v>279</v>
      </c>
      <c r="C192" s="62" t="s">
        <v>120</v>
      </c>
      <c r="D192" s="62" t="s">
        <v>423</v>
      </c>
      <c r="E192" s="62" t="s">
        <v>105</v>
      </c>
      <c r="F192" s="87">
        <v>390000</v>
      </c>
      <c r="G192" s="87">
        <v>0</v>
      </c>
      <c r="H192" s="88">
        <v>0</v>
      </c>
    </row>
    <row r="193" spans="1:8" ht="25.5" x14ac:dyDescent="0.2">
      <c r="A193" s="55">
        <v>186</v>
      </c>
      <c r="B193" s="61" t="s">
        <v>230</v>
      </c>
      <c r="C193" s="62" t="s">
        <v>120</v>
      </c>
      <c r="D193" s="62" t="s">
        <v>423</v>
      </c>
      <c r="E193" s="62" t="s">
        <v>172</v>
      </c>
      <c r="F193" s="87">
        <v>390000</v>
      </c>
      <c r="G193" s="87">
        <v>0</v>
      </c>
      <c r="H193" s="88">
        <v>0</v>
      </c>
    </row>
    <row r="194" spans="1:8" ht="25.5" x14ac:dyDescent="0.2">
      <c r="A194" s="55">
        <v>187</v>
      </c>
      <c r="B194" s="61" t="s">
        <v>280</v>
      </c>
      <c r="C194" s="62" t="s">
        <v>120</v>
      </c>
      <c r="D194" s="62" t="s">
        <v>511</v>
      </c>
      <c r="E194" s="62" t="s">
        <v>105</v>
      </c>
      <c r="F194" s="87">
        <v>1484000</v>
      </c>
      <c r="G194" s="87">
        <v>20000</v>
      </c>
      <c r="H194" s="88">
        <v>1.3477088948787063E-2</v>
      </c>
    </row>
    <row r="195" spans="1:8" ht="51" x14ac:dyDescent="0.2">
      <c r="A195" s="55">
        <v>188</v>
      </c>
      <c r="B195" s="61" t="s">
        <v>281</v>
      </c>
      <c r="C195" s="62" t="s">
        <v>120</v>
      </c>
      <c r="D195" s="62" t="s">
        <v>424</v>
      </c>
      <c r="E195" s="62" t="s">
        <v>105</v>
      </c>
      <c r="F195" s="87">
        <v>250000</v>
      </c>
      <c r="G195" s="87">
        <v>0</v>
      </c>
      <c r="H195" s="88">
        <v>0</v>
      </c>
    </row>
    <row r="196" spans="1:8" ht="38.25" x14ac:dyDescent="0.2">
      <c r="A196" s="55">
        <v>189</v>
      </c>
      <c r="B196" s="61" t="s">
        <v>383</v>
      </c>
      <c r="C196" s="62" t="s">
        <v>120</v>
      </c>
      <c r="D196" s="62" t="s">
        <v>424</v>
      </c>
      <c r="E196" s="62" t="s">
        <v>177</v>
      </c>
      <c r="F196" s="87">
        <v>250000</v>
      </c>
      <c r="G196" s="87">
        <v>0</v>
      </c>
      <c r="H196" s="88">
        <v>0</v>
      </c>
    </row>
    <row r="197" spans="1:8" ht="76.5" x14ac:dyDescent="0.2">
      <c r="A197" s="55">
        <v>190</v>
      </c>
      <c r="B197" s="61" t="s">
        <v>623</v>
      </c>
      <c r="C197" s="62" t="s">
        <v>120</v>
      </c>
      <c r="D197" s="62" t="s">
        <v>424</v>
      </c>
      <c r="E197" s="62" t="s">
        <v>624</v>
      </c>
      <c r="F197" s="87">
        <v>250000</v>
      </c>
      <c r="G197" s="87">
        <v>0</v>
      </c>
      <c r="H197" s="88">
        <v>0</v>
      </c>
    </row>
    <row r="198" spans="1:8" ht="38.25" x14ac:dyDescent="0.2">
      <c r="A198" s="55">
        <v>191</v>
      </c>
      <c r="B198" s="61" t="s">
        <v>282</v>
      </c>
      <c r="C198" s="62" t="s">
        <v>120</v>
      </c>
      <c r="D198" s="62" t="s">
        <v>425</v>
      </c>
      <c r="E198" s="62" t="s">
        <v>105</v>
      </c>
      <c r="F198" s="87">
        <v>600000</v>
      </c>
      <c r="G198" s="87">
        <v>0</v>
      </c>
      <c r="H198" s="88">
        <v>0</v>
      </c>
    </row>
    <row r="199" spans="1:8" ht="38.25" x14ac:dyDescent="0.2">
      <c r="A199" s="55">
        <v>192</v>
      </c>
      <c r="B199" s="61" t="s">
        <v>383</v>
      </c>
      <c r="C199" s="62" t="s">
        <v>120</v>
      </c>
      <c r="D199" s="62" t="s">
        <v>425</v>
      </c>
      <c r="E199" s="62" t="s">
        <v>177</v>
      </c>
      <c r="F199" s="87">
        <v>600000</v>
      </c>
      <c r="G199" s="87">
        <v>0</v>
      </c>
      <c r="H199" s="88">
        <v>0</v>
      </c>
    </row>
    <row r="200" spans="1:8" ht="76.5" x14ac:dyDescent="0.2">
      <c r="A200" s="55">
        <v>193</v>
      </c>
      <c r="B200" s="61" t="s">
        <v>623</v>
      </c>
      <c r="C200" s="62" t="s">
        <v>120</v>
      </c>
      <c r="D200" s="62" t="s">
        <v>425</v>
      </c>
      <c r="E200" s="62" t="s">
        <v>624</v>
      </c>
      <c r="F200" s="87">
        <v>600000</v>
      </c>
      <c r="G200" s="87">
        <v>0</v>
      </c>
      <c r="H200" s="88">
        <v>0</v>
      </c>
    </row>
    <row r="201" spans="1:8" ht="51" x14ac:dyDescent="0.2">
      <c r="A201" s="55">
        <v>194</v>
      </c>
      <c r="B201" s="61" t="s">
        <v>283</v>
      </c>
      <c r="C201" s="62" t="s">
        <v>120</v>
      </c>
      <c r="D201" s="62" t="s">
        <v>426</v>
      </c>
      <c r="E201" s="62" t="s">
        <v>105</v>
      </c>
      <c r="F201" s="87">
        <v>10000</v>
      </c>
      <c r="G201" s="87">
        <v>0</v>
      </c>
      <c r="H201" s="88">
        <v>0</v>
      </c>
    </row>
    <row r="202" spans="1:8" ht="38.25" x14ac:dyDescent="0.2">
      <c r="A202" s="55">
        <v>195</v>
      </c>
      <c r="B202" s="61" t="s">
        <v>383</v>
      </c>
      <c r="C202" s="62" t="s">
        <v>120</v>
      </c>
      <c r="D202" s="62" t="s">
        <v>426</v>
      </c>
      <c r="E202" s="62" t="s">
        <v>177</v>
      </c>
      <c r="F202" s="87">
        <v>10000</v>
      </c>
      <c r="G202" s="87">
        <v>0</v>
      </c>
      <c r="H202" s="88">
        <v>0</v>
      </c>
    </row>
    <row r="203" spans="1:8" ht="76.5" x14ac:dyDescent="0.2">
      <c r="A203" s="55">
        <v>196</v>
      </c>
      <c r="B203" s="61" t="s">
        <v>623</v>
      </c>
      <c r="C203" s="62" t="s">
        <v>120</v>
      </c>
      <c r="D203" s="62" t="s">
        <v>426</v>
      </c>
      <c r="E203" s="62" t="s">
        <v>624</v>
      </c>
      <c r="F203" s="87">
        <v>10000</v>
      </c>
      <c r="G203" s="87">
        <v>0</v>
      </c>
      <c r="H203" s="88">
        <v>0</v>
      </c>
    </row>
    <row r="204" spans="1:8" ht="25.5" x14ac:dyDescent="0.2">
      <c r="A204" s="55">
        <v>197</v>
      </c>
      <c r="B204" s="61" t="s">
        <v>284</v>
      </c>
      <c r="C204" s="62" t="s">
        <v>120</v>
      </c>
      <c r="D204" s="62" t="s">
        <v>427</v>
      </c>
      <c r="E204" s="62" t="s">
        <v>105</v>
      </c>
      <c r="F204" s="87">
        <v>47000</v>
      </c>
      <c r="G204" s="87">
        <v>0</v>
      </c>
      <c r="H204" s="88">
        <v>0</v>
      </c>
    </row>
    <row r="205" spans="1:8" ht="25.5" x14ac:dyDescent="0.2">
      <c r="A205" s="55">
        <v>198</v>
      </c>
      <c r="B205" s="61" t="s">
        <v>230</v>
      </c>
      <c r="C205" s="62" t="s">
        <v>120</v>
      </c>
      <c r="D205" s="62" t="s">
        <v>427</v>
      </c>
      <c r="E205" s="62" t="s">
        <v>172</v>
      </c>
      <c r="F205" s="87">
        <v>47000</v>
      </c>
      <c r="G205" s="87">
        <v>0</v>
      </c>
      <c r="H205" s="88">
        <v>0</v>
      </c>
    </row>
    <row r="206" spans="1:8" ht="63.75" x14ac:dyDescent="0.2">
      <c r="A206" s="55">
        <v>199</v>
      </c>
      <c r="B206" s="61" t="s">
        <v>285</v>
      </c>
      <c r="C206" s="62" t="s">
        <v>120</v>
      </c>
      <c r="D206" s="62" t="s">
        <v>428</v>
      </c>
      <c r="E206" s="62" t="s">
        <v>105</v>
      </c>
      <c r="F206" s="87">
        <v>22000</v>
      </c>
      <c r="G206" s="87">
        <v>0</v>
      </c>
      <c r="H206" s="88">
        <v>0</v>
      </c>
    </row>
    <row r="207" spans="1:8" ht="25.5" x14ac:dyDescent="0.2">
      <c r="A207" s="55">
        <v>200</v>
      </c>
      <c r="B207" s="61" t="s">
        <v>230</v>
      </c>
      <c r="C207" s="62" t="s">
        <v>120</v>
      </c>
      <c r="D207" s="62" t="s">
        <v>428</v>
      </c>
      <c r="E207" s="62" t="s">
        <v>172</v>
      </c>
      <c r="F207" s="87">
        <v>22000</v>
      </c>
      <c r="G207" s="87">
        <v>0</v>
      </c>
      <c r="H207" s="88">
        <v>0</v>
      </c>
    </row>
    <row r="208" spans="1:8" ht="51" x14ac:dyDescent="0.2">
      <c r="A208" s="55">
        <v>201</v>
      </c>
      <c r="B208" s="61" t="s">
        <v>429</v>
      </c>
      <c r="C208" s="62" t="s">
        <v>120</v>
      </c>
      <c r="D208" s="62" t="s">
        <v>430</v>
      </c>
      <c r="E208" s="62" t="s">
        <v>105</v>
      </c>
      <c r="F208" s="87">
        <v>500000</v>
      </c>
      <c r="G208" s="87">
        <v>0</v>
      </c>
      <c r="H208" s="88">
        <v>0</v>
      </c>
    </row>
    <row r="209" spans="1:8" ht="38.25" x14ac:dyDescent="0.2">
      <c r="A209" s="55">
        <v>202</v>
      </c>
      <c r="B209" s="61" t="s">
        <v>383</v>
      </c>
      <c r="C209" s="62" t="s">
        <v>120</v>
      </c>
      <c r="D209" s="62" t="s">
        <v>430</v>
      </c>
      <c r="E209" s="62" t="s">
        <v>177</v>
      </c>
      <c r="F209" s="87">
        <v>500000</v>
      </c>
      <c r="G209" s="87">
        <v>0</v>
      </c>
      <c r="H209" s="88">
        <v>0</v>
      </c>
    </row>
    <row r="210" spans="1:8" ht="76.5" x14ac:dyDescent="0.2">
      <c r="A210" s="55">
        <v>203</v>
      </c>
      <c r="B210" s="61" t="s">
        <v>623</v>
      </c>
      <c r="C210" s="62" t="s">
        <v>120</v>
      </c>
      <c r="D210" s="62" t="s">
        <v>430</v>
      </c>
      <c r="E210" s="62" t="s">
        <v>624</v>
      </c>
      <c r="F210" s="87">
        <v>500000</v>
      </c>
      <c r="G210" s="87">
        <v>0</v>
      </c>
      <c r="H210" s="88">
        <v>0</v>
      </c>
    </row>
    <row r="211" spans="1:8" ht="25.5" x14ac:dyDescent="0.2">
      <c r="A211" s="55">
        <v>204</v>
      </c>
      <c r="B211" s="61" t="s">
        <v>585</v>
      </c>
      <c r="C211" s="62" t="s">
        <v>120</v>
      </c>
      <c r="D211" s="62" t="s">
        <v>586</v>
      </c>
      <c r="E211" s="62" t="s">
        <v>105</v>
      </c>
      <c r="F211" s="87">
        <v>35000</v>
      </c>
      <c r="G211" s="87">
        <v>0</v>
      </c>
      <c r="H211" s="88">
        <v>0</v>
      </c>
    </row>
    <row r="212" spans="1:8" ht="25.5" x14ac:dyDescent="0.2">
      <c r="A212" s="55">
        <v>205</v>
      </c>
      <c r="B212" s="61" t="s">
        <v>230</v>
      </c>
      <c r="C212" s="62" t="s">
        <v>120</v>
      </c>
      <c r="D212" s="62" t="s">
        <v>586</v>
      </c>
      <c r="E212" s="62" t="s">
        <v>172</v>
      </c>
      <c r="F212" s="87">
        <v>35000</v>
      </c>
      <c r="G212" s="87">
        <v>0</v>
      </c>
      <c r="H212" s="88">
        <v>0</v>
      </c>
    </row>
    <row r="213" spans="1:8" ht="25.5" x14ac:dyDescent="0.2">
      <c r="A213" s="55">
        <v>206</v>
      </c>
      <c r="B213" s="61" t="s">
        <v>587</v>
      </c>
      <c r="C213" s="62" t="s">
        <v>120</v>
      </c>
      <c r="D213" s="62" t="s">
        <v>588</v>
      </c>
      <c r="E213" s="62" t="s">
        <v>105</v>
      </c>
      <c r="F213" s="87">
        <v>20000</v>
      </c>
      <c r="G213" s="87">
        <v>20000</v>
      </c>
      <c r="H213" s="88">
        <v>1</v>
      </c>
    </row>
    <row r="214" spans="1:8" ht="25.5" x14ac:dyDescent="0.2">
      <c r="A214" s="55">
        <v>207</v>
      </c>
      <c r="B214" s="61" t="s">
        <v>230</v>
      </c>
      <c r="C214" s="62" t="s">
        <v>120</v>
      </c>
      <c r="D214" s="62" t="s">
        <v>588</v>
      </c>
      <c r="E214" s="62" t="s">
        <v>172</v>
      </c>
      <c r="F214" s="87">
        <v>20000</v>
      </c>
      <c r="G214" s="87">
        <v>20000</v>
      </c>
      <c r="H214" s="88">
        <v>1</v>
      </c>
    </row>
    <row r="215" spans="1:8" ht="38.25" x14ac:dyDescent="0.2">
      <c r="A215" s="55">
        <v>208</v>
      </c>
      <c r="B215" s="61" t="s">
        <v>237</v>
      </c>
      <c r="C215" s="62" t="s">
        <v>120</v>
      </c>
      <c r="D215" s="62" t="s">
        <v>407</v>
      </c>
      <c r="E215" s="62" t="s">
        <v>105</v>
      </c>
      <c r="F215" s="87">
        <v>100000</v>
      </c>
      <c r="G215" s="87">
        <v>0</v>
      </c>
      <c r="H215" s="88">
        <v>0</v>
      </c>
    </row>
    <row r="216" spans="1:8" ht="51" x14ac:dyDescent="0.2">
      <c r="A216" s="55">
        <v>209</v>
      </c>
      <c r="B216" s="61" t="s">
        <v>286</v>
      </c>
      <c r="C216" s="62" t="s">
        <v>120</v>
      </c>
      <c r="D216" s="62" t="s">
        <v>512</v>
      </c>
      <c r="E216" s="62" t="s">
        <v>105</v>
      </c>
      <c r="F216" s="87">
        <v>100000</v>
      </c>
      <c r="G216" s="87">
        <v>0</v>
      </c>
      <c r="H216" s="88">
        <v>0</v>
      </c>
    </row>
    <row r="217" spans="1:8" x14ac:dyDescent="0.2">
      <c r="A217" s="55">
        <v>210</v>
      </c>
      <c r="B217" s="61" t="s">
        <v>287</v>
      </c>
      <c r="C217" s="62" t="s">
        <v>120</v>
      </c>
      <c r="D217" s="62" t="s">
        <v>431</v>
      </c>
      <c r="E217" s="62" t="s">
        <v>105</v>
      </c>
      <c r="F217" s="87">
        <v>50000</v>
      </c>
      <c r="G217" s="87">
        <v>0</v>
      </c>
      <c r="H217" s="88">
        <v>0</v>
      </c>
    </row>
    <row r="218" spans="1:8" ht="25.5" x14ac:dyDescent="0.2">
      <c r="A218" s="55">
        <v>211</v>
      </c>
      <c r="B218" s="61" t="s">
        <v>230</v>
      </c>
      <c r="C218" s="62" t="s">
        <v>120</v>
      </c>
      <c r="D218" s="62" t="s">
        <v>431</v>
      </c>
      <c r="E218" s="62" t="s">
        <v>172</v>
      </c>
      <c r="F218" s="87">
        <v>50000</v>
      </c>
      <c r="G218" s="87">
        <v>0</v>
      </c>
      <c r="H218" s="88">
        <v>0</v>
      </c>
    </row>
    <row r="219" spans="1:8" x14ac:dyDescent="0.2">
      <c r="A219" s="55">
        <v>212</v>
      </c>
      <c r="B219" s="61" t="s">
        <v>701</v>
      </c>
      <c r="C219" s="62" t="s">
        <v>120</v>
      </c>
      <c r="D219" s="62" t="s">
        <v>702</v>
      </c>
      <c r="E219" s="62" t="s">
        <v>105</v>
      </c>
      <c r="F219" s="87">
        <v>50000</v>
      </c>
      <c r="G219" s="87">
        <v>0</v>
      </c>
      <c r="H219" s="88">
        <v>0</v>
      </c>
    </row>
    <row r="220" spans="1:8" ht="25.5" x14ac:dyDescent="0.2">
      <c r="A220" s="55">
        <v>213</v>
      </c>
      <c r="B220" s="61" t="s">
        <v>230</v>
      </c>
      <c r="C220" s="62" t="s">
        <v>120</v>
      </c>
      <c r="D220" s="62" t="s">
        <v>702</v>
      </c>
      <c r="E220" s="62" t="s">
        <v>172</v>
      </c>
      <c r="F220" s="87">
        <v>50000</v>
      </c>
      <c r="G220" s="87">
        <v>0</v>
      </c>
      <c r="H220" s="88">
        <v>0</v>
      </c>
    </row>
    <row r="221" spans="1:8" ht="51" x14ac:dyDescent="0.2">
      <c r="A221" s="55">
        <v>214</v>
      </c>
      <c r="B221" s="61" t="s">
        <v>248</v>
      </c>
      <c r="C221" s="62" t="s">
        <v>120</v>
      </c>
      <c r="D221" s="62" t="s">
        <v>384</v>
      </c>
      <c r="E221" s="62" t="s">
        <v>105</v>
      </c>
      <c r="F221" s="87">
        <v>2382100</v>
      </c>
      <c r="G221" s="87">
        <v>1138900</v>
      </c>
      <c r="H221" s="88">
        <v>0.47810755215985895</v>
      </c>
    </row>
    <row r="222" spans="1:8" ht="38.25" x14ac:dyDescent="0.2">
      <c r="A222" s="55">
        <v>215</v>
      </c>
      <c r="B222" s="61" t="s">
        <v>703</v>
      </c>
      <c r="C222" s="62" t="s">
        <v>120</v>
      </c>
      <c r="D222" s="62" t="s">
        <v>432</v>
      </c>
      <c r="E222" s="62" t="s">
        <v>105</v>
      </c>
      <c r="F222" s="87">
        <v>150000</v>
      </c>
      <c r="G222" s="87">
        <v>150000</v>
      </c>
      <c r="H222" s="88">
        <v>1</v>
      </c>
    </row>
    <row r="223" spans="1:8" x14ac:dyDescent="0.2">
      <c r="A223" s="55">
        <v>216</v>
      </c>
      <c r="B223" s="61" t="s">
        <v>254</v>
      </c>
      <c r="C223" s="62" t="s">
        <v>120</v>
      </c>
      <c r="D223" s="62" t="s">
        <v>432</v>
      </c>
      <c r="E223" s="62" t="s">
        <v>178</v>
      </c>
      <c r="F223" s="87">
        <v>150000</v>
      </c>
      <c r="G223" s="87">
        <v>150000</v>
      </c>
      <c r="H223" s="88">
        <v>1</v>
      </c>
    </row>
    <row r="224" spans="1:8" ht="38.25" x14ac:dyDescent="0.2">
      <c r="A224" s="55">
        <v>217</v>
      </c>
      <c r="B224" s="61" t="s">
        <v>704</v>
      </c>
      <c r="C224" s="62" t="s">
        <v>120</v>
      </c>
      <c r="D224" s="62" t="s">
        <v>705</v>
      </c>
      <c r="E224" s="62" t="s">
        <v>105</v>
      </c>
      <c r="F224" s="87">
        <v>300000</v>
      </c>
      <c r="G224" s="87">
        <v>0</v>
      </c>
      <c r="H224" s="88">
        <v>0</v>
      </c>
    </row>
    <row r="225" spans="1:8" ht="25.5" x14ac:dyDescent="0.2">
      <c r="A225" s="55">
        <v>218</v>
      </c>
      <c r="B225" s="61" t="s">
        <v>230</v>
      </c>
      <c r="C225" s="62" t="s">
        <v>120</v>
      </c>
      <c r="D225" s="62" t="s">
        <v>705</v>
      </c>
      <c r="E225" s="62" t="s">
        <v>172</v>
      </c>
      <c r="F225" s="87">
        <v>300000</v>
      </c>
      <c r="G225" s="87">
        <v>0</v>
      </c>
      <c r="H225" s="88">
        <v>0</v>
      </c>
    </row>
    <row r="226" spans="1:8" ht="63.75" x14ac:dyDescent="0.2">
      <c r="A226" s="55">
        <v>219</v>
      </c>
      <c r="B226" s="61" t="s">
        <v>706</v>
      </c>
      <c r="C226" s="62" t="s">
        <v>120</v>
      </c>
      <c r="D226" s="62" t="s">
        <v>707</v>
      </c>
      <c r="E226" s="62" t="s">
        <v>105</v>
      </c>
      <c r="F226" s="87">
        <v>400000</v>
      </c>
      <c r="G226" s="87">
        <v>0</v>
      </c>
      <c r="H226" s="88">
        <v>0</v>
      </c>
    </row>
    <row r="227" spans="1:8" x14ac:dyDescent="0.2">
      <c r="A227" s="55">
        <v>220</v>
      </c>
      <c r="B227" s="61" t="s">
        <v>254</v>
      </c>
      <c r="C227" s="62" t="s">
        <v>120</v>
      </c>
      <c r="D227" s="62" t="s">
        <v>707</v>
      </c>
      <c r="E227" s="62" t="s">
        <v>178</v>
      </c>
      <c r="F227" s="87">
        <v>400000</v>
      </c>
      <c r="G227" s="87">
        <v>0</v>
      </c>
      <c r="H227" s="88">
        <v>0</v>
      </c>
    </row>
    <row r="228" spans="1:8" ht="51" x14ac:dyDescent="0.2">
      <c r="A228" s="55">
        <v>221</v>
      </c>
      <c r="B228" s="61" t="s">
        <v>708</v>
      </c>
      <c r="C228" s="62" t="s">
        <v>120</v>
      </c>
      <c r="D228" s="62" t="s">
        <v>709</v>
      </c>
      <c r="E228" s="62" t="s">
        <v>105</v>
      </c>
      <c r="F228" s="87">
        <v>543200</v>
      </c>
      <c r="G228" s="87">
        <v>0</v>
      </c>
      <c r="H228" s="88">
        <v>0</v>
      </c>
    </row>
    <row r="229" spans="1:8" x14ac:dyDescent="0.2">
      <c r="A229" s="55">
        <v>222</v>
      </c>
      <c r="B229" s="61" t="s">
        <v>254</v>
      </c>
      <c r="C229" s="62" t="s">
        <v>120</v>
      </c>
      <c r="D229" s="62" t="s">
        <v>709</v>
      </c>
      <c r="E229" s="62" t="s">
        <v>178</v>
      </c>
      <c r="F229" s="87">
        <v>543200</v>
      </c>
      <c r="G229" s="87">
        <v>0</v>
      </c>
      <c r="H229" s="88">
        <v>0</v>
      </c>
    </row>
    <row r="230" spans="1:8" ht="25.5" x14ac:dyDescent="0.2">
      <c r="A230" s="55">
        <v>223</v>
      </c>
      <c r="B230" s="61" t="s">
        <v>710</v>
      </c>
      <c r="C230" s="62" t="s">
        <v>120</v>
      </c>
      <c r="D230" s="62" t="s">
        <v>711</v>
      </c>
      <c r="E230" s="62" t="s">
        <v>105</v>
      </c>
      <c r="F230" s="87">
        <v>988900</v>
      </c>
      <c r="G230" s="87">
        <v>988900</v>
      </c>
      <c r="H230" s="88">
        <v>1</v>
      </c>
    </row>
    <row r="231" spans="1:8" x14ac:dyDescent="0.2">
      <c r="A231" s="55">
        <v>224</v>
      </c>
      <c r="B231" s="61" t="s">
        <v>254</v>
      </c>
      <c r="C231" s="62" t="s">
        <v>120</v>
      </c>
      <c r="D231" s="62" t="s">
        <v>711</v>
      </c>
      <c r="E231" s="62" t="s">
        <v>178</v>
      </c>
      <c r="F231" s="87">
        <v>988900</v>
      </c>
      <c r="G231" s="87">
        <v>988900</v>
      </c>
      <c r="H231" s="88">
        <v>1</v>
      </c>
    </row>
    <row r="232" spans="1:8" x14ac:dyDescent="0.2">
      <c r="A232" s="55">
        <v>225</v>
      </c>
      <c r="B232" s="59" t="s">
        <v>155</v>
      </c>
      <c r="C232" s="60" t="s">
        <v>121</v>
      </c>
      <c r="D232" s="60" t="s">
        <v>365</v>
      </c>
      <c r="E232" s="60" t="s">
        <v>105</v>
      </c>
      <c r="F232" s="85">
        <v>11694620</v>
      </c>
      <c r="G232" s="85">
        <v>1645000</v>
      </c>
      <c r="H232" s="86">
        <v>0.14066297152023752</v>
      </c>
    </row>
    <row r="233" spans="1:8" x14ac:dyDescent="0.2">
      <c r="A233" s="55">
        <v>226</v>
      </c>
      <c r="B233" s="61" t="s">
        <v>156</v>
      </c>
      <c r="C233" s="62" t="s">
        <v>122</v>
      </c>
      <c r="D233" s="62" t="s">
        <v>365</v>
      </c>
      <c r="E233" s="62" t="s">
        <v>105</v>
      </c>
      <c r="F233" s="87">
        <v>10689870</v>
      </c>
      <c r="G233" s="87">
        <v>1045000</v>
      </c>
      <c r="H233" s="88">
        <v>9.7756099933862625E-2</v>
      </c>
    </row>
    <row r="234" spans="1:8" ht="38.25" x14ac:dyDescent="0.2">
      <c r="A234" s="55">
        <v>227</v>
      </c>
      <c r="B234" s="61" t="s">
        <v>237</v>
      </c>
      <c r="C234" s="62" t="s">
        <v>122</v>
      </c>
      <c r="D234" s="62" t="s">
        <v>407</v>
      </c>
      <c r="E234" s="62" t="s">
        <v>105</v>
      </c>
      <c r="F234" s="87">
        <v>10689870</v>
      </c>
      <c r="G234" s="87">
        <v>1045000</v>
      </c>
      <c r="H234" s="88">
        <v>9.7756099933862625E-2</v>
      </c>
    </row>
    <row r="235" spans="1:8" ht="25.5" x14ac:dyDescent="0.2">
      <c r="A235" s="55">
        <v>228</v>
      </c>
      <c r="B235" s="61" t="s">
        <v>288</v>
      </c>
      <c r="C235" s="62" t="s">
        <v>122</v>
      </c>
      <c r="D235" s="62" t="s">
        <v>513</v>
      </c>
      <c r="E235" s="62" t="s">
        <v>105</v>
      </c>
      <c r="F235" s="87">
        <v>10689870</v>
      </c>
      <c r="G235" s="87">
        <v>1045000</v>
      </c>
      <c r="H235" s="88">
        <v>9.7756099933862625E-2</v>
      </c>
    </row>
    <row r="236" spans="1:8" ht="25.5" x14ac:dyDescent="0.2">
      <c r="A236" s="55">
        <v>229</v>
      </c>
      <c r="B236" s="61" t="s">
        <v>289</v>
      </c>
      <c r="C236" s="62" t="s">
        <v>122</v>
      </c>
      <c r="D236" s="62" t="s">
        <v>433</v>
      </c>
      <c r="E236" s="62" t="s">
        <v>105</v>
      </c>
      <c r="F236" s="87">
        <v>6005250</v>
      </c>
      <c r="G236" s="87">
        <v>1045000</v>
      </c>
      <c r="H236" s="88">
        <v>0.17401440406311144</v>
      </c>
    </row>
    <row r="237" spans="1:8" x14ac:dyDescent="0.2">
      <c r="A237" s="55">
        <v>230</v>
      </c>
      <c r="B237" s="61" t="s">
        <v>254</v>
      </c>
      <c r="C237" s="62" t="s">
        <v>122</v>
      </c>
      <c r="D237" s="62" t="s">
        <v>433</v>
      </c>
      <c r="E237" s="62" t="s">
        <v>178</v>
      </c>
      <c r="F237" s="87">
        <v>6005250</v>
      </c>
      <c r="G237" s="87">
        <v>1045000</v>
      </c>
      <c r="H237" s="88">
        <v>0.17401440406311144</v>
      </c>
    </row>
    <row r="238" spans="1:8" ht="38.25" x14ac:dyDescent="0.2">
      <c r="A238" s="55">
        <v>231</v>
      </c>
      <c r="B238" s="61" t="s">
        <v>290</v>
      </c>
      <c r="C238" s="62" t="s">
        <v>122</v>
      </c>
      <c r="D238" s="62" t="s">
        <v>434</v>
      </c>
      <c r="E238" s="62" t="s">
        <v>105</v>
      </c>
      <c r="F238" s="87">
        <v>1551300</v>
      </c>
      <c r="G238" s="87">
        <v>0</v>
      </c>
      <c r="H238" s="88">
        <v>0</v>
      </c>
    </row>
    <row r="239" spans="1:8" x14ac:dyDescent="0.2">
      <c r="A239" s="55">
        <v>232</v>
      </c>
      <c r="B239" s="61" t="s">
        <v>254</v>
      </c>
      <c r="C239" s="62" t="s">
        <v>122</v>
      </c>
      <c r="D239" s="62" t="s">
        <v>434</v>
      </c>
      <c r="E239" s="62" t="s">
        <v>178</v>
      </c>
      <c r="F239" s="87">
        <v>1551300</v>
      </c>
      <c r="G239" s="87">
        <v>0</v>
      </c>
      <c r="H239" s="88">
        <v>0</v>
      </c>
    </row>
    <row r="240" spans="1:8" ht="25.5" x14ac:dyDescent="0.2">
      <c r="A240" s="55">
        <v>233</v>
      </c>
      <c r="B240" s="61" t="s">
        <v>712</v>
      </c>
      <c r="C240" s="62" t="s">
        <v>122</v>
      </c>
      <c r="D240" s="62" t="s">
        <v>713</v>
      </c>
      <c r="E240" s="62" t="s">
        <v>105</v>
      </c>
      <c r="F240" s="87">
        <v>1273000</v>
      </c>
      <c r="G240" s="87">
        <v>0</v>
      </c>
      <c r="H240" s="88">
        <v>0</v>
      </c>
    </row>
    <row r="241" spans="1:8" x14ac:dyDescent="0.2">
      <c r="A241" s="55">
        <v>234</v>
      </c>
      <c r="B241" s="61" t="s">
        <v>254</v>
      </c>
      <c r="C241" s="62" t="s">
        <v>122</v>
      </c>
      <c r="D241" s="62" t="s">
        <v>713</v>
      </c>
      <c r="E241" s="62" t="s">
        <v>178</v>
      </c>
      <c r="F241" s="87">
        <v>1273000</v>
      </c>
      <c r="G241" s="87">
        <v>0</v>
      </c>
      <c r="H241" s="88">
        <v>0</v>
      </c>
    </row>
    <row r="242" spans="1:8" x14ac:dyDescent="0.2">
      <c r="A242" s="55">
        <v>235</v>
      </c>
      <c r="B242" s="61" t="s">
        <v>552</v>
      </c>
      <c r="C242" s="62" t="s">
        <v>122</v>
      </c>
      <c r="D242" s="62" t="s">
        <v>553</v>
      </c>
      <c r="E242" s="62" t="s">
        <v>105</v>
      </c>
      <c r="F242" s="87">
        <v>1380320</v>
      </c>
      <c r="G242" s="87">
        <v>0</v>
      </c>
      <c r="H242" s="88">
        <v>0</v>
      </c>
    </row>
    <row r="243" spans="1:8" x14ac:dyDescent="0.2">
      <c r="A243" s="55">
        <v>236</v>
      </c>
      <c r="B243" s="61" t="s">
        <v>293</v>
      </c>
      <c r="C243" s="62" t="s">
        <v>122</v>
      </c>
      <c r="D243" s="62" t="s">
        <v>553</v>
      </c>
      <c r="E243" s="62" t="s">
        <v>175</v>
      </c>
      <c r="F243" s="87">
        <v>1380320</v>
      </c>
      <c r="G243" s="87">
        <v>0</v>
      </c>
      <c r="H243" s="88">
        <v>0</v>
      </c>
    </row>
    <row r="244" spans="1:8" ht="25.5" x14ac:dyDescent="0.2">
      <c r="A244" s="55">
        <v>237</v>
      </c>
      <c r="B244" s="61" t="s">
        <v>621</v>
      </c>
      <c r="C244" s="62" t="s">
        <v>122</v>
      </c>
      <c r="D244" s="62" t="s">
        <v>553</v>
      </c>
      <c r="E244" s="62" t="s">
        <v>622</v>
      </c>
      <c r="F244" s="87">
        <v>1380320</v>
      </c>
      <c r="G244" s="87">
        <v>0</v>
      </c>
      <c r="H244" s="88">
        <v>0</v>
      </c>
    </row>
    <row r="245" spans="1:8" ht="25.5" x14ac:dyDescent="0.2">
      <c r="A245" s="55">
        <v>238</v>
      </c>
      <c r="B245" s="61" t="s">
        <v>714</v>
      </c>
      <c r="C245" s="62" t="s">
        <v>122</v>
      </c>
      <c r="D245" s="62" t="s">
        <v>715</v>
      </c>
      <c r="E245" s="62" t="s">
        <v>105</v>
      </c>
      <c r="F245" s="87">
        <v>480000</v>
      </c>
      <c r="G245" s="87">
        <v>0</v>
      </c>
      <c r="H245" s="88">
        <v>0</v>
      </c>
    </row>
    <row r="246" spans="1:8" ht="25.5" x14ac:dyDescent="0.2">
      <c r="A246" s="55">
        <v>239</v>
      </c>
      <c r="B246" s="61" t="s">
        <v>230</v>
      </c>
      <c r="C246" s="62" t="s">
        <v>122</v>
      </c>
      <c r="D246" s="62" t="s">
        <v>715</v>
      </c>
      <c r="E246" s="62" t="s">
        <v>172</v>
      </c>
      <c r="F246" s="87">
        <v>480000</v>
      </c>
      <c r="G246" s="87">
        <v>0</v>
      </c>
      <c r="H246" s="88">
        <v>0</v>
      </c>
    </row>
    <row r="247" spans="1:8" x14ac:dyDescent="0.2">
      <c r="A247" s="55">
        <v>240</v>
      </c>
      <c r="B247" s="61" t="s">
        <v>202</v>
      </c>
      <c r="C247" s="62" t="s">
        <v>203</v>
      </c>
      <c r="D247" s="62" t="s">
        <v>365</v>
      </c>
      <c r="E247" s="62" t="s">
        <v>105</v>
      </c>
      <c r="F247" s="87">
        <v>983750</v>
      </c>
      <c r="G247" s="87">
        <v>600000</v>
      </c>
      <c r="H247" s="88">
        <v>0.60991105463786532</v>
      </c>
    </row>
    <row r="248" spans="1:8" ht="38.25" x14ac:dyDescent="0.2">
      <c r="A248" s="55">
        <v>241</v>
      </c>
      <c r="B248" s="61" t="s">
        <v>237</v>
      </c>
      <c r="C248" s="62" t="s">
        <v>203</v>
      </c>
      <c r="D248" s="62" t="s">
        <v>407</v>
      </c>
      <c r="E248" s="62" t="s">
        <v>105</v>
      </c>
      <c r="F248" s="87">
        <v>983750</v>
      </c>
      <c r="G248" s="87">
        <v>600000</v>
      </c>
      <c r="H248" s="88">
        <v>0.60991105463786532</v>
      </c>
    </row>
    <row r="249" spans="1:8" ht="25.5" x14ac:dyDescent="0.2">
      <c r="A249" s="55">
        <v>242</v>
      </c>
      <c r="B249" s="61" t="s">
        <v>291</v>
      </c>
      <c r="C249" s="62" t="s">
        <v>203</v>
      </c>
      <c r="D249" s="62" t="s">
        <v>514</v>
      </c>
      <c r="E249" s="62" t="s">
        <v>105</v>
      </c>
      <c r="F249" s="87">
        <v>983750</v>
      </c>
      <c r="G249" s="87">
        <v>600000</v>
      </c>
      <c r="H249" s="88">
        <v>0.60991105463786532</v>
      </c>
    </row>
    <row r="250" spans="1:8" ht="38.25" x14ac:dyDescent="0.2">
      <c r="A250" s="55">
        <v>243</v>
      </c>
      <c r="B250" s="61" t="s">
        <v>292</v>
      </c>
      <c r="C250" s="62" t="s">
        <v>203</v>
      </c>
      <c r="D250" s="62" t="s">
        <v>435</v>
      </c>
      <c r="E250" s="62" t="s">
        <v>105</v>
      </c>
      <c r="F250" s="87">
        <v>600000</v>
      </c>
      <c r="G250" s="87">
        <v>600000</v>
      </c>
      <c r="H250" s="88">
        <v>1</v>
      </c>
    </row>
    <row r="251" spans="1:8" x14ac:dyDescent="0.2">
      <c r="A251" s="55">
        <v>244</v>
      </c>
      <c r="B251" s="61" t="s">
        <v>254</v>
      </c>
      <c r="C251" s="62" t="s">
        <v>203</v>
      </c>
      <c r="D251" s="62" t="s">
        <v>435</v>
      </c>
      <c r="E251" s="62" t="s">
        <v>178</v>
      </c>
      <c r="F251" s="87">
        <v>600000</v>
      </c>
      <c r="G251" s="87">
        <v>600000</v>
      </c>
      <c r="H251" s="88">
        <v>1</v>
      </c>
    </row>
    <row r="252" spans="1:8" ht="25.5" x14ac:dyDescent="0.2">
      <c r="A252" s="55">
        <v>245</v>
      </c>
      <c r="B252" s="61" t="s">
        <v>665</v>
      </c>
      <c r="C252" s="62" t="s">
        <v>203</v>
      </c>
      <c r="D252" s="62" t="s">
        <v>716</v>
      </c>
      <c r="E252" s="62" t="s">
        <v>105</v>
      </c>
      <c r="F252" s="87">
        <v>383750</v>
      </c>
      <c r="G252" s="87">
        <v>0</v>
      </c>
      <c r="H252" s="88">
        <v>0</v>
      </c>
    </row>
    <row r="253" spans="1:8" x14ac:dyDescent="0.2">
      <c r="A253" s="55">
        <v>246</v>
      </c>
      <c r="B253" s="61" t="s">
        <v>254</v>
      </c>
      <c r="C253" s="62" t="s">
        <v>203</v>
      </c>
      <c r="D253" s="62" t="s">
        <v>716</v>
      </c>
      <c r="E253" s="62" t="s">
        <v>178</v>
      </c>
      <c r="F253" s="87">
        <v>383750</v>
      </c>
      <c r="G253" s="87">
        <v>0</v>
      </c>
      <c r="H253" s="88">
        <v>0</v>
      </c>
    </row>
    <row r="254" spans="1:8" x14ac:dyDescent="0.2">
      <c r="A254" s="55">
        <v>247</v>
      </c>
      <c r="B254" s="61" t="s">
        <v>717</v>
      </c>
      <c r="C254" s="62" t="s">
        <v>718</v>
      </c>
      <c r="D254" s="62" t="s">
        <v>365</v>
      </c>
      <c r="E254" s="62" t="s">
        <v>105</v>
      </c>
      <c r="F254" s="87">
        <v>21000</v>
      </c>
      <c r="G254" s="87">
        <v>0</v>
      </c>
      <c r="H254" s="88">
        <v>0</v>
      </c>
    </row>
    <row r="255" spans="1:8" ht="38.25" x14ac:dyDescent="0.2">
      <c r="A255" s="55">
        <v>248</v>
      </c>
      <c r="B255" s="61" t="s">
        <v>237</v>
      </c>
      <c r="C255" s="62" t="s">
        <v>718</v>
      </c>
      <c r="D255" s="62" t="s">
        <v>407</v>
      </c>
      <c r="E255" s="62" t="s">
        <v>105</v>
      </c>
      <c r="F255" s="87">
        <v>21000</v>
      </c>
      <c r="G255" s="87">
        <v>0</v>
      </c>
      <c r="H255" s="88">
        <v>0</v>
      </c>
    </row>
    <row r="256" spans="1:8" ht="51" x14ac:dyDescent="0.2">
      <c r="A256" s="55">
        <v>249</v>
      </c>
      <c r="B256" s="61" t="s">
        <v>238</v>
      </c>
      <c r="C256" s="62" t="s">
        <v>718</v>
      </c>
      <c r="D256" s="62" t="s">
        <v>515</v>
      </c>
      <c r="E256" s="62" t="s">
        <v>105</v>
      </c>
      <c r="F256" s="87">
        <v>21000</v>
      </c>
      <c r="G256" s="87">
        <v>0</v>
      </c>
      <c r="H256" s="88">
        <v>0</v>
      </c>
    </row>
    <row r="257" spans="1:8" ht="76.5" x14ac:dyDescent="0.2">
      <c r="A257" s="55">
        <v>250</v>
      </c>
      <c r="B257" s="61" t="s">
        <v>719</v>
      </c>
      <c r="C257" s="62" t="s">
        <v>718</v>
      </c>
      <c r="D257" s="62" t="s">
        <v>720</v>
      </c>
      <c r="E257" s="62" t="s">
        <v>105</v>
      </c>
      <c r="F257" s="87">
        <v>21000</v>
      </c>
      <c r="G257" s="87">
        <v>0</v>
      </c>
      <c r="H257" s="88">
        <v>0</v>
      </c>
    </row>
    <row r="258" spans="1:8" ht="38.25" x14ac:dyDescent="0.2">
      <c r="A258" s="55">
        <v>251</v>
      </c>
      <c r="B258" s="61" t="s">
        <v>383</v>
      </c>
      <c r="C258" s="62" t="s">
        <v>718</v>
      </c>
      <c r="D258" s="62" t="s">
        <v>720</v>
      </c>
      <c r="E258" s="62" t="s">
        <v>177</v>
      </c>
      <c r="F258" s="87">
        <v>21000</v>
      </c>
      <c r="G258" s="87">
        <v>0</v>
      </c>
      <c r="H258" s="88">
        <v>0</v>
      </c>
    </row>
    <row r="259" spans="1:8" ht="76.5" x14ac:dyDescent="0.2">
      <c r="A259" s="55">
        <v>252</v>
      </c>
      <c r="B259" s="61" t="s">
        <v>623</v>
      </c>
      <c r="C259" s="62" t="s">
        <v>718</v>
      </c>
      <c r="D259" s="62" t="s">
        <v>720</v>
      </c>
      <c r="E259" s="62" t="s">
        <v>624</v>
      </c>
      <c r="F259" s="87">
        <v>21000</v>
      </c>
      <c r="G259" s="87">
        <v>0</v>
      </c>
      <c r="H259" s="88">
        <v>0</v>
      </c>
    </row>
    <row r="260" spans="1:8" x14ac:dyDescent="0.2">
      <c r="A260" s="55">
        <v>253</v>
      </c>
      <c r="B260" s="59" t="s">
        <v>157</v>
      </c>
      <c r="C260" s="60" t="s">
        <v>123</v>
      </c>
      <c r="D260" s="60" t="s">
        <v>365</v>
      </c>
      <c r="E260" s="60" t="s">
        <v>105</v>
      </c>
      <c r="F260" s="85">
        <v>719795446.94000006</v>
      </c>
      <c r="G260" s="85">
        <v>146803204.81</v>
      </c>
      <c r="H260" s="86">
        <v>0.20395128287361489</v>
      </c>
    </row>
    <row r="261" spans="1:8" x14ac:dyDescent="0.2">
      <c r="A261" s="55">
        <v>254</v>
      </c>
      <c r="B261" s="61" t="s">
        <v>158</v>
      </c>
      <c r="C261" s="62" t="s">
        <v>124</v>
      </c>
      <c r="D261" s="62" t="s">
        <v>365</v>
      </c>
      <c r="E261" s="62" t="s">
        <v>105</v>
      </c>
      <c r="F261" s="87">
        <v>303010321.66000003</v>
      </c>
      <c r="G261" s="87">
        <v>64634841.850000001</v>
      </c>
      <c r="H261" s="88">
        <v>0.21330904338805023</v>
      </c>
    </row>
    <row r="262" spans="1:8" ht="38.25" x14ac:dyDescent="0.2">
      <c r="A262" s="55">
        <v>255</v>
      </c>
      <c r="B262" s="61" t="s">
        <v>294</v>
      </c>
      <c r="C262" s="62" t="s">
        <v>124</v>
      </c>
      <c r="D262" s="62" t="s">
        <v>436</v>
      </c>
      <c r="E262" s="62" t="s">
        <v>105</v>
      </c>
      <c r="F262" s="87">
        <v>303010321.66000003</v>
      </c>
      <c r="G262" s="87">
        <v>64634841.850000001</v>
      </c>
      <c r="H262" s="88">
        <v>0.21330904338805023</v>
      </c>
    </row>
    <row r="263" spans="1:8" ht="25.5" x14ac:dyDescent="0.2">
      <c r="A263" s="55">
        <v>256</v>
      </c>
      <c r="B263" s="61" t="s">
        <v>295</v>
      </c>
      <c r="C263" s="62" t="s">
        <v>124</v>
      </c>
      <c r="D263" s="62" t="s">
        <v>516</v>
      </c>
      <c r="E263" s="62" t="s">
        <v>105</v>
      </c>
      <c r="F263" s="87">
        <v>303010321.66000003</v>
      </c>
      <c r="G263" s="87">
        <v>64634841.850000001</v>
      </c>
      <c r="H263" s="88">
        <v>0.21330904338805023</v>
      </c>
    </row>
    <row r="264" spans="1:8" ht="63.75" x14ac:dyDescent="0.2">
      <c r="A264" s="55">
        <v>257</v>
      </c>
      <c r="B264" s="61" t="s">
        <v>296</v>
      </c>
      <c r="C264" s="62" t="s">
        <v>124</v>
      </c>
      <c r="D264" s="62" t="s">
        <v>437</v>
      </c>
      <c r="E264" s="62" t="s">
        <v>105</v>
      </c>
      <c r="F264" s="87">
        <v>64875599.090000004</v>
      </c>
      <c r="G264" s="87">
        <v>18175726.870000001</v>
      </c>
      <c r="H264" s="88">
        <v>0.28016275957290737</v>
      </c>
    </row>
    <row r="265" spans="1:8" x14ac:dyDescent="0.2">
      <c r="A265" s="55">
        <v>258</v>
      </c>
      <c r="B265" s="61" t="s">
        <v>246</v>
      </c>
      <c r="C265" s="62" t="s">
        <v>124</v>
      </c>
      <c r="D265" s="62" t="s">
        <v>437</v>
      </c>
      <c r="E265" s="62" t="s">
        <v>173</v>
      </c>
      <c r="F265" s="87">
        <v>64875599.090000004</v>
      </c>
      <c r="G265" s="87">
        <v>18175726.870000001</v>
      </c>
      <c r="H265" s="88">
        <v>0.28016275957290737</v>
      </c>
    </row>
    <row r="266" spans="1:8" ht="89.25" x14ac:dyDescent="0.2">
      <c r="A266" s="55">
        <v>259</v>
      </c>
      <c r="B266" s="61" t="s">
        <v>297</v>
      </c>
      <c r="C266" s="62" t="s">
        <v>124</v>
      </c>
      <c r="D266" s="62" t="s">
        <v>438</v>
      </c>
      <c r="E266" s="62" t="s">
        <v>105</v>
      </c>
      <c r="F266" s="87">
        <v>18838620.489999998</v>
      </c>
      <c r="G266" s="87">
        <v>2345853.5299999998</v>
      </c>
      <c r="H266" s="88">
        <v>0.12452363649690996</v>
      </c>
    </row>
    <row r="267" spans="1:8" ht="25.5" x14ac:dyDescent="0.2">
      <c r="A267" s="55">
        <v>260</v>
      </c>
      <c r="B267" s="61" t="s">
        <v>230</v>
      </c>
      <c r="C267" s="62" t="s">
        <v>124</v>
      </c>
      <c r="D267" s="62" t="s">
        <v>438</v>
      </c>
      <c r="E267" s="62" t="s">
        <v>172</v>
      </c>
      <c r="F267" s="87">
        <v>18838620.489999998</v>
      </c>
      <c r="G267" s="87">
        <v>2345853.5299999998</v>
      </c>
      <c r="H267" s="88">
        <v>0.12452363649690996</v>
      </c>
    </row>
    <row r="268" spans="1:8" ht="38.25" x14ac:dyDescent="0.2">
      <c r="A268" s="55">
        <v>261</v>
      </c>
      <c r="B268" s="61" t="s">
        <v>298</v>
      </c>
      <c r="C268" s="62" t="s">
        <v>124</v>
      </c>
      <c r="D268" s="62" t="s">
        <v>439</v>
      </c>
      <c r="E268" s="62" t="s">
        <v>105</v>
      </c>
      <c r="F268" s="87">
        <v>45829183.619999997</v>
      </c>
      <c r="G268" s="87">
        <v>8263177.9100000001</v>
      </c>
      <c r="H268" s="88">
        <v>0.18030384260202975</v>
      </c>
    </row>
    <row r="269" spans="1:8" x14ac:dyDescent="0.2">
      <c r="A269" s="55">
        <v>262</v>
      </c>
      <c r="B269" s="61" t="s">
        <v>246</v>
      </c>
      <c r="C269" s="62" t="s">
        <v>124</v>
      </c>
      <c r="D269" s="62" t="s">
        <v>439</v>
      </c>
      <c r="E269" s="62" t="s">
        <v>173</v>
      </c>
      <c r="F269" s="87">
        <v>117082</v>
      </c>
      <c r="G269" s="87">
        <v>3486</v>
      </c>
      <c r="H269" s="88">
        <v>2.9774004543823986E-2</v>
      </c>
    </row>
    <row r="270" spans="1:8" ht="25.5" x14ac:dyDescent="0.2">
      <c r="A270" s="55">
        <v>263</v>
      </c>
      <c r="B270" s="61" t="s">
        <v>230</v>
      </c>
      <c r="C270" s="62" t="s">
        <v>124</v>
      </c>
      <c r="D270" s="62" t="s">
        <v>439</v>
      </c>
      <c r="E270" s="62" t="s">
        <v>172</v>
      </c>
      <c r="F270" s="87">
        <v>38489167.380000003</v>
      </c>
      <c r="G270" s="87">
        <v>6917759.1100000003</v>
      </c>
      <c r="H270" s="88">
        <v>0.17973262559050973</v>
      </c>
    </row>
    <row r="271" spans="1:8" x14ac:dyDescent="0.2">
      <c r="A271" s="55">
        <v>264</v>
      </c>
      <c r="B271" s="61" t="s">
        <v>233</v>
      </c>
      <c r="C271" s="62" t="s">
        <v>124</v>
      </c>
      <c r="D271" s="62" t="s">
        <v>439</v>
      </c>
      <c r="E271" s="62" t="s">
        <v>174</v>
      </c>
      <c r="F271" s="87">
        <v>7222934.2400000002</v>
      </c>
      <c r="G271" s="87">
        <v>1341932.8</v>
      </c>
      <c r="H271" s="88">
        <v>0.18578776372744604</v>
      </c>
    </row>
    <row r="272" spans="1:8" ht="25.5" x14ac:dyDescent="0.2">
      <c r="A272" s="55">
        <v>265</v>
      </c>
      <c r="B272" s="61" t="s">
        <v>617</v>
      </c>
      <c r="C272" s="62" t="s">
        <v>124</v>
      </c>
      <c r="D272" s="62" t="s">
        <v>439</v>
      </c>
      <c r="E272" s="62" t="s">
        <v>618</v>
      </c>
      <c r="F272" s="87">
        <v>7222934.0999999996</v>
      </c>
      <c r="G272" s="87">
        <v>1341932.8</v>
      </c>
      <c r="H272" s="88">
        <v>0.18578776732851543</v>
      </c>
    </row>
    <row r="273" spans="1:8" x14ac:dyDescent="0.2">
      <c r="A273" s="55">
        <v>266</v>
      </c>
      <c r="B273" s="61" t="s">
        <v>643</v>
      </c>
      <c r="C273" s="62" t="s">
        <v>124</v>
      </c>
      <c r="D273" s="62" t="s">
        <v>439</v>
      </c>
      <c r="E273" s="62" t="s">
        <v>625</v>
      </c>
      <c r="F273" s="87">
        <v>0.14000000000000001</v>
      </c>
      <c r="G273" s="87">
        <v>0</v>
      </c>
      <c r="H273" s="88">
        <v>0</v>
      </c>
    </row>
    <row r="274" spans="1:8" ht="38.25" x14ac:dyDescent="0.2">
      <c r="A274" s="55">
        <v>267</v>
      </c>
      <c r="B274" s="61" t="s">
        <v>299</v>
      </c>
      <c r="C274" s="62" t="s">
        <v>124</v>
      </c>
      <c r="D274" s="62" t="s">
        <v>440</v>
      </c>
      <c r="E274" s="62" t="s">
        <v>105</v>
      </c>
      <c r="F274" s="87">
        <v>26359773.149999999</v>
      </c>
      <c r="G274" s="87">
        <v>5292018.68</v>
      </c>
      <c r="H274" s="88">
        <v>0.20076116170976988</v>
      </c>
    </row>
    <row r="275" spans="1:8" ht="25.5" x14ac:dyDescent="0.2">
      <c r="A275" s="55">
        <v>268</v>
      </c>
      <c r="B275" s="61" t="s">
        <v>230</v>
      </c>
      <c r="C275" s="62" t="s">
        <v>124</v>
      </c>
      <c r="D275" s="62" t="s">
        <v>440</v>
      </c>
      <c r="E275" s="62" t="s">
        <v>172</v>
      </c>
      <c r="F275" s="87">
        <v>26359773.149999999</v>
      </c>
      <c r="G275" s="87">
        <v>5292018.68</v>
      </c>
      <c r="H275" s="88">
        <v>0.20076116170976988</v>
      </c>
    </row>
    <row r="276" spans="1:8" ht="51" x14ac:dyDescent="0.2">
      <c r="A276" s="55">
        <v>269</v>
      </c>
      <c r="B276" s="61" t="s">
        <v>300</v>
      </c>
      <c r="C276" s="62" t="s">
        <v>124</v>
      </c>
      <c r="D276" s="62" t="s">
        <v>441</v>
      </c>
      <c r="E276" s="62" t="s">
        <v>105</v>
      </c>
      <c r="F276" s="87">
        <v>17246527.969999999</v>
      </c>
      <c r="G276" s="87">
        <v>0</v>
      </c>
      <c r="H276" s="88">
        <v>0</v>
      </c>
    </row>
    <row r="277" spans="1:8" ht="25.5" x14ac:dyDescent="0.2">
      <c r="A277" s="55">
        <v>270</v>
      </c>
      <c r="B277" s="61" t="s">
        <v>230</v>
      </c>
      <c r="C277" s="62" t="s">
        <v>124</v>
      </c>
      <c r="D277" s="62" t="s">
        <v>441</v>
      </c>
      <c r="E277" s="62" t="s">
        <v>172</v>
      </c>
      <c r="F277" s="87">
        <v>17246527.969999999</v>
      </c>
      <c r="G277" s="87">
        <v>0</v>
      </c>
      <c r="H277" s="88">
        <v>0</v>
      </c>
    </row>
    <row r="278" spans="1:8" ht="25.5" x14ac:dyDescent="0.2">
      <c r="A278" s="55">
        <v>271</v>
      </c>
      <c r="B278" s="61" t="s">
        <v>628</v>
      </c>
      <c r="C278" s="62" t="s">
        <v>124</v>
      </c>
      <c r="D278" s="62" t="s">
        <v>441</v>
      </c>
      <c r="E278" s="62" t="s">
        <v>629</v>
      </c>
      <c r="F278" s="87">
        <v>17127990.969999999</v>
      </c>
      <c r="G278" s="87">
        <v>0</v>
      </c>
      <c r="H278" s="88">
        <v>0</v>
      </c>
    </row>
    <row r="279" spans="1:8" ht="25.5" x14ac:dyDescent="0.2">
      <c r="A279" s="55">
        <v>272</v>
      </c>
      <c r="B279" s="61" t="s">
        <v>630</v>
      </c>
      <c r="C279" s="62" t="s">
        <v>124</v>
      </c>
      <c r="D279" s="62" t="s">
        <v>441</v>
      </c>
      <c r="E279" s="62" t="s">
        <v>631</v>
      </c>
      <c r="F279" s="87">
        <v>118537</v>
      </c>
      <c r="G279" s="87">
        <v>0</v>
      </c>
      <c r="H279" s="88">
        <v>0</v>
      </c>
    </row>
    <row r="280" spans="1:8" ht="76.5" x14ac:dyDescent="0.2">
      <c r="A280" s="55">
        <v>273</v>
      </c>
      <c r="B280" s="61" t="s">
        <v>301</v>
      </c>
      <c r="C280" s="62" t="s">
        <v>124</v>
      </c>
      <c r="D280" s="62" t="s">
        <v>442</v>
      </c>
      <c r="E280" s="62" t="s">
        <v>105</v>
      </c>
      <c r="F280" s="87">
        <v>745460</v>
      </c>
      <c r="G280" s="87">
        <v>154800</v>
      </c>
      <c r="H280" s="88">
        <v>0.20765701714377699</v>
      </c>
    </row>
    <row r="281" spans="1:8" ht="25.5" x14ac:dyDescent="0.2">
      <c r="A281" s="55">
        <v>274</v>
      </c>
      <c r="B281" s="61" t="s">
        <v>230</v>
      </c>
      <c r="C281" s="62" t="s">
        <v>124</v>
      </c>
      <c r="D281" s="62" t="s">
        <v>442</v>
      </c>
      <c r="E281" s="62" t="s">
        <v>172</v>
      </c>
      <c r="F281" s="87">
        <v>745460</v>
      </c>
      <c r="G281" s="87">
        <v>154800</v>
      </c>
      <c r="H281" s="88">
        <v>0.20765701714377699</v>
      </c>
    </row>
    <row r="282" spans="1:8" ht="76.5" x14ac:dyDescent="0.2">
      <c r="A282" s="55">
        <v>275</v>
      </c>
      <c r="B282" s="61" t="s">
        <v>443</v>
      </c>
      <c r="C282" s="62" t="s">
        <v>124</v>
      </c>
      <c r="D282" s="62" t="s">
        <v>444</v>
      </c>
      <c r="E282" s="62" t="s">
        <v>105</v>
      </c>
      <c r="F282" s="87">
        <v>124233000</v>
      </c>
      <c r="G282" s="87">
        <v>30403264.859999999</v>
      </c>
      <c r="H282" s="88">
        <v>0.24472776846731545</v>
      </c>
    </row>
    <row r="283" spans="1:8" x14ac:dyDescent="0.2">
      <c r="A283" s="55">
        <v>276</v>
      </c>
      <c r="B283" s="61" t="s">
        <v>246</v>
      </c>
      <c r="C283" s="62" t="s">
        <v>124</v>
      </c>
      <c r="D283" s="62" t="s">
        <v>444</v>
      </c>
      <c r="E283" s="62" t="s">
        <v>173</v>
      </c>
      <c r="F283" s="87">
        <v>124233000</v>
      </c>
      <c r="G283" s="87">
        <v>30403264.859999999</v>
      </c>
      <c r="H283" s="88">
        <v>0.24472776846731545</v>
      </c>
    </row>
    <row r="284" spans="1:8" ht="76.5" x14ac:dyDescent="0.2">
      <c r="A284" s="55">
        <v>277</v>
      </c>
      <c r="B284" s="61" t="s">
        <v>445</v>
      </c>
      <c r="C284" s="62" t="s">
        <v>124</v>
      </c>
      <c r="D284" s="62" t="s">
        <v>446</v>
      </c>
      <c r="E284" s="62" t="s">
        <v>105</v>
      </c>
      <c r="F284" s="87">
        <v>2032000</v>
      </c>
      <c r="G284" s="87">
        <v>0</v>
      </c>
      <c r="H284" s="88">
        <v>0</v>
      </c>
    </row>
    <row r="285" spans="1:8" ht="25.5" x14ac:dyDescent="0.2">
      <c r="A285" s="55">
        <v>278</v>
      </c>
      <c r="B285" s="61" t="s">
        <v>230</v>
      </c>
      <c r="C285" s="62" t="s">
        <v>124</v>
      </c>
      <c r="D285" s="62" t="s">
        <v>446</v>
      </c>
      <c r="E285" s="62" t="s">
        <v>172</v>
      </c>
      <c r="F285" s="87">
        <v>2032000</v>
      </c>
      <c r="G285" s="87">
        <v>0</v>
      </c>
      <c r="H285" s="88">
        <v>0</v>
      </c>
    </row>
    <row r="286" spans="1:8" ht="25.5" x14ac:dyDescent="0.2">
      <c r="A286" s="55">
        <v>279</v>
      </c>
      <c r="B286" s="61" t="s">
        <v>666</v>
      </c>
      <c r="C286" s="62" t="s">
        <v>124</v>
      </c>
      <c r="D286" s="62" t="s">
        <v>667</v>
      </c>
      <c r="E286" s="62" t="s">
        <v>105</v>
      </c>
      <c r="F286" s="87">
        <v>2850157.34</v>
      </c>
      <c r="G286" s="87">
        <v>0</v>
      </c>
      <c r="H286" s="88">
        <v>0</v>
      </c>
    </row>
    <row r="287" spans="1:8" x14ac:dyDescent="0.2">
      <c r="A287" s="55">
        <v>280</v>
      </c>
      <c r="B287" s="61" t="s">
        <v>293</v>
      </c>
      <c r="C287" s="62" t="s">
        <v>124</v>
      </c>
      <c r="D287" s="62" t="s">
        <v>667</v>
      </c>
      <c r="E287" s="62" t="s">
        <v>175</v>
      </c>
      <c r="F287" s="87">
        <v>2850157.34</v>
      </c>
      <c r="G287" s="87">
        <v>0</v>
      </c>
      <c r="H287" s="88">
        <v>0</v>
      </c>
    </row>
    <row r="288" spans="1:8" ht="25.5" x14ac:dyDescent="0.2">
      <c r="A288" s="55">
        <v>281</v>
      </c>
      <c r="B288" s="61" t="s">
        <v>621</v>
      </c>
      <c r="C288" s="62" t="s">
        <v>124</v>
      </c>
      <c r="D288" s="62" t="s">
        <v>667</v>
      </c>
      <c r="E288" s="62" t="s">
        <v>622</v>
      </c>
      <c r="F288" s="87">
        <v>2850157.34</v>
      </c>
      <c r="G288" s="87">
        <v>0</v>
      </c>
      <c r="H288" s="88">
        <v>0</v>
      </c>
    </row>
    <row r="289" spans="1:8" ht="25.5" x14ac:dyDescent="0.2">
      <c r="A289" s="55">
        <v>282</v>
      </c>
      <c r="B289" s="61" t="s">
        <v>302</v>
      </c>
      <c r="C289" s="62" t="s">
        <v>124</v>
      </c>
      <c r="D289" s="62" t="s">
        <v>517</v>
      </c>
      <c r="E289" s="62" t="s">
        <v>105</v>
      </c>
      <c r="F289" s="87">
        <v>0</v>
      </c>
      <c r="G289" s="87">
        <v>0</v>
      </c>
      <c r="H289" s="88">
        <v>0</v>
      </c>
    </row>
    <row r="290" spans="1:8" ht="63.75" x14ac:dyDescent="0.2">
      <c r="A290" s="55">
        <v>283</v>
      </c>
      <c r="B290" s="61" t="s">
        <v>303</v>
      </c>
      <c r="C290" s="62" t="s">
        <v>124</v>
      </c>
      <c r="D290" s="62" t="s">
        <v>447</v>
      </c>
      <c r="E290" s="62" t="s">
        <v>105</v>
      </c>
      <c r="F290" s="87">
        <v>0</v>
      </c>
      <c r="G290" s="87">
        <v>0</v>
      </c>
      <c r="H290" s="88">
        <v>0</v>
      </c>
    </row>
    <row r="291" spans="1:8" x14ac:dyDescent="0.2">
      <c r="A291" s="55">
        <v>284</v>
      </c>
      <c r="B291" s="61" t="s">
        <v>246</v>
      </c>
      <c r="C291" s="62" t="s">
        <v>124</v>
      </c>
      <c r="D291" s="62" t="s">
        <v>447</v>
      </c>
      <c r="E291" s="62" t="s">
        <v>173</v>
      </c>
      <c r="F291" s="87">
        <v>0</v>
      </c>
      <c r="G291" s="87">
        <v>0</v>
      </c>
      <c r="H291" s="88">
        <v>0</v>
      </c>
    </row>
    <row r="292" spans="1:8" ht="89.25" x14ac:dyDescent="0.2">
      <c r="A292" s="55">
        <v>285</v>
      </c>
      <c r="B292" s="61" t="s">
        <v>304</v>
      </c>
      <c r="C292" s="62" t="s">
        <v>124</v>
      </c>
      <c r="D292" s="62" t="s">
        <v>448</v>
      </c>
      <c r="E292" s="62" t="s">
        <v>105</v>
      </c>
      <c r="F292" s="87">
        <v>0</v>
      </c>
      <c r="G292" s="87">
        <v>0</v>
      </c>
      <c r="H292" s="88">
        <v>0</v>
      </c>
    </row>
    <row r="293" spans="1:8" ht="25.5" x14ac:dyDescent="0.2">
      <c r="A293" s="55">
        <v>286</v>
      </c>
      <c r="B293" s="61" t="s">
        <v>230</v>
      </c>
      <c r="C293" s="62" t="s">
        <v>124</v>
      </c>
      <c r="D293" s="62" t="s">
        <v>448</v>
      </c>
      <c r="E293" s="62" t="s">
        <v>172</v>
      </c>
      <c r="F293" s="87">
        <v>0</v>
      </c>
      <c r="G293" s="87">
        <v>0</v>
      </c>
      <c r="H293" s="88">
        <v>0</v>
      </c>
    </row>
    <row r="294" spans="1:8" ht="38.25" x14ac:dyDescent="0.2">
      <c r="A294" s="55">
        <v>287</v>
      </c>
      <c r="B294" s="61" t="s">
        <v>305</v>
      </c>
      <c r="C294" s="62" t="s">
        <v>124</v>
      </c>
      <c r="D294" s="62" t="s">
        <v>449</v>
      </c>
      <c r="E294" s="62" t="s">
        <v>105</v>
      </c>
      <c r="F294" s="87">
        <v>0</v>
      </c>
      <c r="G294" s="87">
        <v>0</v>
      </c>
      <c r="H294" s="88">
        <v>0</v>
      </c>
    </row>
    <row r="295" spans="1:8" ht="25.5" x14ac:dyDescent="0.2">
      <c r="A295" s="55">
        <v>288</v>
      </c>
      <c r="B295" s="61" t="s">
        <v>230</v>
      </c>
      <c r="C295" s="62" t="s">
        <v>124</v>
      </c>
      <c r="D295" s="62" t="s">
        <v>449</v>
      </c>
      <c r="E295" s="62" t="s">
        <v>172</v>
      </c>
      <c r="F295" s="87">
        <v>0</v>
      </c>
      <c r="G295" s="87">
        <v>0</v>
      </c>
      <c r="H295" s="88">
        <v>0</v>
      </c>
    </row>
    <row r="296" spans="1:8" ht="25.5" x14ac:dyDescent="0.2">
      <c r="A296" s="55">
        <v>289</v>
      </c>
      <c r="B296" s="61" t="s">
        <v>306</v>
      </c>
      <c r="C296" s="62" t="s">
        <v>124</v>
      </c>
      <c r="D296" s="62" t="s">
        <v>450</v>
      </c>
      <c r="E296" s="62" t="s">
        <v>105</v>
      </c>
      <c r="F296" s="87">
        <v>0</v>
      </c>
      <c r="G296" s="87">
        <v>0</v>
      </c>
      <c r="H296" s="88">
        <v>0</v>
      </c>
    </row>
    <row r="297" spans="1:8" ht="25.5" x14ac:dyDescent="0.2">
      <c r="A297" s="55">
        <v>290</v>
      </c>
      <c r="B297" s="61" t="s">
        <v>230</v>
      </c>
      <c r="C297" s="62" t="s">
        <v>124</v>
      </c>
      <c r="D297" s="62" t="s">
        <v>450</v>
      </c>
      <c r="E297" s="62" t="s">
        <v>172</v>
      </c>
      <c r="F297" s="87">
        <v>0</v>
      </c>
      <c r="G297" s="87">
        <v>0</v>
      </c>
      <c r="H297" s="88">
        <v>0</v>
      </c>
    </row>
    <row r="298" spans="1:8" x14ac:dyDescent="0.2">
      <c r="A298" s="55">
        <v>291</v>
      </c>
      <c r="B298" s="61" t="s">
        <v>159</v>
      </c>
      <c r="C298" s="62" t="s">
        <v>125</v>
      </c>
      <c r="D298" s="62" t="s">
        <v>365</v>
      </c>
      <c r="E298" s="62" t="s">
        <v>105</v>
      </c>
      <c r="F298" s="87">
        <v>347068559.94999999</v>
      </c>
      <c r="G298" s="87">
        <v>67787004.939999998</v>
      </c>
      <c r="H298" s="88">
        <v>0.19531300948079436</v>
      </c>
    </row>
    <row r="299" spans="1:8" ht="38.25" x14ac:dyDescent="0.2">
      <c r="A299" s="55">
        <v>292</v>
      </c>
      <c r="B299" s="61" t="s">
        <v>294</v>
      </c>
      <c r="C299" s="62" t="s">
        <v>125</v>
      </c>
      <c r="D299" s="62" t="s">
        <v>436</v>
      </c>
      <c r="E299" s="62" t="s">
        <v>105</v>
      </c>
      <c r="F299" s="87">
        <v>347068559.94999999</v>
      </c>
      <c r="G299" s="87">
        <v>67787004.939999998</v>
      </c>
      <c r="H299" s="88">
        <v>0.19531300948079436</v>
      </c>
    </row>
    <row r="300" spans="1:8" ht="25.5" x14ac:dyDescent="0.2">
      <c r="A300" s="55">
        <v>293</v>
      </c>
      <c r="B300" s="61" t="s">
        <v>302</v>
      </c>
      <c r="C300" s="62" t="s">
        <v>125</v>
      </c>
      <c r="D300" s="62" t="s">
        <v>517</v>
      </c>
      <c r="E300" s="62" t="s">
        <v>105</v>
      </c>
      <c r="F300" s="87">
        <v>347068559.94999999</v>
      </c>
      <c r="G300" s="87">
        <v>67787004.939999998</v>
      </c>
      <c r="H300" s="88">
        <v>0.19531300948079436</v>
      </c>
    </row>
    <row r="301" spans="1:8" ht="63.75" x14ac:dyDescent="0.2">
      <c r="A301" s="55">
        <v>294</v>
      </c>
      <c r="B301" s="61" t="s">
        <v>303</v>
      </c>
      <c r="C301" s="62" t="s">
        <v>125</v>
      </c>
      <c r="D301" s="62" t="s">
        <v>447</v>
      </c>
      <c r="E301" s="62" t="s">
        <v>105</v>
      </c>
      <c r="F301" s="87">
        <v>54175572.689999998</v>
      </c>
      <c r="G301" s="87">
        <v>14350028.189999999</v>
      </c>
      <c r="H301" s="88">
        <v>0.26488004607007692</v>
      </c>
    </row>
    <row r="302" spans="1:8" x14ac:dyDescent="0.2">
      <c r="A302" s="55">
        <v>295</v>
      </c>
      <c r="B302" s="61" t="s">
        <v>246</v>
      </c>
      <c r="C302" s="62" t="s">
        <v>125</v>
      </c>
      <c r="D302" s="62" t="s">
        <v>447</v>
      </c>
      <c r="E302" s="62" t="s">
        <v>173</v>
      </c>
      <c r="F302" s="87">
        <v>54175572.689999998</v>
      </c>
      <c r="G302" s="87">
        <v>14350028.189999999</v>
      </c>
      <c r="H302" s="88">
        <v>0.26488004607007692</v>
      </c>
    </row>
    <row r="303" spans="1:8" ht="89.25" x14ac:dyDescent="0.2">
      <c r="A303" s="55">
        <v>296</v>
      </c>
      <c r="B303" s="61" t="s">
        <v>304</v>
      </c>
      <c r="C303" s="62" t="s">
        <v>125</v>
      </c>
      <c r="D303" s="62" t="s">
        <v>448</v>
      </c>
      <c r="E303" s="62" t="s">
        <v>105</v>
      </c>
      <c r="F303" s="87">
        <v>11687551.869999999</v>
      </c>
      <c r="G303" s="87">
        <v>1702110.21</v>
      </c>
      <c r="H303" s="88">
        <v>0.14563445184521778</v>
      </c>
    </row>
    <row r="304" spans="1:8" ht="25.5" x14ac:dyDescent="0.2">
      <c r="A304" s="55">
        <v>297</v>
      </c>
      <c r="B304" s="61" t="s">
        <v>230</v>
      </c>
      <c r="C304" s="62" t="s">
        <v>125</v>
      </c>
      <c r="D304" s="62" t="s">
        <v>448</v>
      </c>
      <c r="E304" s="62" t="s">
        <v>172</v>
      </c>
      <c r="F304" s="87">
        <v>11687551.869999999</v>
      </c>
      <c r="G304" s="87">
        <v>1702110.21</v>
      </c>
      <c r="H304" s="88">
        <v>0.14563445184521778</v>
      </c>
    </row>
    <row r="305" spans="1:8" ht="38.25" x14ac:dyDescent="0.2">
      <c r="A305" s="55">
        <v>298</v>
      </c>
      <c r="B305" s="61" t="s">
        <v>305</v>
      </c>
      <c r="C305" s="62" t="s">
        <v>125</v>
      </c>
      <c r="D305" s="62" t="s">
        <v>449</v>
      </c>
      <c r="E305" s="62" t="s">
        <v>105</v>
      </c>
      <c r="F305" s="87">
        <v>38729524.469999999</v>
      </c>
      <c r="G305" s="87">
        <v>8845869.7799999993</v>
      </c>
      <c r="H305" s="88">
        <v>0.22840119782136845</v>
      </c>
    </row>
    <row r="306" spans="1:8" x14ac:dyDescent="0.2">
      <c r="A306" s="55">
        <v>299</v>
      </c>
      <c r="B306" s="61" t="s">
        <v>246</v>
      </c>
      <c r="C306" s="62" t="s">
        <v>125</v>
      </c>
      <c r="D306" s="62" t="s">
        <v>449</v>
      </c>
      <c r="E306" s="62" t="s">
        <v>173</v>
      </c>
      <c r="F306" s="87">
        <v>47300</v>
      </c>
      <c r="G306" s="87">
        <v>0</v>
      </c>
      <c r="H306" s="88">
        <v>0</v>
      </c>
    </row>
    <row r="307" spans="1:8" ht="25.5" x14ac:dyDescent="0.2">
      <c r="A307" s="55">
        <v>300</v>
      </c>
      <c r="B307" s="61" t="s">
        <v>230</v>
      </c>
      <c r="C307" s="62" t="s">
        <v>125</v>
      </c>
      <c r="D307" s="62" t="s">
        <v>449</v>
      </c>
      <c r="E307" s="62" t="s">
        <v>172</v>
      </c>
      <c r="F307" s="87">
        <v>35448788.049999997</v>
      </c>
      <c r="G307" s="87">
        <v>7968800.7800000003</v>
      </c>
      <c r="H307" s="88">
        <v>0.2247975521408552</v>
      </c>
    </row>
    <row r="308" spans="1:8" x14ac:dyDescent="0.2">
      <c r="A308" s="55">
        <v>301</v>
      </c>
      <c r="B308" s="61" t="s">
        <v>233</v>
      </c>
      <c r="C308" s="62" t="s">
        <v>125</v>
      </c>
      <c r="D308" s="62" t="s">
        <v>449</v>
      </c>
      <c r="E308" s="62" t="s">
        <v>174</v>
      </c>
      <c r="F308" s="87">
        <v>3233436.42</v>
      </c>
      <c r="G308" s="87">
        <v>877069</v>
      </c>
      <c r="H308" s="88">
        <v>0.27124980549331473</v>
      </c>
    </row>
    <row r="309" spans="1:8" ht="25.5" x14ac:dyDescent="0.2">
      <c r="A309" s="55">
        <v>302</v>
      </c>
      <c r="B309" s="61" t="s">
        <v>617</v>
      </c>
      <c r="C309" s="62" t="s">
        <v>125</v>
      </c>
      <c r="D309" s="62" t="s">
        <v>449</v>
      </c>
      <c r="E309" s="62" t="s">
        <v>618</v>
      </c>
      <c r="F309" s="87">
        <v>3117517.42</v>
      </c>
      <c r="G309" s="87">
        <v>847069</v>
      </c>
      <c r="H309" s="88">
        <v>0.27171267578674829</v>
      </c>
    </row>
    <row r="310" spans="1:8" x14ac:dyDescent="0.2">
      <c r="A310" s="55">
        <v>303</v>
      </c>
      <c r="B310" s="61" t="s">
        <v>643</v>
      </c>
      <c r="C310" s="62" t="s">
        <v>125</v>
      </c>
      <c r="D310" s="62" t="s">
        <v>449</v>
      </c>
      <c r="E310" s="62" t="s">
        <v>625</v>
      </c>
      <c r="F310" s="87">
        <v>5919</v>
      </c>
      <c r="G310" s="87">
        <v>0</v>
      </c>
      <c r="H310" s="88">
        <v>0</v>
      </c>
    </row>
    <row r="311" spans="1:8" x14ac:dyDescent="0.2">
      <c r="A311" s="55">
        <v>304</v>
      </c>
      <c r="B311" s="61" t="s">
        <v>626</v>
      </c>
      <c r="C311" s="62" t="s">
        <v>125</v>
      </c>
      <c r="D311" s="62" t="s">
        <v>449</v>
      </c>
      <c r="E311" s="62" t="s">
        <v>627</v>
      </c>
      <c r="F311" s="87">
        <v>110000</v>
      </c>
      <c r="G311" s="87">
        <v>30000</v>
      </c>
      <c r="H311" s="88">
        <v>0.27272727272727271</v>
      </c>
    </row>
    <row r="312" spans="1:8" ht="25.5" x14ac:dyDescent="0.2">
      <c r="A312" s="55">
        <v>305</v>
      </c>
      <c r="B312" s="61" t="s">
        <v>306</v>
      </c>
      <c r="C312" s="62" t="s">
        <v>125</v>
      </c>
      <c r="D312" s="62" t="s">
        <v>450</v>
      </c>
      <c r="E312" s="62" t="s">
        <v>105</v>
      </c>
      <c r="F312" s="87">
        <v>1929000</v>
      </c>
      <c r="G312" s="87">
        <v>550544.68000000005</v>
      </c>
      <c r="H312" s="88">
        <v>0.28540418869880768</v>
      </c>
    </row>
    <row r="313" spans="1:8" ht="25.5" x14ac:dyDescent="0.2">
      <c r="A313" s="55">
        <v>306</v>
      </c>
      <c r="B313" s="61" t="s">
        <v>230</v>
      </c>
      <c r="C313" s="62" t="s">
        <v>125</v>
      </c>
      <c r="D313" s="62" t="s">
        <v>450</v>
      </c>
      <c r="E313" s="62" t="s">
        <v>172</v>
      </c>
      <c r="F313" s="87">
        <v>1929000</v>
      </c>
      <c r="G313" s="87">
        <v>550544.68000000005</v>
      </c>
      <c r="H313" s="88">
        <v>0.28540418869880768</v>
      </c>
    </row>
    <row r="314" spans="1:8" ht="51" x14ac:dyDescent="0.2">
      <c r="A314" s="55">
        <v>307</v>
      </c>
      <c r="B314" s="61" t="s">
        <v>307</v>
      </c>
      <c r="C314" s="62" t="s">
        <v>125</v>
      </c>
      <c r="D314" s="62" t="s">
        <v>451</v>
      </c>
      <c r="E314" s="62" t="s">
        <v>105</v>
      </c>
      <c r="F314" s="87">
        <v>5801491.9199999999</v>
      </c>
      <c r="G314" s="87">
        <v>1083196.5</v>
      </c>
      <c r="H314" s="88">
        <v>0.18670999028125854</v>
      </c>
    </row>
    <row r="315" spans="1:8" ht="25.5" x14ac:dyDescent="0.2">
      <c r="A315" s="55">
        <v>308</v>
      </c>
      <c r="B315" s="61" t="s">
        <v>230</v>
      </c>
      <c r="C315" s="62" t="s">
        <v>125</v>
      </c>
      <c r="D315" s="62" t="s">
        <v>451</v>
      </c>
      <c r="E315" s="62" t="s">
        <v>172</v>
      </c>
      <c r="F315" s="87">
        <v>5801491.9199999999</v>
      </c>
      <c r="G315" s="87">
        <v>1083196.5</v>
      </c>
      <c r="H315" s="88">
        <v>0.18670999028125854</v>
      </c>
    </row>
    <row r="316" spans="1:8" ht="51" x14ac:dyDescent="0.2">
      <c r="A316" s="55">
        <v>309</v>
      </c>
      <c r="B316" s="61" t="s">
        <v>308</v>
      </c>
      <c r="C316" s="62" t="s">
        <v>125</v>
      </c>
      <c r="D316" s="62" t="s">
        <v>452</v>
      </c>
      <c r="E316" s="62" t="s">
        <v>105</v>
      </c>
      <c r="F316" s="87">
        <v>40808001</v>
      </c>
      <c r="G316" s="87">
        <v>294718.40000000002</v>
      </c>
      <c r="H316" s="88">
        <v>7.2220739261401211E-3</v>
      </c>
    </row>
    <row r="317" spans="1:8" ht="25.5" x14ac:dyDescent="0.2">
      <c r="A317" s="55">
        <v>310</v>
      </c>
      <c r="B317" s="61" t="s">
        <v>230</v>
      </c>
      <c r="C317" s="62" t="s">
        <v>125</v>
      </c>
      <c r="D317" s="62" t="s">
        <v>452</v>
      </c>
      <c r="E317" s="62" t="s">
        <v>172</v>
      </c>
      <c r="F317" s="87">
        <v>40808001</v>
      </c>
      <c r="G317" s="87">
        <v>294718.40000000002</v>
      </c>
      <c r="H317" s="88">
        <v>7.2220739261401211E-3</v>
      </c>
    </row>
    <row r="318" spans="1:8" ht="25.5" x14ac:dyDescent="0.2">
      <c r="A318" s="55">
        <v>311</v>
      </c>
      <c r="B318" s="61" t="s">
        <v>628</v>
      </c>
      <c r="C318" s="62" t="s">
        <v>125</v>
      </c>
      <c r="D318" s="62" t="s">
        <v>452</v>
      </c>
      <c r="E318" s="62" t="s">
        <v>629</v>
      </c>
      <c r="F318" s="87">
        <v>40657976</v>
      </c>
      <c r="G318" s="87">
        <v>269518.40000000002</v>
      </c>
      <c r="H318" s="88">
        <v>6.6289182717801792E-3</v>
      </c>
    </row>
    <row r="319" spans="1:8" ht="25.5" x14ac:dyDescent="0.2">
      <c r="A319" s="55">
        <v>312</v>
      </c>
      <c r="B319" s="61" t="s">
        <v>630</v>
      </c>
      <c r="C319" s="62" t="s">
        <v>125</v>
      </c>
      <c r="D319" s="62" t="s">
        <v>452</v>
      </c>
      <c r="E319" s="62" t="s">
        <v>631</v>
      </c>
      <c r="F319" s="87">
        <v>150025</v>
      </c>
      <c r="G319" s="87">
        <v>25200</v>
      </c>
      <c r="H319" s="88">
        <v>0.16797200466588902</v>
      </c>
    </row>
    <row r="320" spans="1:8" ht="51" x14ac:dyDescent="0.2">
      <c r="A320" s="55">
        <v>313</v>
      </c>
      <c r="B320" s="61" t="s">
        <v>721</v>
      </c>
      <c r="C320" s="62" t="s">
        <v>125</v>
      </c>
      <c r="D320" s="62" t="s">
        <v>722</v>
      </c>
      <c r="E320" s="62" t="s">
        <v>105</v>
      </c>
      <c r="F320" s="87">
        <v>3000000</v>
      </c>
      <c r="G320" s="87">
        <v>0</v>
      </c>
      <c r="H320" s="88">
        <v>0</v>
      </c>
    </row>
    <row r="321" spans="1:8" ht="25.5" x14ac:dyDescent="0.2">
      <c r="A321" s="55">
        <v>314</v>
      </c>
      <c r="B321" s="61" t="s">
        <v>230</v>
      </c>
      <c r="C321" s="62" t="s">
        <v>125</v>
      </c>
      <c r="D321" s="62" t="s">
        <v>722</v>
      </c>
      <c r="E321" s="62" t="s">
        <v>172</v>
      </c>
      <c r="F321" s="87">
        <v>3000000</v>
      </c>
      <c r="G321" s="87">
        <v>0</v>
      </c>
      <c r="H321" s="88">
        <v>0</v>
      </c>
    </row>
    <row r="322" spans="1:8" ht="102" x14ac:dyDescent="0.2">
      <c r="A322" s="55">
        <v>315</v>
      </c>
      <c r="B322" s="61" t="s">
        <v>309</v>
      </c>
      <c r="C322" s="62" t="s">
        <v>125</v>
      </c>
      <c r="D322" s="62" t="s">
        <v>453</v>
      </c>
      <c r="E322" s="62" t="s">
        <v>105</v>
      </c>
      <c r="F322" s="87">
        <v>545740</v>
      </c>
      <c r="G322" s="87">
        <v>183840</v>
      </c>
      <c r="H322" s="88">
        <v>0.33686370799281712</v>
      </c>
    </row>
    <row r="323" spans="1:8" ht="25.5" x14ac:dyDescent="0.2">
      <c r="A323" s="55">
        <v>316</v>
      </c>
      <c r="B323" s="61" t="s">
        <v>230</v>
      </c>
      <c r="C323" s="62" t="s">
        <v>125</v>
      </c>
      <c r="D323" s="62" t="s">
        <v>453</v>
      </c>
      <c r="E323" s="62" t="s">
        <v>172</v>
      </c>
      <c r="F323" s="87">
        <v>545740</v>
      </c>
      <c r="G323" s="87">
        <v>183840</v>
      </c>
      <c r="H323" s="88">
        <v>0.33686370799281712</v>
      </c>
    </row>
    <row r="324" spans="1:8" ht="114.75" x14ac:dyDescent="0.2">
      <c r="A324" s="55">
        <v>317</v>
      </c>
      <c r="B324" s="61" t="s">
        <v>454</v>
      </c>
      <c r="C324" s="62" t="s">
        <v>125</v>
      </c>
      <c r="D324" s="62" t="s">
        <v>455</v>
      </c>
      <c r="E324" s="62" t="s">
        <v>105</v>
      </c>
      <c r="F324" s="87">
        <v>151795000</v>
      </c>
      <c r="G324" s="87">
        <v>37189856.310000002</v>
      </c>
      <c r="H324" s="88">
        <v>0.24500053565664218</v>
      </c>
    </row>
    <row r="325" spans="1:8" x14ac:dyDescent="0.2">
      <c r="A325" s="55">
        <v>318</v>
      </c>
      <c r="B325" s="61" t="s">
        <v>246</v>
      </c>
      <c r="C325" s="62" t="s">
        <v>125</v>
      </c>
      <c r="D325" s="62" t="s">
        <v>455</v>
      </c>
      <c r="E325" s="62" t="s">
        <v>173</v>
      </c>
      <c r="F325" s="87">
        <v>151795000</v>
      </c>
      <c r="G325" s="87">
        <v>37189856.310000002</v>
      </c>
      <c r="H325" s="88">
        <v>0.24500053565664218</v>
      </c>
    </row>
    <row r="326" spans="1:8" ht="114.75" x14ac:dyDescent="0.2">
      <c r="A326" s="55">
        <v>319</v>
      </c>
      <c r="B326" s="61" t="s">
        <v>456</v>
      </c>
      <c r="C326" s="62" t="s">
        <v>125</v>
      </c>
      <c r="D326" s="62" t="s">
        <v>457</v>
      </c>
      <c r="E326" s="62" t="s">
        <v>105</v>
      </c>
      <c r="F326" s="87">
        <v>5472000</v>
      </c>
      <c r="G326" s="87">
        <v>109898.69</v>
      </c>
      <c r="H326" s="88">
        <v>2.0083824926900584E-2</v>
      </c>
    </row>
    <row r="327" spans="1:8" ht="25.5" x14ac:dyDescent="0.2">
      <c r="A327" s="55">
        <v>320</v>
      </c>
      <c r="B327" s="61" t="s">
        <v>230</v>
      </c>
      <c r="C327" s="62" t="s">
        <v>125</v>
      </c>
      <c r="D327" s="62" t="s">
        <v>457</v>
      </c>
      <c r="E327" s="62" t="s">
        <v>172</v>
      </c>
      <c r="F327" s="87">
        <v>5472000</v>
      </c>
      <c r="G327" s="87">
        <v>109898.69</v>
      </c>
      <c r="H327" s="88">
        <v>2.0083824926900584E-2</v>
      </c>
    </row>
    <row r="328" spans="1:8" ht="25.5" x14ac:dyDescent="0.2">
      <c r="A328" s="55">
        <v>321</v>
      </c>
      <c r="B328" s="61" t="s">
        <v>589</v>
      </c>
      <c r="C328" s="62" t="s">
        <v>125</v>
      </c>
      <c r="D328" s="62" t="s">
        <v>458</v>
      </c>
      <c r="E328" s="62" t="s">
        <v>105</v>
      </c>
      <c r="F328" s="87">
        <v>19601000</v>
      </c>
      <c r="G328" s="87">
        <v>3476942.18</v>
      </c>
      <c r="H328" s="88">
        <v>0.177385958879649</v>
      </c>
    </row>
    <row r="329" spans="1:8" ht="25.5" x14ac:dyDescent="0.2">
      <c r="A329" s="55">
        <v>322</v>
      </c>
      <c r="B329" s="61" t="s">
        <v>230</v>
      </c>
      <c r="C329" s="62" t="s">
        <v>125</v>
      </c>
      <c r="D329" s="62" t="s">
        <v>458</v>
      </c>
      <c r="E329" s="62" t="s">
        <v>172</v>
      </c>
      <c r="F329" s="87">
        <v>19601000</v>
      </c>
      <c r="G329" s="87">
        <v>3476942.18</v>
      </c>
      <c r="H329" s="88">
        <v>0.177385958879649</v>
      </c>
    </row>
    <row r="330" spans="1:8" ht="25.5" x14ac:dyDescent="0.2">
      <c r="A330" s="55">
        <v>323</v>
      </c>
      <c r="B330" s="61" t="s">
        <v>459</v>
      </c>
      <c r="C330" s="62" t="s">
        <v>125</v>
      </c>
      <c r="D330" s="62" t="s">
        <v>460</v>
      </c>
      <c r="E330" s="62" t="s">
        <v>105</v>
      </c>
      <c r="F330" s="87">
        <v>9000000</v>
      </c>
      <c r="G330" s="87">
        <v>0</v>
      </c>
      <c r="H330" s="88">
        <v>0</v>
      </c>
    </row>
    <row r="331" spans="1:8" ht="25.5" x14ac:dyDescent="0.2">
      <c r="A331" s="55">
        <v>324</v>
      </c>
      <c r="B331" s="61" t="s">
        <v>230</v>
      </c>
      <c r="C331" s="62" t="s">
        <v>125</v>
      </c>
      <c r="D331" s="62" t="s">
        <v>460</v>
      </c>
      <c r="E331" s="62" t="s">
        <v>172</v>
      </c>
      <c r="F331" s="87">
        <v>9000000</v>
      </c>
      <c r="G331" s="87">
        <v>0</v>
      </c>
      <c r="H331" s="88">
        <v>0</v>
      </c>
    </row>
    <row r="332" spans="1:8" ht="38.25" x14ac:dyDescent="0.2">
      <c r="A332" s="55">
        <v>325</v>
      </c>
      <c r="B332" s="61" t="s">
        <v>554</v>
      </c>
      <c r="C332" s="62" t="s">
        <v>125</v>
      </c>
      <c r="D332" s="62" t="s">
        <v>668</v>
      </c>
      <c r="E332" s="62" t="s">
        <v>105</v>
      </c>
      <c r="F332" s="87">
        <v>3523678</v>
      </c>
      <c r="G332" s="87">
        <v>0</v>
      </c>
      <c r="H332" s="88">
        <v>0</v>
      </c>
    </row>
    <row r="333" spans="1:8" ht="25.5" x14ac:dyDescent="0.2">
      <c r="A333" s="55">
        <v>326</v>
      </c>
      <c r="B333" s="61" t="s">
        <v>230</v>
      </c>
      <c r="C333" s="62" t="s">
        <v>125</v>
      </c>
      <c r="D333" s="62" t="s">
        <v>668</v>
      </c>
      <c r="E333" s="62" t="s">
        <v>172</v>
      </c>
      <c r="F333" s="87">
        <v>3523678</v>
      </c>
      <c r="G333" s="87">
        <v>0</v>
      </c>
      <c r="H333" s="88">
        <v>0</v>
      </c>
    </row>
    <row r="334" spans="1:8" ht="25.5" x14ac:dyDescent="0.2">
      <c r="A334" s="55">
        <v>327</v>
      </c>
      <c r="B334" s="61" t="s">
        <v>666</v>
      </c>
      <c r="C334" s="62" t="s">
        <v>125</v>
      </c>
      <c r="D334" s="62" t="s">
        <v>669</v>
      </c>
      <c r="E334" s="62" t="s">
        <v>105</v>
      </c>
      <c r="F334" s="87">
        <v>1000000</v>
      </c>
      <c r="G334" s="87">
        <v>0</v>
      </c>
      <c r="H334" s="88">
        <v>0</v>
      </c>
    </row>
    <row r="335" spans="1:8" x14ac:dyDescent="0.2">
      <c r="A335" s="55">
        <v>328</v>
      </c>
      <c r="B335" s="61" t="s">
        <v>293</v>
      </c>
      <c r="C335" s="62" t="s">
        <v>125</v>
      </c>
      <c r="D335" s="62" t="s">
        <v>669</v>
      </c>
      <c r="E335" s="62" t="s">
        <v>175</v>
      </c>
      <c r="F335" s="87">
        <v>1000000</v>
      </c>
      <c r="G335" s="87">
        <v>0</v>
      </c>
      <c r="H335" s="88">
        <v>0</v>
      </c>
    </row>
    <row r="336" spans="1:8" ht="25.5" x14ac:dyDescent="0.2">
      <c r="A336" s="55">
        <v>329</v>
      </c>
      <c r="B336" s="61" t="s">
        <v>621</v>
      </c>
      <c r="C336" s="62" t="s">
        <v>125</v>
      </c>
      <c r="D336" s="62" t="s">
        <v>669</v>
      </c>
      <c r="E336" s="62" t="s">
        <v>622</v>
      </c>
      <c r="F336" s="87">
        <v>1000000</v>
      </c>
      <c r="G336" s="87">
        <v>0</v>
      </c>
      <c r="H336" s="88">
        <v>0</v>
      </c>
    </row>
    <row r="337" spans="1:8" x14ac:dyDescent="0.2">
      <c r="A337" s="55">
        <v>330</v>
      </c>
      <c r="B337" s="61" t="s">
        <v>590</v>
      </c>
      <c r="C337" s="62" t="s">
        <v>591</v>
      </c>
      <c r="D337" s="62" t="s">
        <v>365</v>
      </c>
      <c r="E337" s="62" t="s">
        <v>105</v>
      </c>
      <c r="F337" s="87">
        <v>44178813.630000003</v>
      </c>
      <c r="G337" s="87">
        <v>9113838.1699999999</v>
      </c>
      <c r="H337" s="88">
        <v>0.20629431669054984</v>
      </c>
    </row>
    <row r="338" spans="1:8" ht="38.25" x14ac:dyDescent="0.2">
      <c r="A338" s="55">
        <v>331</v>
      </c>
      <c r="B338" s="61" t="s">
        <v>310</v>
      </c>
      <c r="C338" s="62" t="s">
        <v>591</v>
      </c>
      <c r="D338" s="62" t="s">
        <v>463</v>
      </c>
      <c r="E338" s="62" t="s">
        <v>105</v>
      </c>
      <c r="F338" s="87">
        <v>44178813.630000003</v>
      </c>
      <c r="G338" s="87">
        <v>9113838.1699999999</v>
      </c>
      <c r="H338" s="88">
        <v>0.20629431669054984</v>
      </c>
    </row>
    <row r="339" spans="1:8" x14ac:dyDescent="0.2">
      <c r="A339" s="55">
        <v>332</v>
      </c>
      <c r="B339" s="61" t="s">
        <v>311</v>
      </c>
      <c r="C339" s="62" t="s">
        <v>591</v>
      </c>
      <c r="D339" s="62" t="s">
        <v>519</v>
      </c>
      <c r="E339" s="62" t="s">
        <v>105</v>
      </c>
      <c r="F339" s="87">
        <v>44178813.630000003</v>
      </c>
      <c r="G339" s="87">
        <v>9113838.1699999999</v>
      </c>
      <c r="H339" s="88">
        <v>0.20629431669054984</v>
      </c>
    </row>
    <row r="340" spans="1:8" ht="25.5" x14ac:dyDescent="0.2">
      <c r="A340" s="55">
        <v>333</v>
      </c>
      <c r="B340" s="61" t="s">
        <v>313</v>
      </c>
      <c r="C340" s="62" t="s">
        <v>591</v>
      </c>
      <c r="D340" s="62" t="s">
        <v>464</v>
      </c>
      <c r="E340" s="62" t="s">
        <v>105</v>
      </c>
      <c r="F340" s="87">
        <v>42180650.630000003</v>
      </c>
      <c r="G340" s="87">
        <v>8913211.7699999996</v>
      </c>
      <c r="H340" s="88">
        <v>0.21131043824299586</v>
      </c>
    </row>
    <row r="341" spans="1:8" x14ac:dyDescent="0.2">
      <c r="A341" s="55">
        <v>334</v>
      </c>
      <c r="B341" s="61" t="s">
        <v>246</v>
      </c>
      <c r="C341" s="62" t="s">
        <v>591</v>
      </c>
      <c r="D341" s="62" t="s">
        <v>464</v>
      </c>
      <c r="E341" s="62" t="s">
        <v>173</v>
      </c>
      <c r="F341" s="87">
        <v>37059433.600000001</v>
      </c>
      <c r="G341" s="87">
        <v>7804316.3399999999</v>
      </c>
      <c r="H341" s="88">
        <v>0.21058919637670878</v>
      </c>
    </row>
    <row r="342" spans="1:8" ht="25.5" x14ac:dyDescent="0.2">
      <c r="A342" s="55">
        <v>335</v>
      </c>
      <c r="B342" s="61" t="s">
        <v>230</v>
      </c>
      <c r="C342" s="62" t="s">
        <v>591</v>
      </c>
      <c r="D342" s="62" t="s">
        <v>464</v>
      </c>
      <c r="E342" s="62" t="s">
        <v>172</v>
      </c>
      <c r="F342" s="87">
        <v>3972617.03</v>
      </c>
      <c r="G342" s="87">
        <v>994926.43</v>
      </c>
      <c r="H342" s="88">
        <v>0.25044609699012443</v>
      </c>
    </row>
    <row r="343" spans="1:8" x14ac:dyDescent="0.2">
      <c r="A343" s="55">
        <v>336</v>
      </c>
      <c r="B343" s="61" t="s">
        <v>233</v>
      </c>
      <c r="C343" s="62" t="s">
        <v>591</v>
      </c>
      <c r="D343" s="62" t="s">
        <v>464</v>
      </c>
      <c r="E343" s="62" t="s">
        <v>174</v>
      </c>
      <c r="F343" s="87">
        <v>1148600</v>
      </c>
      <c r="G343" s="87">
        <v>113969</v>
      </c>
      <c r="H343" s="88">
        <v>9.9224273028034132E-2</v>
      </c>
    </row>
    <row r="344" spans="1:8" ht="25.5" x14ac:dyDescent="0.2">
      <c r="A344" s="55">
        <v>337</v>
      </c>
      <c r="B344" s="61" t="s">
        <v>617</v>
      </c>
      <c r="C344" s="62" t="s">
        <v>591</v>
      </c>
      <c r="D344" s="62" t="s">
        <v>464</v>
      </c>
      <c r="E344" s="62" t="s">
        <v>618</v>
      </c>
      <c r="F344" s="87">
        <v>1113600</v>
      </c>
      <c r="G344" s="87">
        <v>83969</v>
      </c>
      <c r="H344" s="88">
        <v>7.5403196839080464E-2</v>
      </c>
    </row>
    <row r="345" spans="1:8" x14ac:dyDescent="0.2">
      <c r="A345" s="55">
        <v>338</v>
      </c>
      <c r="B345" s="61" t="s">
        <v>643</v>
      </c>
      <c r="C345" s="62" t="s">
        <v>591</v>
      </c>
      <c r="D345" s="62" t="s">
        <v>464</v>
      </c>
      <c r="E345" s="62" t="s">
        <v>625</v>
      </c>
      <c r="F345" s="87">
        <v>5000</v>
      </c>
      <c r="G345" s="87">
        <v>0</v>
      </c>
      <c r="H345" s="88">
        <v>0</v>
      </c>
    </row>
    <row r="346" spans="1:8" x14ac:dyDescent="0.2">
      <c r="A346" s="55">
        <v>339</v>
      </c>
      <c r="B346" s="61" t="s">
        <v>626</v>
      </c>
      <c r="C346" s="62" t="s">
        <v>591</v>
      </c>
      <c r="D346" s="62" t="s">
        <v>464</v>
      </c>
      <c r="E346" s="62" t="s">
        <v>627</v>
      </c>
      <c r="F346" s="87">
        <v>30000</v>
      </c>
      <c r="G346" s="87">
        <v>30000</v>
      </c>
      <c r="H346" s="88">
        <v>1</v>
      </c>
    </row>
    <row r="347" spans="1:8" ht="25.5" x14ac:dyDescent="0.2">
      <c r="A347" s="55">
        <v>340</v>
      </c>
      <c r="B347" s="61" t="s">
        <v>314</v>
      </c>
      <c r="C347" s="62" t="s">
        <v>591</v>
      </c>
      <c r="D347" s="62" t="s">
        <v>465</v>
      </c>
      <c r="E347" s="62" t="s">
        <v>105</v>
      </c>
      <c r="F347" s="87">
        <v>981719</v>
      </c>
      <c r="G347" s="87">
        <v>165301.4</v>
      </c>
      <c r="H347" s="88">
        <v>0.1683795464893722</v>
      </c>
    </row>
    <row r="348" spans="1:8" ht="25.5" x14ac:dyDescent="0.2">
      <c r="A348" s="55">
        <v>341</v>
      </c>
      <c r="B348" s="61" t="s">
        <v>230</v>
      </c>
      <c r="C348" s="62" t="s">
        <v>591</v>
      </c>
      <c r="D348" s="62" t="s">
        <v>465</v>
      </c>
      <c r="E348" s="62" t="s">
        <v>172</v>
      </c>
      <c r="F348" s="87">
        <v>981719</v>
      </c>
      <c r="G348" s="87">
        <v>165301.4</v>
      </c>
      <c r="H348" s="88">
        <v>0.1683795464893722</v>
      </c>
    </row>
    <row r="349" spans="1:8" ht="25.5" x14ac:dyDescent="0.2">
      <c r="A349" s="55">
        <v>342</v>
      </c>
      <c r="B349" s="61" t="s">
        <v>628</v>
      </c>
      <c r="C349" s="62" t="s">
        <v>591</v>
      </c>
      <c r="D349" s="62" t="s">
        <v>465</v>
      </c>
      <c r="E349" s="62" t="s">
        <v>629</v>
      </c>
      <c r="F349" s="87">
        <v>100000</v>
      </c>
      <c r="G349" s="87">
        <v>0</v>
      </c>
      <c r="H349" s="88">
        <v>0</v>
      </c>
    </row>
    <row r="350" spans="1:8" ht="25.5" x14ac:dyDescent="0.2">
      <c r="A350" s="55">
        <v>343</v>
      </c>
      <c r="B350" s="61" t="s">
        <v>630</v>
      </c>
      <c r="C350" s="62" t="s">
        <v>591</v>
      </c>
      <c r="D350" s="62" t="s">
        <v>465</v>
      </c>
      <c r="E350" s="62" t="s">
        <v>631</v>
      </c>
      <c r="F350" s="87">
        <v>881719</v>
      </c>
      <c r="G350" s="87">
        <v>165301.4</v>
      </c>
      <c r="H350" s="88">
        <v>0.18747628212616491</v>
      </c>
    </row>
    <row r="351" spans="1:8" ht="25.5" x14ac:dyDescent="0.2">
      <c r="A351" s="55">
        <v>344</v>
      </c>
      <c r="B351" s="61" t="s">
        <v>312</v>
      </c>
      <c r="C351" s="62" t="s">
        <v>591</v>
      </c>
      <c r="D351" s="62" t="s">
        <v>466</v>
      </c>
      <c r="E351" s="62" t="s">
        <v>105</v>
      </c>
      <c r="F351" s="87">
        <v>366444</v>
      </c>
      <c r="G351" s="87">
        <v>35325</v>
      </c>
      <c r="H351" s="88">
        <v>9.6399449847725707E-2</v>
      </c>
    </row>
    <row r="352" spans="1:8" ht="25.5" x14ac:dyDescent="0.2">
      <c r="A352" s="55">
        <v>345</v>
      </c>
      <c r="B352" s="61" t="s">
        <v>230</v>
      </c>
      <c r="C352" s="62" t="s">
        <v>591</v>
      </c>
      <c r="D352" s="62" t="s">
        <v>466</v>
      </c>
      <c r="E352" s="62" t="s">
        <v>172</v>
      </c>
      <c r="F352" s="87">
        <v>366444</v>
      </c>
      <c r="G352" s="87">
        <v>35325</v>
      </c>
      <c r="H352" s="88">
        <v>9.6399449847725707E-2</v>
      </c>
    </row>
    <row r="353" spans="1:8" ht="25.5" x14ac:dyDescent="0.2">
      <c r="A353" s="55">
        <v>346</v>
      </c>
      <c r="B353" s="61" t="s">
        <v>666</v>
      </c>
      <c r="C353" s="62" t="s">
        <v>591</v>
      </c>
      <c r="D353" s="62" t="s">
        <v>670</v>
      </c>
      <c r="E353" s="62" t="s">
        <v>105</v>
      </c>
      <c r="F353" s="87">
        <v>600000</v>
      </c>
      <c r="G353" s="87">
        <v>0</v>
      </c>
      <c r="H353" s="88">
        <v>0</v>
      </c>
    </row>
    <row r="354" spans="1:8" x14ac:dyDescent="0.2">
      <c r="A354" s="55">
        <v>347</v>
      </c>
      <c r="B354" s="61" t="s">
        <v>293</v>
      </c>
      <c r="C354" s="62" t="s">
        <v>591</v>
      </c>
      <c r="D354" s="62" t="s">
        <v>670</v>
      </c>
      <c r="E354" s="62" t="s">
        <v>175</v>
      </c>
      <c r="F354" s="87">
        <v>600000</v>
      </c>
      <c r="G354" s="87">
        <v>0</v>
      </c>
      <c r="H354" s="88">
        <v>0</v>
      </c>
    </row>
    <row r="355" spans="1:8" ht="25.5" x14ac:dyDescent="0.2">
      <c r="A355" s="55">
        <v>348</v>
      </c>
      <c r="B355" s="61" t="s">
        <v>621</v>
      </c>
      <c r="C355" s="62" t="s">
        <v>591</v>
      </c>
      <c r="D355" s="62" t="s">
        <v>670</v>
      </c>
      <c r="E355" s="62" t="s">
        <v>622</v>
      </c>
      <c r="F355" s="87">
        <v>600000</v>
      </c>
      <c r="G355" s="87">
        <v>0</v>
      </c>
      <c r="H355" s="88">
        <v>0</v>
      </c>
    </row>
    <row r="356" spans="1:8" ht="25.5" x14ac:dyDescent="0.2">
      <c r="A356" s="55">
        <v>349</v>
      </c>
      <c r="B356" s="61" t="s">
        <v>723</v>
      </c>
      <c r="C356" s="62" t="s">
        <v>591</v>
      </c>
      <c r="D356" s="62" t="s">
        <v>724</v>
      </c>
      <c r="E356" s="62" t="s">
        <v>105</v>
      </c>
      <c r="F356" s="87">
        <v>50000</v>
      </c>
      <c r="G356" s="87">
        <v>0</v>
      </c>
      <c r="H356" s="88">
        <v>0</v>
      </c>
    </row>
    <row r="357" spans="1:8" ht="25.5" x14ac:dyDescent="0.2">
      <c r="A357" s="55">
        <v>350</v>
      </c>
      <c r="B357" s="61" t="s">
        <v>230</v>
      </c>
      <c r="C357" s="62" t="s">
        <v>591</v>
      </c>
      <c r="D357" s="62" t="s">
        <v>724</v>
      </c>
      <c r="E357" s="62" t="s">
        <v>172</v>
      </c>
      <c r="F357" s="87">
        <v>50000</v>
      </c>
      <c r="G357" s="87">
        <v>0</v>
      </c>
      <c r="H357" s="88">
        <v>0</v>
      </c>
    </row>
    <row r="358" spans="1:8" x14ac:dyDescent="0.2">
      <c r="A358" s="55">
        <v>351</v>
      </c>
      <c r="B358" s="61" t="s">
        <v>592</v>
      </c>
      <c r="C358" s="62" t="s">
        <v>126</v>
      </c>
      <c r="D358" s="62" t="s">
        <v>365</v>
      </c>
      <c r="E358" s="62" t="s">
        <v>105</v>
      </c>
      <c r="F358" s="87">
        <v>18772969</v>
      </c>
      <c r="G358" s="87">
        <v>4073580</v>
      </c>
      <c r="H358" s="88">
        <v>0.21699178217361356</v>
      </c>
    </row>
    <row r="359" spans="1:8" ht="38.25" x14ac:dyDescent="0.2">
      <c r="A359" s="55">
        <v>352</v>
      </c>
      <c r="B359" s="61" t="s">
        <v>294</v>
      </c>
      <c r="C359" s="62" t="s">
        <v>126</v>
      </c>
      <c r="D359" s="62" t="s">
        <v>436</v>
      </c>
      <c r="E359" s="62" t="s">
        <v>105</v>
      </c>
      <c r="F359" s="87">
        <v>17262100</v>
      </c>
      <c r="G359" s="87">
        <v>3817730</v>
      </c>
      <c r="H359" s="88">
        <v>0.22116254685119424</v>
      </c>
    </row>
    <row r="360" spans="1:8" ht="38.25" x14ac:dyDescent="0.2">
      <c r="A360" s="55">
        <v>353</v>
      </c>
      <c r="B360" s="61" t="s">
        <v>315</v>
      </c>
      <c r="C360" s="62" t="s">
        <v>126</v>
      </c>
      <c r="D360" s="62" t="s">
        <v>520</v>
      </c>
      <c r="E360" s="62" t="s">
        <v>105</v>
      </c>
      <c r="F360" s="87">
        <v>16027100</v>
      </c>
      <c r="G360" s="87">
        <v>3716754</v>
      </c>
      <c r="H360" s="88">
        <v>0.23190433702915686</v>
      </c>
    </row>
    <row r="361" spans="1:8" ht="25.5" x14ac:dyDescent="0.2">
      <c r="A361" s="55">
        <v>354</v>
      </c>
      <c r="B361" s="61" t="s">
        <v>316</v>
      </c>
      <c r="C361" s="62" t="s">
        <v>126</v>
      </c>
      <c r="D361" s="62" t="s">
        <v>467</v>
      </c>
      <c r="E361" s="62" t="s">
        <v>105</v>
      </c>
      <c r="F361" s="87">
        <v>8500000</v>
      </c>
      <c r="G361" s="87">
        <v>3716754</v>
      </c>
      <c r="H361" s="88">
        <v>0.43726517647058821</v>
      </c>
    </row>
    <row r="362" spans="1:8" ht="25.5" x14ac:dyDescent="0.2">
      <c r="A362" s="55">
        <v>355</v>
      </c>
      <c r="B362" s="61" t="s">
        <v>230</v>
      </c>
      <c r="C362" s="62" t="s">
        <v>126</v>
      </c>
      <c r="D362" s="62" t="s">
        <v>467</v>
      </c>
      <c r="E362" s="62" t="s">
        <v>172</v>
      </c>
      <c r="F362" s="87">
        <v>8500000</v>
      </c>
      <c r="G362" s="87">
        <v>3716754</v>
      </c>
      <c r="H362" s="88">
        <v>0.43726517647058821</v>
      </c>
    </row>
    <row r="363" spans="1:8" ht="25.5" x14ac:dyDescent="0.2">
      <c r="A363" s="55">
        <v>356</v>
      </c>
      <c r="B363" s="61" t="s">
        <v>317</v>
      </c>
      <c r="C363" s="62" t="s">
        <v>126</v>
      </c>
      <c r="D363" s="62" t="s">
        <v>468</v>
      </c>
      <c r="E363" s="62" t="s">
        <v>105</v>
      </c>
      <c r="F363" s="87">
        <v>1500000</v>
      </c>
      <c r="G363" s="87">
        <v>0</v>
      </c>
      <c r="H363" s="88">
        <v>0</v>
      </c>
    </row>
    <row r="364" spans="1:8" ht="25.5" x14ac:dyDescent="0.2">
      <c r="A364" s="55">
        <v>357</v>
      </c>
      <c r="B364" s="61" t="s">
        <v>230</v>
      </c>
      <c r="C364" s="62" t="s">
        <v>126</v>
      </c>
      <c r="D364" s="62" t="s">
        <v>468</v>
      </c>
      <c r="E364" s="62" t="s">
        <v>172</v>
      </c>
      <c r="F364" s="87">
        <v>1500000</v>
      </c>
      <c r="G364" s="87">
        <v>0</v>
      </c>
      <c r="H364" s="88">
        <v>0</v>
      </c>
    </row>
    <row r="365" spans="1:8" ht="38.25" x14ac:dyDescent="0.2">
      <c r="A365" s="55">
        <v>358</v>
      </c>
      <c r="B365" s="61" t="s">
        <v>318</v>
      </c>
      <c r="C365" s="62" t="s">
        <v>126</v>
      </c>
      <c r="D365" s="62" t="s">
        <v>469</v>
      </c>
      <c r="E365" s="62" t="s">
        <v>105</v>
      </c>
      <c r="F365" s="87">
        <v>150000</v>
      </c>
      <c r="G365" s="87">
        <v>0</v>
      </c>
      <c r="H365" s="88">
        <v>0</v>
      </c>
    </row>
    <row r="366" spans="1:8" ht="25.5" x14ac:dyDescent="0.2">
      <c r="A366" s="55">
        <v>359</v>
      </c>
      <c r="B366" s="61" t="s">
        <v>230</v>
      </c>
      <c r="C366" s="62" t="s">
        <v>126</v>
      </c>
      <c r="D366" s="62" t="s">
        <v>469</v>
      </c>
      <c r="E366" s="62" t="s">
        <v>172</v>
      </c>
      <c r="F366" s="87">
        <v>150000</v>
      </c>
      <c r="G366" s="87">
        <v>0</v>
      </c>
      <c r="H366" s="88">
        <v>0</v>
      </c>
    </row>
    <row r="367" spans="1:8" ht="25.5" x14ac:dyDescent="0.2">
      <c r="A367" s="55">
        <v>360</v>
      </c>
      <c r="B367" s="61" t="s">
        <v>319</v>
      </c>
      <c r="C367" s="62" t="s">
        <v>126</v>
      </c>
      <c r="D367" s="62" t="s">
        <v>470</v>
      </c>
      <c r="E367" s="62" t="s">
        <v>105</v>
      </c>
      <c r="F367" s="87">
        <v>5877100</v>
      </c>
      <c r="G367" s="87">
        <v>0</v>
      </c>
      <c r="H367" s="88">
        <v>0</v>
      </c>
    </row>
    <row r="368" spans="1:8" ht="25.5" x14ac:dyDescent="0.2">
      <c r="A368" s="55">
        <v>361</v>
      </c>
      <c r="B368" s="61" t="s">
        <v>230</v>
      </c>
      <c r="C368" s="62" t="s">
        <v>126</v>
      </c>
      <c r="D368" s="62" t="s">
        <v>470</v>
      </c>
      <c r="E368" s="62" t="s">
        <v>172</v>
      </c>
      <c r="F368" s="87">
        <v>5877100</v>
      </c>
      <c r="G368" s="87">
        <v>0</v>
      </c>
      <c r="H368" s="88">
        <v>0</v>
      </c>
    </row>
    <row r="369" spans="1:8" ht="25.5" x14ac:dyDescent="0.2">
      <c r="A369" s="55">
        <v>362</v>
      </c>
      <c r="B369" s="61" t="s">
        <v>320</v>
      </c>
      <c r="C369" s="62" t="s">
        <v>126</v>
      </c>
      <c r="D369" s="62" t="s">
        <v>518</v>
      </c>
      <c r="E369" s="62" t="s">
        <v>105</v>
      </c>
      <c r="F369" s="87">
        <v>1235000</v>
      </c>
      <c r="G369" s="87">
        <v>100976</v>
      </c>
      <c r="H369" s="88">
        <v>8.1761943319838062E-2</v>
      </c>
    </row>
    <row r="370" spans="1:8" ht="38.25" x14ac:dyDescent="0.2">
      <c r="A370" s="55">
        <v>363</v>
      </c>
      <c r="B370" s="61" t="s">
        <v>321</v>
      </c>
      <c r="C370" s="62" t="s">
        <v>126</v>
      </c>
      <c r="D370" s="62" t="s">
        <v>471</v>
      </c>
      <c r="E370" s="62" t="s">
        <v>105</v>
      </c>
      <c r="F370" s="87">
        <v>150000</v>
      </c>
      <c r="G370" s="87">
        <v>0</v>
      </c>
      <c r="H370" s="88">
        <v>0</v>
      </c>
    </row>
    <row r="371" spans="1:8" ht="25.5" x14ac:dyDescent="0.2">
      <c r="A371" s="55">
        <v>364</v>
      </c>
      <c r="B371" s="61" t="s">
        <v>230</v>
      </c>
      <c r="C371" s="62" t="s">
        <v>126</v>
      </c>
      <c r="D371" s="62" t="s">
        <v>471</v>
      </c>
      <c r="E371" s="62" t="s">
        <v>172</v>
      </c>
      <c r="F371" s="87">
        <v>150000</v>
      </c>
      <c r="G371" s="87">
        <v>0</v>
      </c>
      <c r="H371" s="88">
        <v>0</v>
      </c>
    </row>
    <row r="372" spans="1:8" ht="25.5" x14ac:dyDescent="0.2">
      <c r="A372" s="55">
        <v>365</v>
      </c>
      <c r="B372" s="61" t="s">
        <v>461</v>
      </c>
      <c r="C372" s="62" t="s">
        <v>126</v>
      </c>
      <c r="D372" s="62" t="s">
        <v>462</v>
      </c>
      <c r="E372" s="62" t="s">
        <v>105</v>
      </c>
      <c r="F372" s="87">
        <v>755000</v>
      </c>
      <c r="G372" s="87">
        <v>32076</v>
      </c>
      <c r="H372" s="88">
        <v>4.2484768211920529E-2</v>
      </c>
    </row>
    <row r="373" spans="1:8" ht="25.5" x14ac:dyDescent="0.2">
      <c r="A373" s="55">
        <v>366</v>
      </c>
      <c r="B373" s="61" t="s">
        <v>230</v>
      </c>
      <c r="C373" s="62" t="s">
        <v>126</v>
      </c>
      <c r="D373" s="62" t="s">
        <v>462</v>
      </c>
      <c r="E373" s="62" t="s">
        <v>172</v>
      </c>
      <c r="F373" s="87">
        <v>755000</v>
      </c>
      <c r="G373" s="87">
        <v>32076</v>
      </c>
      <c r="H373" s="88">
        <v>4.2484768211920529E-2</v>
      </c>
    </row>
    <row r="374" spans="1:8" ht="25.5" x14ac:dyDescent="0.2">
      <c r="A374" s="55">
        <v>367</v>
      </c>
      <c r="B374" s="61" t="s">
        <v>322</v>
      </c>
      <c r="C374" s="62" t="s">
        <v>126</v>
      </c>
      <c r="D374" s="62" t="s">
        <v>472</v>
      </c>
      <c r="E374" s="62" t="s">
        <v>105</v>
      </c>
      <c r="F374" s="87">
        <v>330000</v>
      </c>
      <c r="G374" s="87">
        <v>68900</v>
      </c>
      <c r="H374" s="88">
        <v>0.2087878787878788</v>
      </c>
    </row>
    <row r="375" spans="1:8" ht="25.5" x14ac:dyDescent="0.2">
      <c r="A375" s="55">
        <v>368</v>
      </c>
      <c r="B375" s="61" t="s">
        <v>230</v>
      </c>
      <c r="C375" s="62" t="s">
        <v>126</v>
      </c>
      <c r="D375" s="62" t="s">
        <v>472</v>
      </c>
      <c r="E375" s="62" t="s">
        <v>172</v>
      </c>
      <c r="F375" s="87">
        <v>330000</v>
      </c>
      <c r="G375" s="87">
        <v>68900</v>
      </c>
      <c r="H375" s="88">
        <v>0.2087878787878788</v>
      </c>
    </row>
    <row r="376" spans="1:8" ht="38.25" x14ac:dyDescent="0.2">
      <c r="A376" s="55">
        <v>369</v>
      </c>
      <c r="B376" s="61" t="s">
        <v>310</v>
      </c>
      <c r="C376" s="62" t="s">
        <v>126</v>
      </c>
      <c r="D376" s="62" t="s">
        <v>463</v>
      </c>
      <c r="E376" s="62" t="s">
        <v>105</v>
      </c>
      <c r="F376" s="87">
        <v>1510869</v>
      </c>
      <c r="G376" s="87">
        <v>255850</v>
      </c>
      <c r="H376" s="88">
        <v>0.16933963169540178</v>
      </c>
    </row>
    <row r="377" spans="1:8" ht="25.5" x14ac:dyDescent="0.2">
      <c r="A377" s="55">
        <v>370</v>
      </c>
      <c r="B377" s="61" t="s">
        <v>323</v>
      </c>
      <c r="C377" s="62" t="s">
        <v>126</v>
      </c>
      <c r="D377" s="62" t="s">
        <v>521</v>
      </c>
      <c r="E377" s="62" t="s">
        <v>105</v>
      </c>
      <c r="F377" s="87">
        <v>791549</v>
      </c>
      <c r="G377" s="87">
        <v>82950</v>
      </c>
      <c r="H377" s="88">
        <v>0.10479452314386097</v>
      </c>
    </row>
    <row r="378" spans="1:8" ht="25.5" x14ac:dyDescent="0.2">
      <c r="A378" s="55">
        <v>371</v>
      </c>
      <c r="B378" s="61" t="s">
        <v>324</v>
      </c>
      <c r="C378" s="62" t="s">
        <v>126</v>
      </c>
      <c r="D378" s="62" t="s">
        <v>473</v>
      </c>
      <c r="E378" s="62" t="s">
        <v>105</v>
      </c>
      <c r="F378" s="87">
        <v>791549</v>
      </c>
      <c r="G378" s="87">
        <v>82950</v>
      </c>
      <c r="H378" s="88">
        <v>0.10479452314386097</v>
      </c>
    </row>
    <row r="379" spans="1:8" ht="25.5" x14ac:dyDescent="0.2">
      <c r="A379" s="55">
        <v>372</v>
      </c>
      <c r="B379" s="61" t="s">
        <v>230</v>
      </c>
      <c r="C379" s="62" t="s">
        <v>126</v>
      </c>
      <c r="D379" s="62" t="s">
        <v>473</v>
      </c>
      <c r="E379" s="62" t="s">
        <v>172</v>
      </c>
      <c r="F379" s="87">
        <v>791549</v>
      </c>
      <c r="G379" s="87">
        <v>82950</v>
      </c>
      <c r="H379" s="88">
        <v>0.10479452314386097</v>
      </c>
    </row>
    <row r="380" spans="1:8" x14ac:dyDescent="0.2">
      <c r="A380" s="55">
        <v>373</v>
      </c>
      <c r="B380" s="61" t="s">
        <v>325</v>
      </c>
      <c r="C380" s="62" t="s">
        <v>126</v>
      </c>
      <c r="D380" s="62" t="s">
        <v>522</v>
      </c>
      <c r="E380" s="62" t="s">
        <v>105</v>
      </c>
      <c r="F380" s="87">
        <v>719320</v>
      </c>
      <c r="G380" s="87">
        <v>172900</v>
      </c>
      <c r="H380" s="88">
        <v>0.2403659011288439</v>
      </c>
    </row>
    <row r="381" spans="1:8" ht="38.25" x14ac:dyDescent="0.2">
      <c r="A381" s="55">
        <v>374</v>
      </c>
      <c r="B381" s="61" t="s">
        <v>555</v>
      </c>
      <c r="C381" s="62" t="s">
        <v>126</v>
      </c>
      <c r="D381" s="62" t="s">
        <v>556</v>
      </c>
      <c r="E381" s="62" t="s">
        <v>105</v>
      </c>
      <c r="F381" s="87">
        <v>111000</v>
      </c>
      <c r="G381" s="87">
        <v>0</v>
      </c>
      <c r="H381" s="88">
        <v>0</v>
      </c>
    </row>
    <row r="382" spans="1:8" ht="25.5" x14ac:dyDescent="0.2">
      <c r="A382" s="55">
        <v>375</v>
      </c>
      <c r="B382" s="61" t="s">
        <v>230</v>
      </c>
      <c r="C382" s="62" t="s">
        <v>126</v>
      </c>
      <c r="D382" s="62" t="s">
        <v>556</v>
      </c>
      <c r="E382" s="62" t="s">
        <v>172</v>
      </c>
      <c r="F382" s="87">
        <v>111000</v>
      </c>
      <c r="G382" s="87">
        <v>0</v>
      </c>
      <c r="H382" s="88">
        <v>0</v>
      </c>
    </row>
    <row r="383" spans="1:8" ht="38.25" x14ac:dyDescent="0.2">
      <c r="A383" s="55">
        <v>376</v>
      </c>
      <c r="B383" s="61" t="s">
        <v>326</v>
      </c>
      <c r="C383" s="62" t="s">
        <v>126</v>
      </c>
      <c r="D383" s="62" t="s">
        <v>474</v>
      </c>
      <c r="E383" s="62" t="s">
        <v>105</v>
      </c>
      <c r="F383" s="87">
        <v>259482</v>
      </c>
      <c r="G383" s="87">
        <v>172900</v>
      </c>
      <c r="H383" s="88">
        <v>0.66632752946254459</v>
      </c>
    </row>
    <row r="384" spans="1:8" ht="25.5" x14ac:dyDescent="0.2">
      <c r="A384" s="55">
        <v>377</v>
      </c>
      <c r="B384" s="61" t="s">
        <v>230</v>
      </c>
      <c r="C384" s="62" t="s">
        <v>126</v>
      </c>
      <c r="D384" s="62" t="s">
        <v>474</v>
      </c>
      <c r="E384" s="62" t="s">
        <v>172</v>
      </c>
      <c r="F384" s="87">
        <v>259482</v>
      </c>
      <c r="G384" s="87">
        <v>172900</v>
      </c>
      <c r="H384" s="88">
        <v>0.66632752946254459</v>
      </c>
    </row>
    <row r="385" spans="1:8" ht="25.5" x14ac:dyDescent="0.2">
      <c r="A385" s="55">
        <v>378</v>
      </c>
      <c r="B385" s="61" t="s">
        <v>327</v>
      </c>
      <c r="C385" s="62" t="s">
        <v>126</v>
      </c>
      <c r="D385" s="62" t="s">
        <v>475</v>
      </c>
      <c r="E385" s="62" t="s">
        <v>105</v>
      </c>
      <c r="F385" s="87">
        <v>29600</v>
      </c>
      <c r="G385" s="87">
        <v>0</v>
      </c>
      <c r="H385" s="88">
        <v>0</v>
      </c>
    </row>
    <row r="386" spans="1:8" ht="25.5" x14ac:dyDescent="0.2">
      <c r="A386" s="55">
        <v>379</v>
      </c>
      <c r="B386" s="61" t="s">
        <v>230</v>
      </c>
      <c r="C386" s="62" t="s">
        <v>126</v>
      </c>
      <c r="D386" s="62" t="s">
        <v>475</v>
      </c>
      <c r="E386" s="62" t="s">
        <v>172</v>
      </c>
      <c r="F386" s="87">
        <v>29600</v>
      </c>
      <c r="G386" s="87">
        <v>0</v>
      </c>
      <c r="H386" s="88">
        <v>0</v>
      </c>
    </row>
    <row r="387" spans="1:8" ht="51" x14ac:dyDescent="0.2">
      <c r="A387" s="55">
        <v>380</v>
      </c>
      <c r="B387" s="61" t="s">
        <v>328</v>
      </c>
      <c r="C387" s="62" t="s">
        <v>126</v>
      </c>
      <c r="D387" s="62" t="s">
        <v>557</v>
      </c>
      <c r="E387" s="62" t="s">
        <v>105</v>
      </c>
      <c r="F387" s="87">
        <v>80000</v>
      </c>
      <c r="G387" s="87">
        <v>0</v>
      </c>
      <c r="H387" s="88">
        <v>0</v>
      </c>
    </row>
    <row r="388" spans="1:8" ht="25.5" x14ac:dyDescent="0.2">
      <c r="A388" s="55">
        <v>381</v>
      </c>
      <c r="B388" s="61" t="s">
        <v>230</v>
      </c>
      <c r="C388" s="62" t="s">
        <v>126</v>
      </c>
      <c r="D388" s="62" t="s">
        <v>557</v>
      </c>
      <c r="E388" s="62" t="s">
        <v>172</v>
      </c>
      <c r="F388" s="87">
        <v>80000</v>
      </c>
      <c r="G388" s="87">
        <v>0</v>
      </c>
      <c r="H388" s="88">
        <v>0</v>
      </c>
    </row>
    <row r="389" spans="1:8" ht="51" x14ac:dyDescent="0.2">
      <c r="A389" s="55">
        <v>382</v>
      </c>
      <c r="B389" s="61" t="s">
        <v>725</v>
      </c>
      <c r="C389" s="62" t="s">
        <v>126</v>
      </c>
      <c r="D389" s="62" t="s">
        <v>726</v>
      </c>
      <c r="E389" s="62" t="s">
        <v>105</v>
      </c>
      <c r="F389" s="87">
        <v>239238</v>
      </c>
      <c r="G389" s="87">
        <v>0</v>
      </c>
      <c r="H389" s="88">
        <v>0</v>
      </c>
    </row>
    <row r="390" spans="1:8" ht="25.5" x14ac:dyDescent="0.2">
      <c r="A390" s="55">
        <v>383</v>
      </c>
      <c r="B390" s="61" t="s">
        <v>230</v>
      </c>
      <c r="C390" s="62" t="s">
        <v>126</v>
      </c>
      <c r="D390" s="62" t="s">
        <v>726</v>
      </c>
      <c r="E390" s="62" t="s">
        <v>172</v>
      </c>
      <c r="F390" s="87">
        <v>239238</v>
      </c>
      <c r="G390" s="87">
        <v>0</v>
      </c>
      <c r="H390" s="88">
        <v>0</v>
      </c>
    </row>
    <row r="391" spans="1:8" x14ac:dyDescent="0.2">
      <c r="A391" s="55">
        <v>384</v>
      </c>
      <c r="B391" s="61" t="s">
        <v>65</v>
      </c>
      <c r="C391" s="62" t="s">
        <v>127</v>
      </c>
      <c r="D391" s="62" t="s">
        <v>365</v>
      </c>
      <c r="E391" s="62" t="s">
        <v>105</v>
      </c>
      <c r="F391" s="87">
        <v>6764782.7000000002</v>
      </c>
      <c r="G391" s="87">
        <v>1193939.8500000001</v>
      </c>
      <c r="H391" s="88">
        <v>0.17649345188870591</v>
      </c>
    </row>
    <row r="392" spans="1:8" ht="38.25" x14ac:dyDescent="0.2">
      <c r="A392" s="55">
        <v>385</v>
      </c>
      <c r="B392" s="61" t="s">
        <v>294</v>
      </c>
      <c r="C392" s="62" t="s">
        <v>127</v>
      </c>
      <c r="D392" s="62" t="s">
        <v>436</v>
      </c>
      <c r="E392" s="62" t="s">
        <v>105</v>
      </c>
      <c r="F392" s="87">
        <v>6764782.7000000002</v>
      </c>
      <c r="G392" s="87">
        <v>1193939.8500000001</v>
      </c>
      <c r="H392" s="88">
        <v>0.17649345188870591</v>
      </c>
    </row>
    <row r="393" spans="1:8" ht="51" x14ac:dyDescent="0.2">
      <c r="A393" s="55">
        <v>386</v>
      </c>
      <c r="B393" s="61" t="s">
        <v>329</v>
      </c>
      <c r="C393" s="62" t="s">
        <v>127</v>
      </c>
      <c r="D393" s="62" t="s">
        <v>523</v>
      </c>
      <c r="E393" s="62" t="s">
        <v>105</v>
      </c>
      <c r="F393" s="87">
        <v>6764782.7000000002</v>
      </c>
      <c r="G393" s="87">
        <v>1193939.8500000001</v>
      </c>
      <c r="H393" s="88">
        <v>0.17649345188870591</v>
      </c>
    </row>
    <row r="394" spans="1:8" ht="51" x14ac:dyDescent="0.2">
      <c r="A394" s="55">
        <v>387</v>
      </c>
      <c r="B394" s="61" t="s">
        <v>330</v>
      </c>
      <c r="C394" s="62" t="s">
        <v>127</v>
      </c>
      <c r="D394" s="62" t="s">
        <v>476</v>
      </c>
      <c r="E394" s="62" t="s">
        <v>105</v>
      </c>
      <c r="F394" s="87">
        <v>6002372.7000000002</v>
      </c>
      <c r="G394" s="87">
        <v>1129667.8500000001</v>
      </c>
      <c r="H394" s="88">
        <v>0.18820354990618959</v>
      </c>
    </row>
    <row r="395" spans="1:8" x14ac:dyDescent="0.2">
      <c r="A395" s="55">
        <v>388</v>
      </c>
      <c r="B395" s="61" t="s">
        <v>246</v>
      </c>
      <c r="C395" s="62" t="s">
        <v>127</v>
      </c>
      <c r="D395" s="62" t="s">
        <v>476</v>
      </c>
      <c r="E395" s="62" t="s">
        <v>173</v>
      </c>
      <c r="F395" s="87">
        <v>4751859.17</v>
      </c>
      <c r="G395" s="87">
        <v>929455.35</v>
      </c>
      <c r="H395" s="88">
        <v>0.19559825254669741</v>
      </c>
    </row>
    <row r="396" spans="1:8" ht="25.5" x14ac:dyDescent="0.2">
      <c r="A396" s="55">
        <v>389</v>
      </c>
      <c r="B396" s="61" t="s">
        <v>230</v>
      </c>
      <c r="C396" s="62" t="s">
        <v>127</v>
      </c>
      <c r="D396" s="62" t="s">
        <v>476</v>
      </c>
      <c r="E396" s="62" t="s">
        <v>172</v>
      </c>
      <c r="F396" s="87">
        <v>1246113.53</v>
      </c>
      <c r="G396" s="87">
        <v>200126.5</v>
      </c>
      <c r="H396" s="88">
        <v>0.16060053533003529</v>
      </c>
    </row>
    <row r="397" spans="1:8" x14ac:dyDescent="0.2">
      <c r="A397" s="55">
        <v>390</v>
      </c>
      <c r="B397" s="61" t="s">
        <v>233</v>
      </c>
      <c r="C397" s="62" t="s">
        <v>127</v>
      </c>
      <c r="D397" s="62" t="s">
        <v>476</v>
      </c>
      <c r="E397" s="62" t="s">
        <v>174</v>
      </c>
      <c r="F397" s="87">
        <v>4400</v>
      </c>
      <c r="G397" s="87">
        <v>86</v>
      </c>
      <c r="H397" s="88">
        <v>1.9545454545454546E-2</v>
      </c>
    </row>
    <row r="398" spans="1:8" ht="25.5" x14ac:dyDescent="0.2">
      <c r="A398" s="55">
        <v>391</v>
      </c>
      <c r="B398" s="61" t="s">
        <v>617</v>
      </c>
      <c r="C398" s="62" t="s">
        <v>127</v>
      </c>
      <c r="D398" s="62" t="s">
        <v>476</v>
      </c>
      <c r="E398" s="62" t="s">
        <v>618</v>
      </c>
      <c r="F398" s="87">
        <v>1400</v>
      </c>
      <c r="G398" s="87">
        <v>0</v>
      </c>
      <c r="H398" s="88">
        <v>0</v>
      </c>
    </row>
    <row r="399" spans="1:8" x14ac:dyDescent="0.2">
      <c r="A399" s="55">
        <v>392</v>
      </c>
      <c r="B399" s="61" t="s">
        <v>643</v>
      </c>
      <c r="C399" s="62" t="s">
        <v>127</v>
      </c>
      <c r="D399" s="62" t="s">
        <v>476</v>
      </c>
      <c r="E399" s="62" t="s">
        <v>625</v>
      </c>
      <c r="F399" s="87">
        <v>3000</v>
      </c>
      <c r="G399" s="87">
        <v>86</v>
      </c>
      <c r="H399" s="88">
        <v>2.8666666666666667E-2</v>
      </c>
    </row>
    <row r="400" spans="1:8" ht="51" x14ac:dyDescent="0.2">
      <c r="A400" s="55">
        <v>393</v>
      </c>
      <c r="B400" s="61" t="s">
        <v>331</v>
      </c>
      <c r="C400" s="62" t="s">
        <v>127</v>
      </c>
      <c r="D400" s="62" t="s">
        <v>477</v>
      </c>
      <c r="E400" s="62" t="s">
        <v>105</v>
      </c>
      <c r="F400" s="87">
        <v>762410</v>
      </c>
      <c r="G400" s="87">
        <v>64272</v>
      </c>
      <c r="H400" s="88">
        <v>8.4301097834498503E-2</v>
      </c>
    </row>
    <row r="401" spans="1:8" ht="25.5" x14ac:dyDescent="0.2">
      <c r="A401" s="55">
        <v>394</v>
      </c>
      <c r="B401" s="61" t="s">
        <v>230</v>
      </c>
      <c r="C401" s="62" t="s">
        <v>127</v>
      </c>
      <c r="D401" s="62" t="s">
        <v>477</v>
      </c>
      <c r="E401" s="62" t="s">
        <v>172</v>
      </c>
      <c r="F401" s="87">
        <v>762410</v>
      </c>
      <c r="G401" s="87">
        <v>64272</v>
      </c>
      <c r="H401" s="88">
        <v>8.4301097834498503E-2</v>
      </c>
    </row>
    <row r="402" spans="1:8" x14ac:dyDescent="0.2">
      <c r="A402" s="55">
        <v>395</v>
      </c>
      <c r="B402" s="59" t="s">
        <v>66</v>
      </c>
      <c r="C402" s="60" t="s">
        <v>128</v>
      </c>
      <c r="D402" s="60" t="s">
        <v>365</v>
      </c>
      <c r="E402" s="60" t="s">
        <v>105</v>
      </c>
      <c r="F402" s="85">
        <v>22198276.789999999</v>
      </c>
      <c r="G402" s="85">
        <v>1896356.72</v>
      </c>
      <c r="H402" s="86">
        <v>8.5428104980395644E-2</v>
      </c>
    </row>
    <row r="403" spans="1:8" x14ac:dyDescent="0.2">
      <c r="A403" s="55">
        <v>396</v>
      </c>
      <c r="B403" s="61" t="s">
        <v>67</v>
      </c>
      <c r="C403" s="62" t="s">
        <v>129</v>
      </c>
      <c r="D403" s="62" t="s">
        <v>365</v>
      </c>
      <c r="E403" s="62" t="s">
        <v>105</v>
      </c>
      <c r="F403" s="87">
        <v>19840090.5</v>
      </c>
      <c r="G403" s="87">
        <v>1405584.17</v>
      </c>
      <c r="H403" s="88">
        <v>7.084565314860837E-2</v>
      </c>
    </row>
    <row r="404" spans="1:8" ht="38.25" x14ac:dyDescent="0.2">
      <c r="A404" s="55">
        <v>397</v>
      </c>
      <c r="B404" s="61" t="s">
        <v>310</v>
      </c>
      <c r="C404" s="62" t="s">
        <v>129</v>
      </c>
      <c r="D404" s="62" t="s">
        <v>463</v>
      </c>
      <c r="E404" s="62" t="s">
        <v>105</v>
      </c>
      <c r="F404" s="87">
        <v>19840090.5</v>
      </c>
      <c r="G404" s="87">
        <v>1405584.17</v>
      </c>
      <c r="H404" s="88">
        <v>7.084565314860837E-2</v>
      </c>
    </row>
    <row r="405" spans="1:8" x14ac:dyDescent="0.2">
      <c r="A405" s="55">
        <v>398</v>
      </c>
      <c r="B405" s="61" t="s">
        <v>332</v>
      </c>
      <c r="C405" s="62" t="s">
        <v>129</v>
      </c>
      <c r="D405" s="62" t="s">
        <v>524</v>
      </c>
      <c r="E405" s="62" t="s">
        <v>105</v>
      </c>
      <c r="F405" s="87">
        <v>19840090.5</v>
      </c>
      <c r="G405" s="87">
        <v>1405584.17</v>
      </c>
      <c r="H405" s="88">
        <v>7.084565314860837E-2</v>
      </c>
    </row>
    <row r="406" spans="1:8" ht="63.75" x14ac:dyDescent="0.2">
      <c r="A406" s="55">
        <v>399</v>
      </c>
      <c r="B406" s="61" t="s">
        <v>644</v>
      </c>
      <c r="C406" s="62" t="s">
        <v>129</v>
      </c>
      <c r="D406" s="62" t="s">
        <v>645</v>
      </c>
      <c r="E406" s="62" t="s">
        <v>105</v>
      </c>
      <c r="F406" s="87">
        <v>3083400</v>
      </c>
      <c r="G406" s="87">
        <v>0</v>
      </c>
      <c r="H406" s="88">
        <v>0</v>
      </c>
    </row>
    <row r="407" spans="1:8" x14ac:dyDescent="0.2">
      <c r="A407" s="55">
        <v>400</v>
      </c>
      <c r="B407" s="61" t="s">
        <v>254</v>
      </c>
      <c r="C407" s="62" t="s">
        <v>129</v>
      </c>
      <c r="D407" s="62" t="s">
        <v>645</v>
      </c>
      <c r="E407" s="62" t="s">
        <v>178</v>
      </c>
      <c r="F407" s="87">
        <v>3083400</v>
      </c>
      <c r="G407" s="87">
        <v>0</v>
      </c>
      <c r="H407" s="88">
        <v>0</v>
      </c>
    </row>
    <row r="408" spans="1:8" x14ac:dyDescent="0.2">
      <c r="A408" s="55">
        <v>401</v>
      </c>
      <c r="B408" s="61" t="s">
        <v>333</v>
      </c>
      <c r="C408" s="62" t="s">
        <v>129</v>
      </c>
      <c r="D408" s="62" t="s">
        <v>478</v>
      </c>
      <c r="E408" s="62" t="s">
        <v>105</v>
      </c>
      <c r="F408" s="87">
        <v>4387456</v>
      </c>
      <c r="G408" s="87">
        <v>963195.61</v>
      </c>
      <c r="H408" s="88">
        <v>0.21953396455713745</v>
      </c>
    </row>
    <row r="409" spans="1:8" x14ac:dyDescent="0.2">
      <c r="A409" s="55">
        <v>402</v>
      </c>
      <c r="B409" s="61" t="s">
        <v>246</v>
      </c>
      <c r="C409" s="62" t="s">
        <v>129</v>
      </c>
      <c r="D409" s="62" t="s">
        <v>478</v>
      </c>
      <c r="E409" s="62" t="s">
        <v>173</v>
      </c>
      <c r="F409" s="87">
        <v>2922095</v>
      </c>
      <c r="G409" s="87">
        <v>766188.63</v>
      </c>
      <c r="H409" s="88">
        <v>0.26220524315602334</v>
      </c>
    </row>
    <row r="410" spans="1:8" ht="25.5" x14ac:dyDescent="0.2">
      <c r="A410" s="55">
        <v>403</v>
      </c>
      <c r="B410" s="61" t="s">
        <v>230</v>
      </c>
      <c r="C410" s="62" t="s">
        <v>129</v>
      </c>
      <c r="D410" s="62" t="s">
        <v>478</v>
      </c>
      <c r="E410" s="62" t="s">
        <v>172</v>
      </c>
      <c r="F410" s="87">
        <v>1045361</v>
      </c>
      <c r="G410" s="87">
        <v>197006.98</v>
      </c>
      <c r="H410" s="88">
        <v>0.18845832205333851</v>
      </c>
    </row>
    <row r="411" spans="1:8" x14ac:dyDescent="0.2">
      <c r="A411" s="55">
        <v>404</v>
      </c>
      <c r="B411" s="61" t="s">
        <v>233</v>
      </c>
      <c r="C411" s="62" t="s">
        <v>129</v>
      </c>
      <c r="D411" s="62" t="s">
        <v>478</v>
      </c>
      <c r="E411" s="62" t="s">
        <v>174</v>
      </c>
      <c r="F411" s="87">
        <v>420000</v>
      </c>
      <c r="G411" s="87">
        <v>0</v>
      </c>
      <c r="H411" s="88">
        <v>0</v>
      </c>
    </row>
    <row r="412" spans="1:8" ht="25.5" x14ac:dyDescent="0.2">
      <c r="A412" s="55">
        <v>405</v>
      </c>
      <c r="B412" s="61" t="s">
        <v>617</v>
      </c>
      <c r="C412" s="62" t="s">
        <v>129</v>
      </c>
      <c r="D412" s="62" t="s">
        <v>478</v>
      </c>
      <c r="E412" s="62" t="s">
        <v>618</v>
      </c>
      <c r="F412" s="87">
        <v>420000</v>
      </c>
      <c r="G412" s="87">
        <v>0</v>
      </c>
      <c r="H412" s="88">
        <v>0</v>
      </c>
    </row>
    <row r="413" spans="1:8" ht="38.25" x14ac:dyDescent="0.2">
      <c r="A413" s="55">
        <v>406</v>
      </c>
      <c r="B413" s="61" t="s">
        <v>334</v>
      </c>
      <c r="C413" s="62" t="s">
        <v>129</v>
      </c>
      <c r="D413" s="62" t="s">
        <v>479</v>
      </c>
      <c r="E413" s="62" t="s">
        <v>105</v>
      </c>
      <c r="F413" s="87">
        <v>1541937</v>
      </c>
      <c r="G413" s="87">
        <v>383602.72</v>
      </c>
      <c r="H413" s="88">
        <v>0.24877976207847663</v>
      </c>
    </row>
    <row r="414" spans="1:8" x14ac:dyDescent="0.2">
      <c r="A414" s="55">
        <v>407</v>
      </c>
      <c r="B414" s="61" t="s">
        <v>246</v>
      </c>
      <c r="C414" s="62" t="s">
        <v>129</v>
      </c>
      <c r="D414" s="62" t="s">
        <v>479</v>
      </c>
      <c r="E414" s="62" t="s">
        <v>173</v>
      </c>
      <c r="F414" s="87">
        <v>1461047</v>
      </c>
      <c r="G414" s="87">
        <v>375769.83</v>
      </c>
      <c r="H414" s="88">
        <v>0.25719215740492946</v>
      </c>
    </row>
    <row r="415" spans="1:8" ht="25.5" x14ac:dyDescent="0.2">
      <c r="A415" s="55">
        <v>408</v>
      </c>
      <c r="B415" s="61" t="s">
        <v>230</v>
      </c>
      <c r="C415" s="62" t="s">
        <v>129</v>
      </c>
      <c r="D415" s="62" t="s">
        <v>479</v>
      </c>
      <c r="E415" s="62" t="s">
        <v>172</v>
      </c>
      <c r="F415" s="87">
        <v>80890</v>
      </c>
      <c r="G415" s="87">
        <v>7832.89</v>
      </c>
      <c r="H415" s="88">
        <v>9.6833848436147854E-2</v>
      </c>
    </row>
    <row r="416" spans="1:8" ht="25.5" x14ac:dyDescent="0.2">
      <c r="A416" s="55">
        <v>409</v>
      </c>
      <c r="B416" s="61" t="s">
        <v>335</v>
      </c>
      <c r="C416" s="62" t="s">
        <v>129</v>
      </c>
      <c r="D416" s="62" t="s">
        <v>480</v>
      </c>
      <c r="E416" s="62" t="s">
        <v>105</v>
      </c>
      <c r="F416" s="87">
        <v>7334997.5</v>
      </c>
      <c r="G416" s="87">
        <v>13480.84</v>
      </c>
      <c r="H416" s="88">
        <v>1.8378792903474064E-3</v>
      </c>
    </row>
    <row r="417" spans="1:8" ht="25.5" x14ac:dyDescent="0.2">
      <c r="A417" s="55">
        <v>410</v>
      </c>
      <c r="B417" s="61" t="s">
        <v>230</v>
      </c>
      <c r="C417" s="62" t="s">
        <v>129</v>
      </c>
      <c r="D417" s="62" t="s">
        <v>480</v>
      </c>
      <c r="E417" s="62" t="s">
        <v>172</v>
      </c>
      <c r="F417" s="87">
        <v>7334997.5</v>
      </c>
      <c r="G417" s="87">
        <v>13480.84</v>
      </c>
      <c r="H417" s="88">
        <v>1.8378792903474064E-3</v>
      </c>
    </row>
    <row r="418" spans="1:8" ht="25.5" x14ac:dyDescent="0.2">
      <c r="A418" s="55">
        <v>411</v>
      </c>
      <c r="B418" s="61" t="s">
        <v>628</v>
      </c>
      <c r="C418" s="62" t="s">
        <v>129</v>
      </c>
      <c r="D418" s="62" t="s">
        <v>480</v>
      </c>
      <c r="E418" s="62" t="s">
        <v>629</v>
      </c>
      <c r="F418" s="87">
        <v>7029047.5</v>
      </c>
      <c r="G418" s="87">
        <v>0</v>
      </c>
      <c r="H418" s="88">
        <v>0</v>
      </c>
    </row>
    <row r="419" spans="1:8" ht="25.5" x14ac:dyDescent="0.2">
      <c r="A419" s="55">
        <v>412</v>
      </c>
      <c r="B419" s="61" t="s">
        <v>630</v>
      </c>
      <c r="C419" s="62" t="s">
        <v>129</v>
      </c>
      <c r="D419" s="62" t="s">
        <v>480</v>
      </c>
      <c r="E419" s="62" t="s">
        <v>631</v>
      </c>
      <c r="F419" s="87">
        <v>305950</v>
      </c>
      <c r="G419" s="87">
        <v>13480.84</v>
      </c>
      <c r="H419" s="88">
        <v>4.4062232390913551E-2</v>
      </c>
    </row>
    <row r="420" spans="1:8" ht="25.5" x14ac:dyDescent="0.2">
      <c r="A420" s="55">
        <v>413</v>
      </c>
      <c r="B420" s="61" t="s">
        <v>336</v>
      </c>
      <c r="C420" s="62" t="s">
        <v>129</v>
      </c>
      <c r="D420" s="62" t="s">
        <v>481</v>
      </c>
      <c r="E420" s="62" t="s">
        <v>105</v>
      </c>
      <c r="F420" s="87">
        <v>30000</v>
      </c>
      <c r="G420" s="87">
        <v>0</v>
      </c>
      <c r="H420" s="88">
        <v>0</v>
      </c>
    </row>
    <row r="421" spans="1:8" ht="25.5" x14ac:dyDescent="0.2">
      <c r="A421" s="55">
        <v>414</v>
      </c>
      <c r="B421" s="61" t="s">
        <v>230</v>
      </c>
      <c r="C421" s="62" t="s">
        <v>129</v>
      </c>
      <c r="D421" s="62" t="s">
        <v>481</v>
      </c>
      <c r="E421" s="62" t="s">
        <v>172</v>
      </c>
      <c r="F421" s="87">
        <v>30000</v>
      </c>
      <c r="G421" s="87">
        <v>0</v>
      </c>
      <c r="H421" s="88">
        <v>0</v>
      </c>
    </row>
    <row r="422" spans="1:8" x14ac:dyDescent="0.2">
      <c r="A422" s="55">
        <v>415</v>
      </c>
      <c r="B422" s="61" t="s">
        <v>337</v>
      </c>
      <c r="C422" s="62" t="s">
        <v>129</v>
      </c>
      <c r="D422" s="62" t="s">
        <v>482</v>
      </c>
      <c r="E422" s="62" t="s">
        <v>105</v>
      </c>
      <c r="F422" s="87">
        <v>280300</v>
      </c>
      <c r="G422" s="87">
        <v>45305</v>
      </c>
      <c r="H422" s="88">
        <v>0.16163039600428114</v>
      </c>
    </row>
    <row r="423" spans="1:8" ht="25.5" x14ac:dyDescent="0.2">
      <c r="A423" s="55">
        <v>416</v>
      </c>
      <c r="B423" s="61" t="s">
        <v>230</v>
      </c>
      <c r="C423" s="62" t="s">
        <v>129</v>
      </c>
      <c r="D423" s="62" t="s">
        <v>482</v>
      </c>
      <c r="E423" s="62" t="s">
        <v>172</v>
      </c>
      <c r="F423" s="87">
        <v>280300</v>
      </c>
      <c r="G423" s="87">
        <v>45305</v>
      </c>
      <c r="H423" s="88">
        <v>0.16163039600428114</v>
      </c>
    </row>
    <row r="424" spans="1:8" ht="76.5" x14ac:dyDescent="0.2">
      <c r="A424" s="55">
        <v>417</v>
      </c>
      <c r="B424" s="61" t="s">
        <v>338</v>
      </c>
      <c r="C424" s="62" t="s">
        <v>129</v>
      </c>
      <c r="D424" s="62" t="s">
        <v>483</v>
      </c>
      <c r="E424" s="62" t="s">
        <v>105</v>
      </c>
      <c r="F424" s="87">
        <v>50000</v>
      </c>
      <c r="G424" s="87">
        <v>0</v>
      </c>
      <c r="H424" s="88">
        <v>0</v>
      </c>
    </row>
    <row r="425" spans="1:8" ht="25.5" x14ac:dyDescent="0.2">
      <c r="A425" s="55">
        <v>418</v>
      </c>
      <c r="B425" s="61" t="s">
        <v>230</v>
      </c>
      <c r="C425" s="62" t="s">
        <v>129</v>
      </c>
      <c r="D425" s="62" t="s">
        <v>483</v>
      </c>
      <c r="E425" s="62" t="s">
        <v>172</v>
      </c>
      <c r="F425" s="87">
        <v>50000</v>
      </c>
      <c r="G425" s="87">
        <v>0</v>
      </c>
      <c r="H425" s="88">
        <v>0</v>
      </c>
    </row>
    <row r="426" spans="1:8" ht="25.5" x14ac:dyDescent="0.2">
      <c r="A426" s="55">
        <v>419</v>
      </c>
      <c r="B426" s="61" t="s">
        <v>727</v>
      </c>
      <c r="C426" s="62" t="s">
        <v>129</v>
      </c>
      <c r="D426" s="62" t="s">
        <v>728</v>
      </c>
      <c r="E426" s="62" t="s">
        <v>105</v>
      </c>
      <c r="F426" s="87">
        <v>350000</v>
      </c>
      <c r="G426" s="87">
        <v>0</v>
      </c>
      <c r="H426" s="88">
        <v>0</v>
      </c>
    </row>
    <row r="427" spans="1:8" ht="25.5" x14ac:dyDescent="0.2">
      <c r="A427" s="55">
        <v>420</v>
      </c>
      <c r="B427" s="61" t="s">
        <v>230</v>
      </c>
      <c r="C427" s="62" t="s">
        <v>129</v>
      </c>
      <c r="D427" s="62" t="s">
        <v>728</v>
      </c>
      <c r="E427" s="62" t="s">
        <v>172</v>
      </c>
      <c r="F427" s="87">
        <v>350000</v>
      </c>
      <c r="G427" s="87">
        <v>0</v>
      </c>
      <c r="H427" s="88">
        <v>0</v>
      </c>
    </row>
    <row r="428" spans="1:8" ht="25.5" x14ac:dyDescent="0.2">
      <c r="A428" s="55">
        <v>421</v>
      </c>
      <c r="B428" s="61" t="s">
        <v>729</v>
      </c>
      <c r="C428" s="62" t="s">
        <v>129</v>
      </c>
      <c r="D428" s="62" t="s">
        <v>730</v>
      </c>
      <c r="E428" s="62" t="s">
        <v>105</v>
      </c>
      <c r="F428" s="87">
        <v>1000000</v>
      </c>
      <c r="G428" s="87">
        <v>0</v>
      </c>
      <c r="H428" s="88">
        <v>0</v>
      </c>
    </row>
    <row r="429" spans="1:8" x14ac:dyDescent="0.2">
      <c r="A429" s="55">
        <v>422</v>
      </c>
      <c r="B429" s="61" t="s">
        <v>293</v>
      </c>
      <c r="C429" s="62" t="s">
        <v>129</v>
      </c>
      <c r="D429" s="62" t="s">
        <v>730</v>
      </c>
      <c r="E429" s="62" t="s">
        <v>175</v>
      </c>
      <c r="F429" s="87">
        <v>1000000</v>
      </c>
      <c r="G429" s="87">
        <v>0</v>
      </c>
      <c r="H429" s="88">
        <v>0</v>
      </c>
    </row>
    <row r="430" spans="1:8" ht="25.5" x14ac:dyDescent="0.2">
      <c r="A430" s="55">
        <v>423</v>
      </c>
      <c r="B430" s="61" t="s">
        <v>621</v>
      </c>
      <c r="C430" s="62" t="s">
        <v>129</v>
      </c>
      <c r="D430" s="62" t="s">
        <v>730</v>
      </c>
      <c r="E430" s="62" t="s">
        <v>622</v>
      </c>
      <c r="F430" s="87">
        <v>1000000</v>
      </c>
      <c r="G430" s="87">
        <v>0</v>
      </c>
      <c r="H430" s="88">
        <v>0</v>
      </c>
    </row>
    <row r="431" spans="1:8" ht="25.5" x14ac:dyDescent="0.2">
      <c r="A431" s="55">
        <v>424</v>
      </c>
      <c r="B431" s="61" t="s">
        <v>731</v>
      </c>
      <c r="C431" s="62" t="s">
        <v>129</v>
      </c>
      <c r="D431" s="62" t="s">
        <v>732</v>
      </c>
      <c r="E431" s="62" t="s">
        <v>105</v>
      </c>
      <c r="F431" s="87">
        <v>1782000</v>
      </c>
      <c r="G431" s="87">
        <v>0</v>
      </c>
      <c r="H431" s="88">
        <v>0</v>
      </c>
    </row>
    <row r="432" spans="1:8" x14ac:dyDescent="0.2">
      <c r="A432" s="55">
        <v>425</v>
      </c>
      <c r="B432" s="61" t="s">
        <v>254</v>
      </c>
      <c r="C432" s="62" t="s">
        <v>129</v>
      </c>
      <c r="D432" s="62" t="s">
        <v>732</v>
      </c>
      <c r="E432" s="62" t="s">
        <v>178</v>
      </c>
      <c r="F432" s="87">
        <v>1782000</v>
      </c>
      <c r="G432" s="87">
        <v>0</v>
      </c>
      <c r="H432" s="88">
        <v>0</v>
      </c>
    </row>
    <row r="433" spans="1:8" x14ac:dyDescent="0.2">
      <c r="A433" s="55">
        <v>426</v>
      </c>
      <c r="B433" s="61" t="s">
        <v>68</v>
      </c>
      <c r="C433" s="62" t="s">
        <v>130</v>
      </c>
      <c r="D433" s="62" t="s">
        <v>365</v>
      </c>
      <c r="E433" s="62" t="s">
        <v>105</v>
      </c>
      <c r="F433" s="87">
        <v>2358186.29</v>
      </c>
      <c r="G433" s="87">
        <v>490772.55</v>
      </c>
      <c r="H433" s="88">
        <v>0.20811441067278871</v>
      </c>
    </row>
    <row r="434" spans="1:8" ht="38.25" x14ac:dyDescent="0.2">
      <c r="A434" s="55">
        <v>427</v>
      </c>
      <c r="B434" s="61" t="s">
        <v>310</v>
      </c>
      <c r="C434" s="62" t="s">
        <v>130</v>
      </c>
      <c r="D434" s="62" t="s">
        <v>463</v>
      </c>
      <c r="E434" s="62" t="s">
        <v>105</v>
      </c>
      <c r="F434" s="87">
        <v>2358186.29</v>
      </c>
      <c r="G434" s="87">
        <v>490772.55</v>
      </c>
      <c r="H434" s="88">
        <v>0.20811441067278871</v>
      </c>
    </row>
    <row r="435" spans="1:8" x14ac:dyDescent="0.2">
      <c r="A435" s="55">
        <v>428</v>
      </c>
      <c r="B435" s="61" t="s">
        <v>339</v>
      </c>
      <c r="C435" s="62" t="s">
        <v>130</v>
      </c>
      <c r="D435" s="62" t="s">
        <v>525</v>
      </c>
      <c r="E435" s="62" t="s">
        <v>105</v>
      </c>
      <c r="F435" s="87">
        <v>2358186.29</v>
      </c>
      <c r="G435" s="87">
        <v>490772.55</v>
      </c>
      <c r="H435" s="88">
        <v>0.20811441067278871</v>
      </c>
    </row>
    <row r="436" spans="1:8" ht="38.25" x14ac:dyDescent="0.2">
      <c r="A436" s="55">
        <v>429</v>
      </c>
      <c r="B436" s="61" t="s">
        <v>340</v>
      </c>
      <c r="C436" s="62" t="s">
        <v>130</v>
      </c>
      <c r="D436" s="62" t="s">
        <v>484</v>
      </c>
      <c r="E436" s="62" t="s">
        <v>105</v>
      </c>
      <c r="F436" s="87">
        <v>2113611.29</v>
      </c>
      <c r="G436" s="87">
        <v>439182.55</v>
      </c>
      <c r="H436" s="88">
        <v>0.20778775741683325</v>
      </c>
    </row>
    <row r="437" spans="1:8" x14ac:dyDescent="0.2">
      <c r="A437" s="55">
        <v>430</v>
      </c>
      <c r="B437" s="61" t="s">
        <v>246</v>
      </c>
      <c r="C437" s="62" t="s">
        <v>130</v>
      </c>
      <c r="D437" s="62" t="s">
        <v>484</v>
      </c>
      <c r="E437" s="62" t="s">
        <v>173</v>
      </c>
      <c r="F437" s="87">
        <v>1792655.42</v>
      </c>
      <c r="G437" s="87">
        <v>418209.02</v>
      </c>
      <c r="H437" s="88">
        <v>0.23329024381049204</v>
      </c>
    </row>
    <row r="438" spans="1:8" ht="25.5" x14ac:dyDescent="0.2">
      <c r="A438" s="55">
        <v>431</v>
      </c>
      <c r="B438" s="61" t="s">
        <v>230</v>
      </c>
      <c r="C438" s="62" t="s">
        <v>130</v>
      </c>
      <c r="D438" s="62" t="s">
        <v>484</v>
      </c>
      <c r="E438" s="62" t="s">
        <v>172</v>
      </c>
      <c r="F438" s="87">
        <v>320755.87</v>
      </c>
      <c r="G438" s="87">
        <v>20973.53</v>
      </c>
      <c r="H438" s="88">
        <v>6.5387829067633269E-2</v>
      </c>
    </row>
    <row r="439" spans="1:8" x14ac:dyDescent="0.2">
      <c r="A439" s="55">
        <v>432</v>
      </c>
      <c r="B439" s="61" t="s">
        <v>233</v>
      </c>
      <c r="C439" s="62" t="s">
        <v>130</v>
      </c>
      <c r="D439" s="62" t="s">
        <v>484</v>
      </c>
      <c r="E439" s="62" t="s">
        <v>174</v>
      </c>
      <c r="F439" s="87">
        <v>200</v>
      </c>
      <c r="G439" s="87">
        <v>0</v>
      </c>
      <c r="H439" s="88">
        <v>0</v>
      </c>
    </row>
    <row r="440" spans="1:8" x14ac:dyDescent="0.2">
      <c r="A440" s="55">
        <v>433</v>
      </c>
      <c r="B440" s="61" t="s">
        <v>626</v>
      </c>
      <c r="C440" s="62" t="s">
        <v>130</v>
      </c>
      <c r="D440" s="62" t="s">
        <v>484</v>
      </c>
      <c r="E440" s="62" t="s">
        <v>627</v>
      </c>
      <c r="F440" s="87">
        <v>200</v>
      </c>
      <c r="G440" s="87">
        <v>0</v>
      </c>
      <c r="H440" s="88">
        <v>0</v>
      </c>
    </row>
    <row r="441" spans="1:8" ht="38.25" x14ac:dyDescent="0.2">
      <c r="A441" s="55">
        <v>434</v>
      </c>
      <c r="B441" s="61" t="s">
        <v>646</v>
      </c>
      <c r="C441" s="62" t="s">
        <v>130</v>
      </c>
      <c r="D441" s="62" t="s">
        <v>647</v>
      </c>
      <c r="E441" s="62" t="s">
        <v>105</v>
      </c>
      <c r="F441" s="87">
        <v>244575</v>
      </c>
      <c r="G441" s="87">
        <v>51590</v>
      </c>
      <c r="H441" s="88">
        <v>0.21093734028416641</v>
      </c>
    </row>
    <row r="442" spans="1:8" ht="25.5" x14ac:dyDescent="0.2">
      <c r="A442" s="55">
        <v>435</v>
      </c>
      <c r="B442" s="61" t="s">
        <v>230</v>
      </c>
      <c r="C442" s="62" t="s">
        <v>130</v>
      </c>
      <c r="D442" s="62" t="s">
        <v>647</v>
      </c>
      <c r="E442" s="62" t="s">
        <v>172</v>
      </c>
      <c r="F442" s="87">
        <v>244575</v>
      </c>
      <c r="G442" s="87">
        <v>51590</v>
      </c>
      <c r="H442" s="88">
        <v>0.21093734028416641</v>
      </c>
    </row>
    <row r="443" spans="1:8" x14ac:dyDescent="0.2">
      <c r="A443" s="55">
        <v>436</v>
      </c>
      <c r="B443" s="59" t="s">
        <v>69</v>
      </c>
      <c r="C443" s="60" t="s">
        <v>131</v>
      </c>
      <c r="D443" s="60" t="s">
        <v>365</v>
      </c>
      <c r="E443" s="60" t="s">
        <v>105</v>
      </c>
      <c r="F443" s="85">
        <v>87282314</v>
      </c>
      <c r="G443" s="85">
        <v>19929933.460000001</v>
      </c>
      <c r="H443" s="86">
        <v>0.22833873836113006</v>
      </c>
    </row>
    <row r="444" spans="1:8" x14ac:dyDescent="0.2">
      <c r="A444" s="55">
        <v>437</v>
      </c>
      <c r="B444" s="61" t="s">
        <v>70</v>
      </c>
      <c r="C444" s="62" t="s">
        <v>132</v>
      </c>
      <c r="D444" s="62" t="s">
        <v>365</v>
      </c>
      <c r="E444" s="62" t="s">
        <v>105</v>
      </c>
      <c r="F444" s="87">
        <v>4486510</v>
      </c>
      <c r="G444" s="87">
        <v>1090717.3</v>
      </c>
      <c r="H444" s="88">
        <v>0.24311041321650906</v>
      </c>
    </row>
    <row r="445" spans="1:8" x14ac:dyDescent="0.2">
      <c r="A445" s="55">
        <v>438</v>
      </c>
      <c r="B445" s="61" t="s">
        <v>226</v>
      </c>
      <c r="C445" s="62" t="s">
        <v>132</v>
      </c>
      <c r="D445" s="62" t="s">
        <v>366</v>
      </c>
      <c r="E445" s="62" t="s">
        <v>105</v>
      </c>
      <c r="F445" s="87">
        <v>4486510</v>
      </c>
      <c r="G445" s="87">
        <v>1090717.3</v>
      </c>
      <c r="H445" s="88">
        <v>0.24311041321650906</v>
      </c>
    </row>
    <row r="446" spans="1:8" x14ac:dyDescent="0.2">
      <c r="A446" s="55">
        <v>439</v>
      </c>
      <c r="B446" s="61" t="s">
        <v>341</v>
      </c>
      <c r="C446" s="62" t="s">
        <v>132</v>
      </c>
      <c r="D446" s="62" t="s">
        <v>485</v>
      </c>
      <c r="E446" s="62" t="s">
        <v>105</v>
      </c>
      <c r="F446" s="87">
        <v>4486510</v>
      </c>
      <c r="G446" s="87">
        <v>1090717.3</v>
      </c>
      <c r="H446" s="88">
        <v>0.24311041321650906</v>
      </c>
    </row>
    <row r="447" spans="1:8" x14ac:dyDescent="0.2">
      <c r="A447" s="55">
        <v>440</v>
      </c>
      <c r="B447" s="61" t="s">
        <v>342</v>
      </c>
      <c r="C447" s="62" t="s">
        <v>132</v>
      </c>
      <c r="D447" s="62" t="s">
        <v>485</v>
      </c>
      <c r="E447" s="62" t="s">
        <v>179</v>
      </c>
      <c r="F447" s="87">
        <v>4486510</v>
      </c>
      <c r="G447" s="87">
        <v>1090717.3</v>
      </c>
      <c r="H447" s="88">
        <v>0.24311041321650906</v>
      </c>
    </row>
    <row r="448" spans="1:8" x14ac:dyDescent="0.2">
      <c r="A448" s="55">
        <v>441</v>
      </c>
      <c r="B448" s="61" t="s">
        <v>632</v>
      </c>
      <c r="C448" s="62" t="s">
        <v>132</v>
      </c>
      <c r="D448" s="62" t="s">
        <v>485</v>
      </c>
      <c r="E448" s="62" t="s">
        <v>633</v>
      </c>
      <c r="F448" s="87">
        <v>4486510</v>
      </c>
      <c r="G448" s="87">
        <v>1090717.3</v>
      </c>
      <c r="H448" s="88">
        <v>0.24311041321650906</v>
      </c>
    </row>
    <row r="449" spans="1:8" x14ac:dyDescent="0.2">
      <c r="A449" s="55">
        <v>442</v>
      </c>
      <c r="B449" s="61" t="s">
        <v>71</v>
      </c>
      <c r="C449" s="62" t="s">
        <v>133</v>
      </c>
      <c r="D449" s="62" t="s">
        <v>365</v>
      </c>
      <c r="E449" s="62" t="s">
        <v>105</v>
      </c>
      <c r="F449" s="87">
        <v>76004129</v>
      </c>
      <c r="G449" s="87">
        <v>17548591.739999998</v>
      </c>
      <c r="H449" s="88">
        <v>0.23088997888522608</v>
      </c>
    </row>
    <row r="450" spans="1:8" ht="38.25" x14ac:dyDescent="0.2">
      <c r="A450" s="55">
        <v>443</v>
      </c>
      <c r="B450" s="61" t="s">
        <v>237</v>
      </c>
      <c r="C450" s="62" t="s">
        <v>133</v>
      </c>
      <c r="D450" s="62" t="s">
        <v>407</v>
      </c>
      <c r="E450" s="62" t="s">
        <v>105</v>
      </c>
      <c r="F450" s="87">
        <v>900000</v>
      </c>
      <c r="G450" s="87">
        <v>0</v>
      </c>
      <c r="H450" s="88">
        <v>0</v>
      </c>
    </row>
    <row r="451" spans="1:8" ht="51" x14ac:dyDescent="0.2">
      <c r="A451" s="55">
        <v>444</v>
      </c>
      <c r="B451" s="61" t="s">
        <v>238</v>
      </c>
      <c r="C451" s="62" t="s">
        <v>133</v>
      </c>
      <c r="D451" s="62" t="s">
        <v>515</v>
      </c>
      <c r="E451" s="62" t="s">
        <v>105</v>
      </c>
      <c r="F451" s="87">
        <v>900000</v>
      </c>
      <c r="G451" s="87">
        <v>0</v>
      </c>
      <c r="H451" s="88">
        <v>0</v>
      </c>
    </row>
    <row r="452" spans="1:8" ht="25.5" x14ac:dyDescent="0.2">
      <c r="A452" s="55">
        <v>445</v>
      </c>
      <c r="B452" s="61" t="s">
        <v>343</v>
      </c>
      <c r="C452" s="62" t="s">
        <v>133</v>
      </c>
      <c r="D452" s="62" t="s">
        <v>558</v>
      </c>
      <c r="E452" s="62" t="s">
        <v>105</v>
      </c>
      <c r="F452" s="87">
        <v>300000</v>
      </c>
      <c r="G452" s="87">
        <v>0</v>
      </c>
      <c r="H452" s="88">
        <v>0</v>
      </c>
    </row>
    <row r="453" spans="1:8" ht="25.5" x14ac:dyDescent="0.2">
      <c r="A453" s="55">
        <v>446</v>
      </c>
      <c r="B453" s="61" t="s">
        <v>344</v>
      </c>
      <c r="C453" s="62" t="s">
        <v>133</v>
      </c>
      <c r="D453" s="62" t="s">
        <v>558</v>
      </c>
      <c r="E453" s="62" t="s">
        <v>180</v>
      </c>
      <c r="F453" s="87">
        <v>300000</v>
      </c>
      <c r="G453" s="87">
        <v>0</v>
      </c>
      <c r="H453" s="88">
        <v>0</v>
      </c>
    </row>
    <row r="454" spans="1:8" x14ac:dyDescent="0.2">
      <c r="A454" s="55">
        <v>447</v>
      </c>
      <c r="B454" s="61" t="s">
        <v>634</v>
      </c>
      <c r="C454" s="62" t="s">
        <v>133</v>
      </c>
      <c r="D454" s="62" t="s">
        <v>558</v>
      </c>
      <c r="E454" s="62" t="s">
        <v>635</v>
      </c>
      <c r="F454" s="87">
        <v>300000</v>
      </c>
      <c r="G454" s="87">
        <v>0</v>
      </c>
      <c r="H454" s="88">
        <v>0</v>
      </c>
    </row>
    <row r="455" spans="1:8" ht="38.25" x14ac:dyDescent="0.2">
      <c r="A455" s="55">
        <v>448</v>
      </c>
      <c r="B455" s="61" t="s">
        <v>345</v>
      </c>
      <c r="C455" s="62" t="s">
        <v>133</v>
      </c>
      <c r="D455" s="62" t="s">
        <v>559</v>
      </c>
      <c r="E455" s="62" t="s">
        <v>105</v>
      </c>
      <c r="F455" s="87">
        <v>600000</v>
      </c>
      <c r="G455" s="87">
        <v>0</v>
      </c>
      <c r="H455" s="88">
        <v>0</v>
      </c>
    </row>
    <row r="456" spans="1:8" ht="25.5" x14ac:dyDescent="0.2">
      <c r="A456" s="55">
        <v>449</v>
      </c>
      <c r="B456" s="61" t="s">
        <v>344</v>
      </c>
      <c r="C456" s="62" t="s">
        <v>133</v>
      </c>
      <c r="D456" s="62" t="s">
        <v>559</v>
      </c>
      <c r="E456" s="62" t="s">
        <v>180</v>
      </c>
      <c r="F456" s="87">
        <v>600000</v>
      </c>
      <c r="G456" s="87">
        <v>0</v>
      </c>
      <c r="H456" s="88">
        <v>0</v>
      </c>
    </row>
    <row r="457" spans="1:8" x14ac:dyDescent="0.2">
      <c r="A457" s="55">
        <v>450</v>
      </c>
      <c r="B457" s="61" t="s">
        <v>634</v>
      </c>
      <c r="C457" s="62" t="s">
        <v>133</v>
      </c>
      <c r="D457" s="62" t="s">
        <v>559</v>
      </c>
      <c r="E457" s="62" t="s">
        <v>635</v>
      </c>
      <c r="F457" s="87">
        <v>600000</v>
      </c>
      <c r="G457" s="87">
        <v>0</v>
      </c>
      <c r="H457" s="88">
        <v>0</v>
      </c>
    </row>
    <row r="458" spans="1:8" ht="38.25" x14ac:dyDescent="0.2">
      <c r="A458" s="55">
        <v>451</v>
      </c>
      <c r="B458" s="61" t="s">
        <v>310</v>
      </c>
      <c r="C458" s="62" t="s">
        <v>133</v>
      </c>
      <c r="D458" s="62" t="s">
        <v>463</v>
      </c>
      <c r="E458" s="62" t="s">
        <v>105</v>
      </c>
      <c r="F458" s="87">
        <v>1180000</v>
      </c>
      <c r="G458" s="87">
        <v>0</v>
      </c>
      <c r="H458" s="88">
        <v>0</v>
      </c>
    </row>
    <row r="459" spans="1:8" ht="25.5" x14ac:dyDescent="0.2">
      <c r="A459" s="55">
        <v>452</v>
      </c>
      <c r="B459" s="61" t="s">
        <v>346</v>
      </c>
      <c r="C459" s="62" t="s">
        <v>133</v>
      </c>
      <c r="D459" s="62" t="s">
        <v>526</v>
      </c>
      <c r="E459" s="62" t="s">
        <v>105</v>
      </c>
      <c r="F459" s="87">
        <v>1000000</v>
      </c>
      <c r="G459" s="87">
        <v>0</v>
      </c>
      <c r="H459" s="88">
        <v>0</v>
      </c>
    </row>
    <row r="460" spans="1:8" ht="25.5" x14ac:dyDescent="0.2">
      <c r="A460" s="55">
        <v>453</v>
      </c>
      <c r="B460" s="61" t="s">
        <v>347</v>
      </c>
      <c r="C460" s="62" t="s">
        <v>133</v>
      </c>
      <c r="D460" s="62" t="s">
        <v>733</v>
      </c>
      <c r="E460" s="62" t="s">
        <v>105</v>
      </c>
      <c r="F460" s="87">
        <v>1000000</v>
      </c>
      <c r="G460" s="87">
        <v>0</v>
      </c>
      <c r="H460" s="88">
        <v>0</v>
      </c>
    </row>
    <row r="461" spans="1:8" ht="25.5" x14ac:dyDescent="0.2">
      <c r="A461" s="55">
        <v>454</v>
      </c>
      <c r="B461" s="61" t="s">
        <v>344</v>
      </c>
      <c r="C461" s="62" t="s">
        <v>133</v>
      </c>
      <c r="D461" s="62" t="s">
        <v>733</v>
      </c>
      <c r="E461" s="62" t="s">
        <v>180</v>
      </c>
      <c r="F461" s="87">
        <v>1000000</v>
      </c>
      <c r="G461" s="87">
        <v>0</v>
      </c>
      <c r="H461" s="88">
        <v>0</v>
      </c>
    </row>
    <row r="462" spans="1:8" x14ac:dyDescent="0.2">
      <c r="A462" s="55">
        <v>455</v>
      </c>
      <c r="B462" s="61" t="s">
        <v>634</v>
      </c>
      <c r="C462" s="62" t="s">
        <v>133</v>
      </c>
      <c r="D462" s="62" t="s">
        <v>733</v>
      </c>
      <c r="E462" s="62" t="s">
        <v>635</v>
      </c>
      <c r="F462" s="87">
        <v>1000000</v>
      </c>
      <c r="G462" s="87">
        <v>0</v>
      </c>
      <c r="H462" s="88">
        <v>0</v>
      </c>
    </row>
    <row r="463" spans="1:8" ht="38.25" x14ac:dyDescent="0.2">
      <c r="A463" s="55">
        <v>456</v>
      </c>
      <c r="B463" s="61" t="s">
        <v>527</v>
      </c>
      <c r="C463" s="62" t="s">
        <v>133</v>
      </c>
      <c r="D463" s="62" t="s">
        <v>528</v>
      </c>
      <c r="E463" s="62" t="s">
        <v>105</v>
      </c>
      <c r="F463" s="87">
        <v>180000</v>
      </c>
      <c r="G463" s="87">
        <v>0</v>
      </c>
      <c r="H463" s="88">
        <v>0</v>
      </c>
    </row>
    <row r="464" spans="1:8" ht="25.5" x14ac:dyDescent="0.2">
      <c r="A464" s="55">
        <v>457</v>
      </c>
      <c r="B464" s="61" t="s">
        <v>734</v>
      </c>
      <c r="C464" s="62" t="s">
        <v>133</v>
      </c>
      <c r="D464" s="62" t="s">
        <v>735</v>
      </c>
      <c r="E464" s="62" t="s">
        <v>105</v>
      </c>
      <c r="F464" s="87">
        <v>180000</v>
      </c>
      <c r="G464" s="87">
        <v>0</v>
      </c>
      <c r="H464" s="88">
        <v>0</v>
      </c>
    </row>
    <row r="465" spans="1:8" ht="25.5" x14ac:dyDescent="0.2">
      <c r="A465" s="55">
        <v>458</v>
      </c>
      <c r="B465" s="61" t="s">
        <v>344</v>
      </c>
      <c r="C465" s="62" t="s">
        <v>133</v>
      </c>
      <c r="D465" s="62" t="s">
        <v>735</v>
      </c>
      <c r="E465" s="62" t="s">
        <v>180</v>
      </c>
      <c r="F465" s="87">
        <v>180000</v>
      </c>
      <c r="G465" s="87">
        <v>0</v>
      </c>
      <c r="H465" s="88">
        <v>0</v>
      </c>
    </row>
    <row r="466" spans="1:8" x14ac:dyDescent="0.2">
      <c r="A466" s="55">
        <v>459</v>
      </c>
      <c r="B466" s="61" t="s">
        <v>634</v>
      </c>
      <c r="C466" s="62" t="s">
        <v>133</v>
      </c>
      <c r="D466" s="62" t="s">
        <v>735</v>
      </c>
      <c r="E466" s="62" t="s">
        <v>635</v>
      </c>
      <c r="F466" s="87">
        <v>180000</v>
      </c>
      <c r="G466" s="87">
        <v>0</v>
      </c>
      <c r="H466" s="88">
        <v>0</v>
      </c>
    </row>
    <row r="467" spans="1:8" ht="38.25" x14ac:dyDescent="0.2">
      <c r="A467" s="55">
        <v>460</v>
      </c>
      <c r="B467" s="61" t="s">
        <v>348</v>
      </c>
      <c r="C467" s="62" t="s">
        <v>133</v>
      </c>
      <c r="D467" s="62" t="s">
        <v>486</v>
      </c>
      <c r="E467" s="62" t="s">
        <v>105</v>
      </c>
      <c r="F467" s="87">
        <v>73700325</v>
      </c>
      <c r="G467" s="87">
        <v>17504575.739999998</v>
      </c>
      <c r="H467" s="88">
        <v>0.23751015670555048</v>
      </c>
    </row>
    <row r="468" spans="1:8" ht="25.5" x14ac:dyDescent="0.2">
      <c r="A468" s="55">
        <v>461</v>
      </c>
      <c r="B468" s="61" t="s">
        <v>349</v>
      </c>
      <c r="C468" s="62" t="s">
        <v>133</v>
      </c>
      <c r="D468" s="62" t="s">
        <v>487</v>
      </c>
      <c r="E468" s="62" t="s">
        <v>105</v>
      </c>
      <c r="F468" s="87">
        <v>170000</v>
      </c>
      <c r="G468" s="87">
        <v>3365</v>
      </c>
      <c r="H468" s="88">
        <v>1.9794117647058823E-2</v>
      </c>
    </row>
    <row r="469" spans="1:8" x14ac:dyDescent="0.2">
      <c r="A469" s="55">
        <v>462</v>
      </c>
      <c r="B469" s="61" t="s">
        <v>242</v>
      </c>
      <c r="C469" s="62" t="s">
        <v>133</v>
      </c>
      <c r="D469" s="62" t="s">
        <v>487</v>
      </c>
      <c r="E469" s="62" t="s">
        <v>176</v>
      </c>
      <c r="F469" s="87">
        <v>170000</v>
      </c>
      <c r="G469" s="87">
        <v>3365</v>
      </c>
      <c r="H469" s="88">
        <v>1.9794117647058823E-2</v>
      </c>
    </row>
    <row r="470" spans="1:8" ht="25.5" x14ac:dyDescent="0.2">
      <c r="A470" s="55">
        <v>463</v>
      </c>
      <c r="B470" s="61" t="s">
        <v>350</v>
      </c>
      <c r="C470" s="62" t="s">
        <v>133</v>
      </c>
      <c r="D470" s="62" t="s">
        <v>488</v>
      </c>
      <c r="E470" s="62" t="s">
        <v>105</v>
      </c>
      <c r="F470" s="87">
        <v>100000</v>
      </c>
      <c r="G470" s="87">
        <v>0</v>
      </c>
      <c r="H470" s="88">
        <v>0</v>
      </c>
    </row>
    <row r="471" spans="1:8" ht="25.5" x14ac:dyDescent="0.2">
      <c r="A471" s="55">
        <v>464</v>
      </c>
      <c r="B471" s="61" t="s">
        <v>230</v>
      </c>
      <c r="C471" s="62" t="s">
        <v>133</v>
      </c>
      <c r="D471" s="62" t="s">
        <v>488</v>
      </c>
      <c r="E471" s="62" t="s">
        <v>172</v>
      </c>
      <c r="F471" s="87">
        <v>100000</v>
      </c>
      <c r="G471" s="87">
        <v>0</v>
      </c>
      <c r="H471" s="88">
        <v>0</v>
      </c>
    </row>
    <row r="472" spans="1:8" ht="25.5" x14ac:dyDescent="0.2">
      <c r="A472" s="55">
        <v>465</v>
      </c>
      <c r="B472" s="61" t="s">
        <v>351</v>
      </c>
      <c r="C472" s="62" t="s">
        <v>133</v>
      </c>
      <c r="D472" s="62" t="s">
        <v>489</v>
      </c>
      <c r="E472" s="62" t="s">
        <v>105</v>
      </c>
      <c r="F472" s="87">
        <v>580000</v>
      </c>
      <c r="G472" s="87">
        <v>13000</v>
      </c>
      <c r="H472" s="88">
        <v>2.2413793103448276E-2</v>
      </c>
    </row>
    <row r="473" spans="1:8" ht="25.5" x14ac:dyDescent="0.2">
      <c r="A473" s="55">
        <v>466</v>
      </c>
      <c r="B473" s="61" t="s">
        <v>352</v>
      </c>
      <c r="C473" s="62" t="s">
        <v>133</v>
      </c>
      <c r="D473" s="62" t="s">
        <v>489</v>
      </c>
      <c r="E473" s="62" t="s">
        <v>181</v>
      </c>
      <c r="F473" s="87">
        <v>580000</v>
      </c>
      <c r="G473" s="87">
        <v>13000</v>
      </c>
      <c r="H473" s="88">
        <v>2.2413793103448276E-2</v>
      </c>
    </row>
    <row r="474" spans="1:8" ht="38.25" x14ac:dyDescent="0.2">
      <c r="A474" s="55">
        <v>467</v>
      </c>
      <c r="B474" s="61" t="s">
        <v>636</v>
      </c>
      <c r="C474" s="62" t="s">
        <v>133</v>
      </c>
      <c r="D474" s="62" t="s">
        <v>489</v>
      </c>
      <c r="E474" s="62" t="s">
        <v>637</v>
      </c>
      <c r="F474" s="87">
        <v>580000</v>
      </c>
      <c r="G474" s="87">
        <v>13000</v>
      </c>
      <c r="H474" s="88">
        <v>2.2413793103448276E-2</v>
      </c>
    </row>
    <row r="475" spans="1:8" ht="76.5" x14ac:dyDescent="0.2">
      <c r="A475" s="55">
        <v>468</v>
      </c>
      <c r="B475" s="61" t="s">
        <v>490</v>
      </c>
      <c r="C475" s="62" t="s">
        <v>133</v>
      </c>
      <c r="D475" s="62" t="s">
        <v>491</v>
      </c>
      <c r="E475" s="62" t="s">
        <v>105</v>
      </c>
      <c r="F475" s="87">
        <v>110000</v>
      </c>
      <c r="G475" s="87">
        <v>0</v>
      </c>
      <c r="H475" s="88">
        <v>0</v>
      </c>
    </row>
    <row r="476" spans="1:8" ht="25.5" x14ac:dyDescent="0.2">
      <c r="A476" s="55">
        <v>469</v>
      </c>
      <c r="B476" s="61" t="s">
        <v>230</v>
      </c>
      <c r="C476" s="62" t="s">
        <v>133</v>
      </c>
      <c r="D476" s="62" t="s">
        <v>491</v>
      </c>
      <c r="E476" s="62" t="s">
        <v>172</v>
      </c>
      <c r="F476" s="87">
        <v>110000</v>
      </c>
      <c r="G476" s="87">
        <v>0</v>
      </c>
      <c r="H476" s="88">
        <v>0</v>
      </c>
    </row>
    <row r="477" spans="1:8" ht="25.5" x14ac:dyDescent="0.2">
      <c r="A477" s="55">
        <v>470</v>
      </c>
      <c r="B477" s="61" t="s">
        <v>492</v>
      </c>
      <c r="C477" s="62" t="s">
        <v>133</v>
      </c>
      <c r="D477" s="62" t="s">
        <v>493</v>
      </c>
      <c r="E477" s="62" t="s">
        <v>105</v>
      </c>
      <c r="F477" s="87">
        <v>10000</v>
      </c>
      <c r="G477" s="87">
        <v>0</v>
      </c>
      <c r="H477" s="88">
        <v>0</v>
      </c>
    </row>
    <row r="478" spans="1:8" ht="25.5" x14ac:dyDescent="0.2">
      <c r="A478" s="55">
        <v>471</v>
      </c>
      <c r="B478" s="61" t="s">
        <v>230</v>
      </c>
      <c r="C478" s="62" t="s">
        <v>133</v>
      </c>
      <c r="D478" s="62" t="s">
        <v>493</v>
      </c>
      <c r="E478" s="62" t="s">
        <v>172</v>
      </c>
      <c r="F478" s="87">
        <v>10000</v>
      </c>
      <c r="G478" s="87">
        <v>0</v>
      </c>
      <c r="H478" s="88">
        <v>0</v>
      </c>
    </row>
    <row r="479" spans="1:8" ht="114.75" x14ac:dyDescent="0.2">
      <c r="A479" s="55">
        <v>472</v>
      </c>
      <c r="B479" s="61" t="s">
        <v>593</v>
      </c>
      <c r="C479" s="62" t="s">
        <v>133</v>
      </c>
      <c r="D479" s="62" t="s">
        <v>494</v>
      </c>
      <c r="E479" s="62" t="s">
        <v>105</v>
      </c>
      <c r="F479" s="87">
        <v>7845810</v>
      </c>
      <c r="G479" s="87">
        <v>1452787.29</v>
      </c>
      <c r="H479" s="88">
        <v>0.18516727909546624</v>
      </c>
    </row>
    <row r="480" spans="1:8" ht="25.5" x14ac:dyDescent="0.2">
      <c r="A480" s="55">
        <v>473</v>
      </c>
      <c r="B480" s="61" t="s">
        <v>230</v>
      </c>
      <c r="C480" s="62" t="s">
        <v>133</v>
      </c>
      <c r="D480" s="62" t="s">
        <v>494</v>
      </c>
      <c r="E480" s="62" t="s">
        <v>172</v>
      </c>
      <c r="F480" s="87">
        <v>115810</v>
      </c>
      <c r="G480" s="87">
        <v>19627.39</v>
      </c>
      <c r="H480" s="88">
        <v>0.16947923322683706</v>
      </c>
    </row>
    <row r="481" spans="1:8" x14ac:dyDescent="0.2">
      <c r="A481" s="55">
        <v>474</v>
      </c>
      <c r="B481" s="61" t="s">
        <v>342</v>
      </c>
      <c r="C481" s="62" t="s">
        <v>133</v>
      </c>
      <c r="D481" s="62" t="s">
        <v>494</v>
      </c>
      <c r="E481" s="62" t="s">
        <v>179</v>
      </c>
      <c r="F481" s="87">
        <v>7730000</v>
      </c>
      <c r="G481" s="87">
        <v>1433159.9</v>
      </c>
      <c r="H481" s="88">
        <v>0.18540231565329884</v>
      </c>
    </row>
    <row r="482" spans="1:8" ht="25.5" x14ac:dyDescent="0.2">
      <c r="A482" s="55">
        <v>475</v>
      </c>
      <c r="B482" s="61" t="s">
        <v>638</v>
      </c>
      <c r="C482" s="62" t="s">
        <v>133</v>
      </c>
      <c r="D482" s="62" t="s">
        <v>494</v>
      </c>
      <c r="E482" s="62" t="s">
        <v>639</v>
      </c>
      <c r="F482" s="87">
        <v>7730000</v>
      </c>
      <c r="G482" s="87">
        <v>1433159.9</v>
      </c>
      <c r="H482" s="88">
        <v>0.18540231565329884</v>
      </c>
    </row>
    <row r="483" spans="1:8" ht="102" x14ac:dyDescent="0.2">
      <c r="A483" s="55">
        <v>476</v>
      </c>
      <c r="B483" s="61" t="s">
        <v>594</v>
      </c>
      <c r="C483" s="62" t="s">
        <v>133</v>
      </c>
      <c r="D483" s="62" t="s">
        <v>495</v>
      </c>
      <c r="E483" s="62" t="s">
        <v>105</v>
      </c>
      <c r="F483" s="87">
        <v>57247515</v>
      </c>
      <c r="G483" s="87">
        <v>14323602.949999999</v>
      </c>
      <c r="H483" s="88">
        <v>0.25020479840915366</v>
      </c>
    </row>
    <row r="484" spans="1:8" ht="25.5" x14ac:dyDescent="0.2">
      <c r="A484" s="55">
        <v>477</v>
      </c>
      <c r="B484" s="61" t="s">
        <v>230</v>
      </c>
      <c r="C484" s="62" t="s">
        <v>133</v>
      </c>
      <c r="D484" s="62" t="s">
        <v>495</v>
      </c>
      <c r="E484" s="62" t="s">
        <v>172</v>
      </c>
      <c r="F484" s="87">
        <v>687000</v>
      </c>
      <c r="G484" s="87">
        <v>163248.18</v>
      </c>
      <c r="H484" s="88">
        <v>0.23762471615720523</v>
      </c>
    </row>
    <row r="485" spans="1:8" x14ac:dyDescent="0.2">
      <c r="A485" s="55">
        <v>478</v>
      </c>
      <c r="B485" s="61" t="s">
        <v>342</v>
      </c>
      <c r="C485" s="62" t="s">
        <v>133</v>
      </c>
      <c r="D485" s="62" t="s">
        <v>495</v>
      </c>
      <c r="E485" s="62" t="s">
        <v>179</v>
      </c>
      <c r="F485" s="87">
        <v>56560515</v>
      </c>
      <c r="G485" s="87">
        <v>14160354.77</v>
      </c>
      <c r="H485" s="88">
        <v>0.25035759964349691</v>
      </c>
    </row>
    <row r="486" spans="1:8" ht="25.5" x14ac:dyDescent="0.2">
      <c r="A486" s="55">
        <v>479</v>
      </c>
      <c r="B486" s="61" t="s">
        <v>638</v>
      </c>
      <c r="C486" s="62" t="s">
        <v>133</v>
      </c>
      <c r="D486" s="62" t="s">
        <v>495</v>
      </c>
      <c r="E486" s="62" t="s">
        <v>639</v>
      </c>
      <c r="F486" s="87">
        <v>56560515</v>
      </c>
      <c r="G486" s="87">
        <v>14160354.77</v>
      </c>
      <c r="H486" s="88">
        <v>0.25035759964349691</v>
      </c>
    </row>
    <row r="487" spans="1:8" ht="51" x14ac:dyDescent="0.2">
      <c r="A487" s="55">
        <v>480</v>
      </c>
      <c r="B487" s="61" t="s">
        <v>595</v>
      </c>
      <c r="C487" s="62" t="s">
        <v>133</v>
      </c>
      <c r="D487" s="62" t="s">
        <v>496</v>
      </c>
      <c r="E487" s="62" t="s">
        <v>105</v>
      </c>
      <c r="F487" s="87">
        <v>7637000</v>
      </c>
      <c r="G487" s="87">
        <v>1711820.5</v>
      </c>
      <c r="H487" s="88">
        <v>0.22414829121382743</v>
      </c>
    </row>
    <row r="488" spans="1:8" ht="25.5" x14ac:dyDescent="0.2">
      <c r="A488" s="55">
        <v>481</v>
      </c>
      <c r="B488" s="61" t="s">
        <v>230</v>
      </c>
      <c r="C488" s="62" t="s">
        <v>133</v>
      </c>
      <c r="D488" s="62" t="s">
        <v>496</v>
      </c>
      <c r="E488" s="62" t="s">
        <v>172</v>
      </c>
      <c r="F488" s="87">
        <v>103000</v>
      </c>
      <c r="G488" s="87">
        <v>17561.919999999998</v>
      </c>
      <c r="H488" s="88">
        <v>0.17050407766990291</v>
      </c>
    </row>
    <row r="489" spans="1:8" x14ac:dyDescent="0.2">
      <c r="A489" s="55">
        <v>482</v>
      </c>
      <c r="B489" s="61" t="s">
        <v>342</v>
      </c>
      <c r="C489" s="62" t="s">
        <v>133</v>
      </c>
      <c r="D489" s="62" t="s">
        <v>496</v>
      </c>
      <c r="E489" s="62" t="s">
        <v>179</v>
      </c>
      <c r="F489" s="87">
        <v>7534000</v>
      </c>
      <c r="G489" s="87">
        <v>1694258.58</v>
      </c>
      <c r="H489" s="88">
        <v>0.22488168038226705</v>
      </c>
    </row>
    <row r="490" spans="1:8" ht="25.5" x14ac:dyDescent="0.2">
      <c r="A490" s="55">
        <v>483</v>
      </c>
      <c r="B490" s="61" t="s">
        <v>638</v>
      </c>
      <c r="C490" s="62" t="s">
        <v>133</v>
      </c>
      <c r="D490" s="62" t="s">
        <v>496</v>
      </c>
      <c r="E490" s="62" t="s">
        <v>639</v>
      </c>
      <c r="F490" s="87">
        <v>7534000</v>
      </c>
      <c r="G490" s="87">
        <v>1694258.58</v>
      </c>
      <c r="H490" s="88">
        <v>0.22488168038226705</v>
      </c>
    </row>
    <row r="491" spans="1:8" x14ac:dyDescent="0.2">
      <c r="A491" s="55">
        <v>484</v>
      </c>
      <c r="B491" s="61" t="s">
        <v>226</v>
      </c>
      <c r="C491" s="62" t="s">
        <v>133</v>
      </c>
      <c r="D491" s="62" t="s">
        <v>366</v>
      </c>
      <c r="E491" s="62" t="s">
        <v>105</v>
      </c>
      <c r="F491" s="87">
        <v>223804</v>
      </c>
      <c r="G491" s="87">
        <v>44016</v>
      </c>
      <c r="H491" s="88">
        <v>0.19667208807706743</v>
      </c>
    </row>
    <row r="492" spans="1:8" ht="25.5" x14ac:dyDescent="0.2">
      <c r="A492" s="55">
        <v>485</v>
      </c>
      <c r="B492" s="61" t="s">
        <v>353</v>
      </c>
      <c r="C492" s="62" t="s">
        <v>133</v>
      </c>
      <c r="D492" s="62" t="s">
        <v>497</v>
      </c>
      <c r="E492" s="62" t="s">
        <v>105</v>
      </c>
      <c r="F492" s="87">
        <v>223804</v>
      </c>
      <c r="G492" s="87">
        <v>44016</v>
      </c>
      <c r="H492" s="88">
        <v>0.19667208807706743</v>
      </c>
    </row>
    <row r="493" spans="1:8" ht="25.5" x14ac:dyDescent="0.2">
      <c r="A493" s="55">
        <v>486</v>
      </c>
      <c r="B493" s="61" t="s">
        <v>354</v>
      </c>
      <c r="C493" s="62" t="s">
        <v>133</v>
      </c>
      <c r="D493" s="62" t="s">
        <v>497</v>
      </c>
      <c r="E493" s="62" t="s">
        <v>182</v>
      </c>
      <c r="F493" s="87">
        <v>223804</v>
      </c>
      <c r="G493" s="87">
        <v>44016</v>
      </c>
      <c r="H493" s="88">
        <v>0.19667208807706743</v>
      </c>
    </row>
    <row r="494" spans="1:8" x14ac:dyDescent="0.2">
      <c r="A494" s="55">
        <v>487</v>
      </c>
      <c r="B494" s="61" t="s">
        <v>72</v>
      </c>
      <c r="C494" s="62" t="s">
        <v>134</v>
      </c>
      <c r="D494" s="62" t="s">
        <v>365</v>
      </c>
      <c r="E494" s="62" t="s">
        <v>105</v>
      </c>
      <c r="F494" s="87">
        <v>6791675</v>
      </c>
      <c r="G494" s="87">
        <v>1290624.42</v>
      </c>
      <c r="H494" s="88">
        <v>0.19003035628177142</v>
      </c>
    </row>
    <row r="495" spans="1:8" ht="38.25" x14ac:dyDescent="0.2">
      <c r="A495" s="55">
        <v>488</v>
      </c>
      <c r="B495" s="61" t="s">
        <v>348</v>
      </c>
      <c r="C495" s="62" t="s">
        <v>134</v>
      </c>
      <c r="D495" s="62" t="s">
        <v>486</v>
      </c>
      <c r="E495" s="62" t="s">
        <v>105</v>
      </c>
      <c r="F495" s="87">
        <v>6791675</v>
      </c>
      <c r="G495" s="87">
        <v>1290624.42</v>
      </c>
      <c r="H495" s="88">
        <v>0.19003035628177142</v>
      </c>
    </row>
    <row r="496" spans="1:8" ht="114.75" x14ac:dyDescent="0.2">
      <c r="A496" s="55">
        <v>489</v>
      </c>
      <c r="B496" s="61" t="s">
        <v>593</v>
      </c>
      <c r="C496" s="62" t="s">
        <v>134</v>
      </c>
      <c r="D496" s="62" t="s">
        <v>494</v>
      </c>
      <c r="E496" s="62" t="s">
        <v>105</v>
      </c>
      <c r="F496" s="87">
        <v>506190</v>
      </c>
      <c r="G496" s="87">
        <v>110214.73</v>
      </c>
      <c r="H496" s="88">
        <v>0.21773391414291077</v>
      </c>
    </row>
    <row r="497" spans="1:8" x14ac:dyDescent="0.2">
      <c r="A497" s="55">
        <v>490</v>
      </c>
      <c r="B497" s="61" t="s">
        <v>246</v>
      </c>
      <c r="C497" s="62" t="s">
        <v>134</v>
      </c>
      <c r="D497" s="62" t="s">
        <v>494</v>
      </c>
      <c r="E497" s="62" t="s">
        <v>173</v>
      </c>
      <c r="F497" s="87">
        <v>506190</v>
      </c>
      <c r="G497" s="87">
        <v>110214.73</v>
      </c>
      <c r="H497" s="88">
        <v>0.21773391414291077</v>
      </c>
    </row>
    <row r="498" spans="1:8" ht="102" x14ac:dyDescent="0.2">
      <c r="A498" s="55">
        <v>491</v>
      </c>
      <c r="B498" s="61" t="s">
        <v>594</v>
      </c>
      <c r="C498" s="62" t="s">
        <v>134</v>
      </c>
      <c r="D498" s="62" t="s">
        <v>495</v>
      </c>
      <c r="E498" s="62" t="s">
        <v>105</v>
      </c>
      <c r="F498" s="87">
        <v>6285485</v>
      </c>
      <c r="G498" s="87">
        <v>1180409.69</v>
      </c>
      <c r="H498" s="88">
        <v>0.18779930108814197</v>
      </c>
    </row>
    <row r="499" spans="1:8" x14ac:dyDescent="0.2">
      <c r="A499" s="55">
        <v>492</v>
      </c>
      <c r="B499" s="61" t="s">
        <v>246</v>
      </c>
      <c r="C499" s="62" t="s">
        <v>134</v>
      </c>
      <c r="D499" s="62" t="s">
        <v>495</v>
      </c>
      <c r="E499" s="62" t="s">
        <v>173</v>
      </c>
      <c r="F499" s="87">
        <v>5730485</v>
      </c>
      <c r="G499" s="87">
        <v>1068352.52</v>
      </c>
      <c r="H499" s="88">
        <v>0.18643317624947975</v>
      </c>
    </row>
    <row r="500" spans="1:8" ht="25.5" x14ac:dyDescent="0.2">
      <c r="A500" s="55">
        <v>493</v>
      </c>
      <c r="B500" s="61" t="s">
        <v>230</v>
      </c>
      <c r="C500" s="62" t="s">
        <v>134</v>
      </c>
      <c r="D500" s="62" t="s">
        <v>495</v>
      </c>
      <c r="E500" s="62" t="s">
        <v>172</v>
      </c>
      <c r="F500" s="87">
        <v>415000</v>
      </c>
      <c r="G500" s="87">
        <v>78441.17</v>
      </c>
      <c r="H500" s="88">
        <v>0.18901486746987953</v>
      </c>
    </row>
    <row r="501" spans="1:8" x14ac:dyDescent="0.2">
      <c r="A501" s="55">
        <v>494</v>
      </c>
      <c r="B501" s="61" t="s">
        <v>233</v>
      </c>
      <c r="C501" s="62" t="s">
        <v>134</v>
      </c>
      <c r="D501" s="62" t="s">
        <v>495</v>
      </c>
      <c r="E501" s="62" t="s">
        <v>174</v>
      </c>
      <c r="F501" s="87">
        <v>140000</v>
      </c>
      <c r="G501" s="87">
        <v>33616</v>
      </c>
      <c r="H501" s="88">
        <v>0.24011428571428572</v>
      </c>
    </row>
    <row r="502" spans="1:8" ht="25.5" x14ac:dyDescent="0.2">
      <c r="A502" s="55">
        <v>495</v>
      </c>
      <c r="B502" s="61" t="s">
        <v>617</v>
      </c>
      <c r="C502" s="62" t="s">
        <v>134</v>
      </c>
      <c r="D502" s="62" t="s">
        <v>495</v>
      </c>
      <c r="E502" s="62" t="s">
        <v>618</v>
      </c>
      <c r="F502" s="87">
        <v>139500</v>
      </c>
      <c r="G502" s="87">
        <v>33616</v>
      </c>
      <c r="H502" s="88">
        <v>0.24097491039426522</v>
      </c>
    </row>
    <row r="503" spans="1:8" x14ac:dyDescent="0.2">
      <c r="A503" s="55">
        <v>496</v>
      </c>
      <c r="B503" s="61" t="s">
        <v>626</v>
      </c>
      <c r="C503" s="62" t="s">
        <v>134</v>
      </c>
      <c r="D503" s="62" t="s">
        <v>495</v>
      </c>
      <c r="E503" s="62" t="s">
        <v>627</v>
      </c>
      <c r="F503" s="87">
        <v>500</v>
      </c>
      <c r="G503" s="87">
        <v>0</v>
      </c>
      <c r="H503" s="88">
        <v>0</v>
      </c>
    </row>
    <row r="504" spans="1:8" x14ac:dyDescent="0.2">
      <c r="A504" s="55">
        <v>497</v>
      </c>
      <c r="B504" s="59" t="s">
        <v>73</v>
      </c>
      <c r="C504" s="60" t="s">
        <v>135</v>
      </c>
      <c r="D504" s="60" t="s">
        <v>365</v>
      </c>
      <c r="E504" s="60" t="s">
        <v>105</v>
      </c>
      <c r="F504" s="85">
        <v>19053185</v>
      </c>
      <c r="G504" s="85">
        <v>3882175.53</v>
      </c>
      <c r="H504" s="86">
        <v>0.20375467566183816</v>
      </c>
    </row>
    <row r="505" spans="1:8" x14ac:dyDescent="0.2">
      <c r="A505" s="55">
        <v>498</v>
      </c>
      <c r="B505" s="61" t="s">
        <v>48</v>
      </c>
      <c r="C505" s="62" t="s">
        <v>49</v>
      </c>
      <c r="D505" s="62" t="s">
        <v>365</v>
      </c>
      <c r="E505" s="62" t="s">
        <v>105</v>
      </c>
      <c r="F505" s="87">
        <v>12683411</v>
      </c>
      <c r="G505" s="87">
        <v>2708602.23</v>
      </c>
      <c r="H505" s="88">
        <v>0.21355471568334417</v>
      </c>
    </row>
    <row r="506" spans="1:8" ht="38.25" x14ac:dyDescent="0.2">
      <c r="A506" s="55">
        <v>499</v>
      </c>
      <c r="B506" s="61" t="s">
        <v>310</v>
      </c>
      <c r="C506" s="62" t="s">
        <v>49</v>
      </c>
      <c r="D506" s="62" t="s">
        <v>463</v>
      </c>
      <c r="E506" s="62" t="s">
        <v>105</v>
      </c>
      <c r="F506" s="87">
        <v>12683411</v>
      </c>
      <c r="G506" s="87">
        <v>2708602.23</v>
      </c>
      <c r="H506" s="88">
        <v>0.21355471568334417</v>
      </c>
    </row>
    <row r="507" spans="1:8" ht="25.5" x14ac:dyDescent="0.2">
      <c r="A507" s="55">
        <v>500</v>
      </c>
      <c r="B507" s="61" t="s">
        <v>529</v>
      </c>
      <c r="C507" s="62" t="s">
        <v>49</v>
      </c>
      <c r="D507" s="62" t="s">
        <v>530</v>
      </c>
      <c r="E507" s="62" t="s">
        <v>105</v>
      </c>
      <c r="F507" s="87">
        <v>12683411</v>
      </c>
      <c r="G507" s="87">
        <v>2708602.23</v>
      </c>
      <c r="H507" s="88">
        <v>0.21355471568334417</v>
      </c>
    </row>
    <row r="508" spans="1:8" ht="25.5" x14ac:dyDescent="0.2">
      <c r="A508" s="55">
        <v>501</v>
      </c>
      <c r="B508" s="61" t="s">
        <v>355</v>
      </c>
      <c r="C508" s="62" t="s">
        <v>49</v>
      </c>
      <c r="D508" s="62" t="s">
        <v>498</v>
      </c>
      <c r="E508" s="62" t="s">
        <v>105</v>
      </c>
      <c r="F508" s="87">
        <v>12268606</v>
      </c>
      <c r="G508" s="87">
        <v>2646886.23</v>
      </c>
      <c r="H508" s="88">
        <v>0.21574465998826597</v>
      </c>
    </row>
    <row r="509" spans="1:8" x14ac:dyDescent="0.2">
      <c r="A509" s="55">
        <v>502</v>
      </c>
      <c r="B509" s="61" t="s">
        <v>246</v>
      </c>
      <c r="C509" s="62" t="s">
        <v>49</v>
      </c>
      <c r="D509" s="62" t="s">
        <v>498</v>
      </c>
      <c r="E509" s="62" t="s">
        <v>173</v>
      </c>
      <c r="F509" s="87">
        <v>9995031</v>
      </c>
      <c r="G509" s="87">
        <v>2286453.9700000002</v>
      </c>
      <c r="H509" s="88">
        <v>0.22875906738058141</v>
      </c>
    </row>
    <row r="510" spans="1:8" ht="25.5" x14ac:dyDescent="0.2">
      <c r="A510" s="55">
        <v>503</v>
      </c>
      <c r="B510" s="61" t="s">
        <v>230</v>
      </c>
      <c r="C510" s="62" t="s">
        <v>49</v>
      </c>
      <c r="D510" s="62" t="s">
        <v>498</v>
      </c>
      <c r="E510" s="62" t="s">
        <v>172</v>
      </c>
      <c r="F510" s="87">
        <v>1885037</v>
      </c>
      <c r="G510" s="87">
        <v>300391.26</v>
      </c>
      <c r="H510" s="88">
        <v>0.15935563068523323</v>
      </c>
    </row>
    <row r="511" spans="1:8" x14ac:dyDescent="0.2">
      <c r="A511" s="55">
        <v>504</v>
      </c>
      <c r="B511" s="61" t="s">
        <v>233</v>
      </c>
      <c r="C511" s="62" t="s">
        <v>49</v>
      </c>
      <c r="D511" s="62" t="s">
        <v>498</v>
      </c>
      <c r="E511" s="62" t="s">
        <v>174</v>
      </c>
      <c r="F511" s="87">
        <v>388538</v>
      </c>
      <c r="G511" s="87">
        <v>60041</v>
      </c>
      <c r="H511" s="88">
        <v>0.15453057358610997</v>
      </c>
    </row>
    <row r="512" spans="1:8" ht="25.5" x14ac:dyDescent="0.2">
      <c r="A512" s="55">
        <v>505</v>
      </c>
      <c r="B512" s="61" t="s">
        <v>617</v>
      </c>
      <c r="C512" s="62" t="s">
        <v>49</v>
      </c>
      <c r="D512" s="62" t="s">
        <v>498</v>
      </c>
      <c r="E512" s="62" t="s">
        <v>618</v>
      </c>
      <c r="F512" s="87">
        <v>388538</v>
      </c>
      <c r="G512" s="87">
        <v>60041</v>
      </c>
      <c r="H512" s="88">
        <v>0.15453057358610997</v>
      </c>
    </row>
    <row r="513" spans="1:8" ht="38.25" x14ac:dyDescent="0.2">
      <c r="A513" s="55">
        <v>506</v>
      </c>
      <c r="B513" s="61" t="s">
        <v>560</v>
      </c>
      <c r="C513" s="62" t="s">
        <v>49</v>
      </c>
      <c r="D513" s="62" t="s">
        <v>561</v>
      </c>
      <c r="E513" s="62" t="s">
        <v>105</v>
      </c>
      <c r="F513" s="87">
        <v>414805</v>
      </c>
      <c r="G513" s="87">
        <v>61716</v>
      </c>
      <c r="H513" s="88">
        <v>0.14878316317305723</v>
      </c>
    </row>
    <row r="514" spans="1:8" ht="25.5" x14ac:dyDescent="0.2">
      <c r="A514" s="55">
        <v>507</v>
      </c>
      <c r="B514" s="61" t="s">
        <v>230</v>
      </c>
      <c r="C514" s="62" t="s">
        <v>49</v>
      </c>
      <c r="D514" s="62" t="s">
        <v>561</v>
      </c>
      <c r="E514" s="62" t="s">
        <v>172</v>
      </c>
      <c r="F514" s="87">
        <v>414805</v>
      </c>
      <c r="G514" s="87">
        <v>61716</v>
      </c>
      <c r="H514" s="88">
        <v>0.14878316317305723</v>
      </c>
    </row>
    <row r="515" spans="1:8" x14ac:dyDescent="0.2">
      <c r="A515" s="55">
        <v>508</v>
      </c>
      <c r="B515" s="61" t="s">
        <v>74</v>
      </c>
      <c r="C515" s="62" t="s">
        <v>136</v>
      </c>
      <c r="D515" s="62" t="s">
        <v>365</v>
      </c>
      <c r="E515" s="62" t="s">
        <v>105</v>
      </c>
      <c r="F515" s="87">
        <v>6369774</v>
      </c>
      <c r="G515" s="87">
        <v>1173573.3</v>
      </c>
      <c r="H515" s="88">
        <v>0.18424096365114367</v>
      </c>
    </row>
    <row r="516" spans="1:8" ht="38.25" x14ac:dyDescent="0.2">
      <c r="A516" s="55">
        <v>509</v>
      </c>
      <c r="B516" s="61" t="s">
        <v>310</v>
      </c>
      <c r="C516" s="62" t="s">
        <v>136</v>
      </c>
      <c r="D516" s="62" t="s">
        <v>463</v>
      </c>
      <c r="E516" s="62" t="s">
        <v>105</v>
      </c>
      <c r="F516" s="87">
        <v>6369774</v>
      </c>
      <c r="G516" s="87">
        <v>1173573.3</v>
      </c>
      <c r="H516" s="88">
        <v>0.18424096365114367</v>
      </c>
    </row>
    <row r="517" spans="1:8" ht="25.5" x14ac:dyDescent="0.2">
      <c r="A517" s="55">
        <v>510</v>
      </c>
      <c r="B517" s="61" t="s">
        <v>529</v>
      </c>
      <c r="C517" s="62" t="s">
        <v>136</v>
      </c>
      <c r="D517" s="62" t="s">
        <v>530</v>
      </c>
      <c r="E517" s="62" t="s">
        <v>105</v>
      </c>
      <c r="F517" s="87">
        <v>6369774</v>
      </c>
      <c r="G517" s="87">
        <v>1173573.3</v>
      </c>
      <c r="H517" s="88">
        <v>0.18424096365114367</v>
      </c>
    </row>
    <row r="518" spans="1:8" x14ac:dyDescent="0.2">
      <c r="A518" s="55">
        <v>511</v>
      </c>
      <c r="B518" s="61" t="s">
        <v>356</v>
      </c>
      <c r="C518" s="62" t="s">
        <v>136</v>
      </c>
      <c r="D518" s="62" t="s">
        <v>499</v>
      </c>
      <c r="E518" s="62" t="s">
        <v>105</v>
      </c>
      <c r="F518" s="87">
        <v>4816074</v>
      </c>
      <c r="G518" s="87">
        <v>1041688.3</v>
      </c>
      <c r="H518" s="88">
        <v>0.21629408102948583</v>
      </c>
    </row>
    <row r="519" spans="1:8" x14ac:dyDescent="0.2">
      <c r="A519" s="55">
        <v>512</v>
      </c>
      <c r="B519" s="61" t="s">
        <v>246</v>
      </c>
      <c r="C519" s="62" t="s">
        <v>136</v>
      </c>
      <c r="D519" s="62" t="s">
        <v>499</v>
      </c>
      <c r="E519" s="62" t="s">
        <v>173</v>
      </c>
      <c r="F519" s="87">
        <v>2855350</v>
      </c>
      <c r="G519" s="87">
        <v>305300</v>
      </c>
      <c r="H519" s="88">
        <v>0.10692209361374262</v>
      </c>
    </row>
    <row r="520" spans="1:8" ht="25.5" x14ac:dyDescent="0.2">
      <c r="A520" s="55">
        <v>513</v>
      </c>
      <c r="B520" s="61" t="s">
        <v>230</v>
      </c>
      <c r="C520" s="62" t="s">
        <v>136</v>
      </c>
      <c r="D520" s="62" t="s">
        <v>499</v>
      </c>
      <c r="E520" s="62" t="s">
        <v>172</v>
      </c>
      <c r="F520" s="87">
        <v>1960724</v>
      </c>
      <c r="G520" s="87">
        <v>736388.3</v>
      </c>
      <c r="H520" s="88">
        <v>0.37556958552045061</v>
      </c>
    </row>
    <row r="521" spans="1:8" ht="25.5" x14ac:dyDescent="0.2">
      <c r="A521" s="55">
        <v>514</v>
      </c>
      <c r="B521" s="61" t="s">
        <v>736</v>
      </c>
      <c r="C521" s="62" t="s">
        <v>136</v>
      </c>
      <c r="D521" s="62" t="s">
        <v>737</v>
      </c>
      <c r="E521" s="62" t="s">
        <v>105</v>
      </c>
      <c r="F521" s="87">
        <v>993700</v>
      </c>
      <c r="G521" s="87">
        <v>106885</v>
      </c>
      <c r="H521" s="88">
        <v>0.10756264466136661</v>
      </c>
    </row>
    <row r="522" spans="1:8" ht="25.5" x14ac:dyDescent="0.2">
      <c r="A522" s="55">
        <v>515</v>
      </c>
      <c r="B522" s="61" t="s">
        <v>230</v>
      </c>
      <c r="C522" s="62" t="s">
        <v>136</v>
      </c>
      <c r="D522" s="62" t="s">
        <v>737</v>
      </c>
      <c r="E522" s="62" t="s">
        <v>172</v>
      </c>
      <c r="F522" s="87">
        <v>993700</v>
      </c>
      <c r="G522" s="87">
        <v>106885</v>
      </c>
      <c r="H522" s="88">
        <v>0.10756264466136661</v>
      </c>
    </row>
    <row r="523" spans="1:8" ht="38.25" x14ac:dyDescent="0.2">
      <c r="A523" s="55">
        <v>516</v>
      </c>
      <c r="B523" s="61" t="s">
        <v>562</v>
      </c>
      <c r="C523" s="62" t="s">
        <v>136</v>
      </c>
      <c r="D523" s="62" t="s">
        <v>563</v>
      </c>
      <c r="E523" s="62" t="s">
        <v>105</v>
      </c>
      <c r="F523" s="87">
        <v>560000</v>
      </c>
      <c r="G523" s="87">
        <v>25000</v>
      </c>
      <c r="H523" s="88">
        <v>4.4642857142857144E-2</v>
      </c>
    </row>
    <row r="524" spans="1:8" ht="25.5" x14ac:dyDescent="0.2">
      <c r="A524" s="55">
        <v>517</v>
      </c>
      <c r="B524" s="61" t="s">
        <v>230</v>
      </c>
      <c r="C524" s="62" t="s">
        <v>136</v>
      </c>
      <c r="D524" s="62" t="s">
        <v>563</v>
      </c>
      <c r="E524" s="62" t="s">
        <v>172</v>
      </c>
      <c r="F524" s="87">
        <v>560000</v>
      </c>
      <c r="G524" s="87">
        <v>25000</v>
      </c>
      <c r="H524" s="88">
        <v>4.4642857142857144E-2</v>
      </c>
    </row>
    <row r="525" spans="1:8" x14ac:dyDescent="0.2">
      <c r="A525" s="55">
        <v>518</v>
      </c>
      <c r="B525" s="59" t="s">
        <v>596</v>
      </c>
      <c r="C525" s="60" t="s">
        <v>597</v>
      </c>
      <c r="D525" s="60" t="s">
        <v>365</v>
      </c>
      <c r="E525" s="60" t="s">
        <v>105</v>
      </c>
      <c r="F525" s="85">
        <v>1000000</v>
      </c>
      <c r="G525" s="85">
        <v>51615</v>
      </c>
      <c r="H525" s="86">
        <v>5.1615000000000001E-2</v>
      </c>
    </row>
    <row r="526" spans="1:8" x14ac:dyDescent="0.2">
      <c r="A526" s="55">
        <v>519</v>
      </c>
      <c r="B526" s="61" t="s">
        <v>598</v>
      </c>
      <c r="C526" s="62" t="s">
        <v>599</v>
      </c>
      <c r="D526" s="62" t="s">
        <v>365</v>
      </c>
      <c r="E526" s="62" t="s">
        <v>105</v>
      </c>
      <c r="F526" s="87">
        <v>250000</v>
      </c>
      <c r="G526" s="87">
        <v>51615</v>
      </c>
      <c r="H526" s="88">
        <v>0.20646</v>
      </c>
    </row>
    <row r="527" spans="1:8" ht="51" x14ac:dyDescent="0.2">
      <c r="A527" s="55">
        <v>520</v>
      </c>
      <c r="B527" s="61" t="s">
        <v>239</v>
      </c>
      <c r="C527" s="62" t="s">
        <v>599</v>
      </c>
      <c r="D527" s="62" t="s">
        <v>373</v>
      </c>
      <c r="E527" s="62" t="s">
        <v>105</v>
      </c>
      <c r="F527" s="87">
        <v>250000</v>
      </c>
      <c r="G527" s="87">
        <v>51615</v>
      </c>
      <c r="H527" s="88">
        <v>0.20646</v>
      </c>
    </row>
    <row r="528" spans="1:8" ht="25.5" x14ac:dyDescent="0.2">
      <c r="A528" s="55">
        <v>521</v>
      </c>
      <c r="B528" s="61" t="s">
        <v>738</v>
      </c>
      <c r="C528" s="62" t="s">
        <v>599</v>
      </c>
      <c r="D528" s="62" t="s">
        <v>380</v>
      </c>
      <c r="E528" s="62" t="s">
        <v>105</v>
      </c>
      <c r="F528" s="87">
        <v>250000</v>
      </c>
      <c r="G528" s="87">
        <v>51615</v>
      </c>
      <c r="H528" s="88">
        <v>0.20646</v>
      </c>
    </row>
    <row r="529" spans="1:8" ht="25.5" x14ac:dyDescent="0.2">
      <c r="A529" s="55">
        <v>522</v>
      </c>
      <c r="B529" s="61" t="s">
        <v>230</v>
      </c>
      <c r="C529" s="62" t="s">
        <v>599</v>
      </c>
      <c r="D529" s="62" t="s">
        <v>380</v>
      </c>
      <c r="E529" s="62" t="s">
        <v>172</v>
      </c>
      <c r="F529" s="87">
        <v>250000</v>
      </c>
      <c r="G529" s="87">
        <v>51615</v>
      </c>
      <c r="H529" s="88">
        <v>0.20646</v>
      </c>
    </row>
    <row r="530" spans="1:8" x14ac:dyDescent="0.2">
      <c r="A530" s="55">
        <v>523</v>
      </c>
      <c r="B530" s="61" t="s">
        <v>600</v>
      </c>
      <c r="C530" s="62" t="s">
        <v>601</v>
      </c>
      <c r="D530" s="62" t="s">
        <v>365</v>
      </c>
      <c r="E530" s="62" t="s">
        <v>105</v>
      </c>
      <c r="F530" s="87">
        <v>750000</v>
      </c>
      <c r="G530" s="87">
        <v>0</v>
      </c>
      <c r="H530" s="88">
        <v>0</v>
      </c>
    </row>
    <row r="531" spans="1:8" ht="51" x14ac:dyDescent="0.2">
      <c r="A531" s="55">
        <v>524</v>
      </c>
      <c r="B531" s="61" t="s">
        <v>239</v>
      </c>
      <c r="C531" s="62" t="s">
        <v>601</v>
      </c>
      <c r="D531" s="62" t="s">
        <v>373</v>
      </c>
      <c r="E531" s="62" t="s">
        <v>105</v>
      </c>
      <c r="F531" s="87">
        <v>750000</v>
      </c>
      <c r="G531" s="87">
        <v>0</v>
      </c>
      <c r="H531" s="88">
        <v>0</v>
      </c>
    </row>
    <row r="532" spans="1:8" ht="25.5" x14ac:dyDescent="0.2">
      <c r="A532" s="55">
        <v>525</v>
      </c>
      <c r="B532" s="61" t="s">
        <v>738</v>
      </c>
      <c r="C532" s="62" t="s">
        <v>601</v>
      </c>
      <c r="D532" s="62" t="s">
        <v>380</v>
      </c>
      <c r="E532" s="62" t="s">
        <v>105</v>
      </c>
      <c r="F532" s="87">
        <v>750000</v>
      </c>
      <c r="G532" s="87">
        <v>0</v>
      </c>
      <c r="H532" s="88">
        <v>0</v>
      </c>
    </row>
    <row r="533" spans="1:8" ht="25.5" x14ac:dyDescent="0.2">
      <c r="A533" s="55">
        <v>526</v>
      </c>
      <c r="B533" s="61" t="s">
        <v>352</v>
      </c>
      <c r="C533" s="62" t="s">
        <v>601</v>
      </c>
      <c r="D533" s="62" t="s">
        <v>380</v>
      </c>
      <c r="E533" s="62" t="s">
        <v>181</v>
      </c>
      <c r="F533" s="87">
        <v>750000</v>
      </c>
      <c r="G533" s="87">
        <v>0</v>
      </c>
      <c r="H533" s="88">
        <v>0</v>
      </c>
    </row>
    <row r="534" spans="1:8" ht="38.25" x14ac:dyDescent="0.2">
      <c r="A534" s="55">
        <v>527</v>
      </c>
      <c r="B534" s="61" t="s">
        <v>636</v>
      </c>
      <c r="C534" s="62" t="s">
        <v>601</v>
      </c>
      <c r="D534" s="62" t="s">
        <v>380</v>
      </c>
      <c r="E534" s="62" t="s">
        <v>637</v>
      </c>
      <c r="F534" s="87">
        <v>750000</v>
      </c>
      <c r="G534" s="87">
        <v>0</v>
      </c>
      <c r="H534" s="88">
        <v>0</v>
      </c>
    </row>
    <row r="535" spans="1:8" ht="38.25" x14ac:dyDescent="0.2">
      <c r="A535" s="55">
        <v>528</v>
      </c>
      <c r="B535" s="59" t="s">
        <v>75</v>
      </c>
      <c r="C535" s="60" t="s">
        <v>137</v>
      </c>
      <c r="D535" s="60" t="s">
        <v>365</v>
      </c>
      <c r="E535" s="60" t="s">
        <v>105</v>
      </c>
      <c r="F535" s="85">
        <v>159304400</v>
      </c>
      <c r="G535" s="85">
        <v>41227460.420000002</v>
      </c>
      <c r="H535" s="86">
        <v>0.25879674648032319</v>
      </c>
    </row>
    <row r="536" spans="1:8" ht="25.5" x14ac:dyDescent="0.2">
      <c r="A536" s="55">
        <v>529</v>
      </c>
      <c r="B536" s="61" t="s">
        <v>76</v>
      </c>
      <c r="C536" s="62" t="s">
        <v>138</v>
      </c>
      <c r="D536" s="62" t="s">
        <v>365</v>
      </c>
      <c r="E536" s="62" t="s">
        <v>105</v>
      </c>
      <c r="F536" s="87">
        <v>21330000</v>
      </c>
      <c r="G536" s="87">
        <v>5340000</v>
      </c>
      <c r="H536" s="88">
        <v>0.25035161744022505</v>
      </c>
    </row>
    <row r="537" spans="1:8" ht="38.25" x14ac:dyDescent="0.2">
      <c r="A537" s="55">
        <v>530</v>
      </c>
      <c r="B537" s="61" t="s">
        <v>357</v>
      </c>
      <c r="C537" s="62" t="s">
        <v>138</v>
      </c>
      <c r="D537" s="62" t="s">
        <v>500</v>
      </c>
      <c r="E537" s="62" t="s">
        <v>105</v>
      </c>
      <c r="F537" s="87">
        <v>21330000</v>
      </c>
      <c r="G537" s="87">
        <v>5340000</v>
      </c>
      <c r="H537" s="88">
        <v>0.25035161744022505</v>
      </c>
    </row>
    <row r="538" spans="1:8" ht="25.5" x14ac:dyDescent="0.2">
      <c r="A538" s="55">
        <v>531</v>
      </c>
      <c r="B538" s="61" t="s">
        <v>358</v>
      </c>
      <c r="C538" s="62" t="s">
        <v>138</v>
      </c>
      <c r="D538" s="62" t="s">
        <v>531</v>
      </c>
      <c r="E538" s="62" t="s">
        <v>105</v>
      </c>
      <c r="F538" s="87">
        <v>21330000</v>
      </c>
      <c r="G538" s="87">
        <v>5340000</v>
      </c>
      <c r="H538" s="88">
        <v>0.25035161744022505</v>
      </c>
    </row>
    <row r="539" spans="1:8" ht="25.5" x14ac:dyDescent="0.2">
      <c r="A539" s="55">
        <v>532</v>
      </c>
      <c r="B539" s="61" t="s">
        <v>359</v>
      </c>
      <c r="C539" s="62" t="s">
        <v>138</v>
      </c>
      <c r="D539" s="62" t="s">
        <v>501</v>
      </c>
      <c r="E539" s="62" t="s">
        <v>105</v>
      </c>
      <c r="F539" s="87">
        <v>7695000</v>
      </c>
      <c r="G539" s="87">
        <v>1931250</v>
      </c>
      <c r="H539" s="88">
        <v>0.25097465886939568</v>
      </c>
    </row>
    <row r="540" spans="1:8" x14ac:dyDescent="0.2">
      <c r="A540" s="55">
        <v>533</v>
      </c>
      <c r="B540" s="61" t="s">
        <v>360</v>
      </c>
      <c r="C540" s="62" t="s">
        <v>138</v>
      </c>
      <c r="D540" s="62" t="s">
        <v>501</v>
      </c>
      <c r="E540" s="62" t="s">
        <v>183</v>
      </c>
      <c r="F540" s="87">
        <v>7695000</v>
      </c>
      <c r="G540" s="87">
        <v>1931250</v>
      </c>
      <c r="H540" s="88">
        <v>0.25097465886939568</v>
      </c>
    </row>
    <row r="541" spans="1:8" x14ac:dyDescent="0.2">
      <c r="A541" s="55">
        <v>534</v>
      </c>
      <c r="B541" s="61" t="s">
        <v>640</v>
      </c>
      <c r="C541" s="62" t="s">
        <v>138</v>
      </c>
      <c r="D541" s="62" t="s">
        <v>501</v>
      </c>
      <c r="E541" s="62" t="s">
        <v>641</v>
      </c>
      <c r="F541" s="87">
        <v>7695000</v>
      </c>
      <c r="G541" s="87">
        <v>1931250</v>
      </c>
      <c r="H541" s="88">
        <v>0.25097465886939568</v>
      </c>
    </row>
    <row r="542" spans="1:8" ht="38.25" x14ac:dyDescent="0.2">
      <c r="A542" s="55">
        <v>535</v>
      </c>
      <c r="B542" s="61" t="s">
        <v>361</v>
      </c>
      <c r="C542" s="62" t="s">
        <v>138</v>
      </c>
      <c r="D542" s="62" t="s">
        <v>502</v>
      </c>
      <c r="E542" s="62" t="s">
        <v>105</v>
      </c>
      <c r="F542" s="87">
        <v>13635000</v>
      </c>
      <c r="G542" s="87">
        <v>3408750</v>
      </c>
      <c r="H542" s="88">
        <v>0.25</v>
      </c>
    </row>
    <row r="543" spans="1:8" x14ac:dyDescent="0.2">
      <c r="A543" s="55">
        <v>536</v>
      </c>
      <c r="B543" s="61" t="s">
        <v>360</v>
      </c>
      <c r="C543" s="62" t="s">
        <v>138</v>
      </c>
      <c r="D543" s="62" t="s">
        <v>502</v>
      </c>
      <c r="E543" s="62" t="s">
        <v>183</v>
      </c>
      <c r="F543" s="87">
        <v>13635000</v>
      </c>
      <c r="G543" s="87">
        <v>3408750</v>
      </c>
      <c r="H543" s="88">
        <v>0.25</v>
      </c>
    </row>
    <row r="544" spans="1:8" x14ac:dyDescent="0.2">
      <c r="A544" s="55">
        <v>537</v>
      </c>
      <c r="B544" s="61" t="s">
        <v>640</v>
      </c>
      <c r="C544" s="62" t="s">
        <v>138</v>
      </c>
      <c r="D544" s="62" t="s">
        <v>502</v>
      </c>
      <c r="E544" s="62" t="s">
        <v>641</v>
      </c>
      <c r="F544" s="87">
        <v>13635000</v>
      </c>
      <c r="G544" s="87">
        <v>3408750</v>
      </c>
      <c r="H544" s="88">
        <v>0.25</v>
      </c>
    </row>
    <row r="545" spans="1:8" x14ac:dyDescent="0.2">
      <c r="A545" s="55">
        <v>538</v>
      </c>
      <c r="B545" s="61" t="s">
        <v>77</v>
      </c>
      <c r="C545" s="62" t="s">
        <v>139</v>
      </c>
      <c r="D545" s="62" t="s">
        <v>365</v>
      </c>
      <c r="E545" s="62" t="s">
        <v>105</v>
      </c>
      <c r="F545" s="87">
        <v>137974400</v>
      </c>
      <c r="G545" s="87">
        <v>35887460.420000002</v>
      </c>
      <c r="H545" s="88">
        <v>0.26010231187814553</v>
      </c>
    </row>
    <row r="546" spans="1:8" ht="38.25" x14ac:dyDescent="0.2">
      <c r="A546" s="55">
        <v>539</v>
      </c>
      <c r="B546" s="61" t="s">
        <v>255</v>
      </c>
      <c r="C546" s="62" t="s">
        <v>139</v>
      </c>
      <c r="D546" s="62" t="s">
        <v>390</v>
      </c>
      <c r="E546" s="62" t="s">
        <v>105</v>
      </c>
      <c r="F546" s="87">
        <v>1010100</v>
      </c>
      <c r="G546" s="87">
        <v>253000</v>
      </c>
      <c r="H546" s="88">
        <v>0.25047025047025046</v>
      </c>
    </row>
    <row r="547" spans="1:8" ht="38.25" x14ac:dyDescent="0.2">
      <c r="A547" s="55">
        <v>540</v>
      </c>
      <c r="B547" s="61" t="s">
        <v>256</v>
      </c>
      <c r="C547" s="62" t="s">
        <v>139</v>
      </c>
      <c r="D547" s="62" t="s">
        <v>505</v>
      </c>
      <c r="E547" s="62" t="s">
        <v>105</v>
      </c>
      <c r="F547" s="87">
        <v>1010100</v>
      </c>
      <c r="G547" s="87">
        <v>253000</v>
      </c>
      <c r="H547" s="88">
        <v>0.25047025047025046</v>
      </c>
    </row>
    <row r="548" spans="1:8" ht="63.75" x14ac:dyDescent="0.2">
      <c r="A548" s="55">
        <v>541</v>
      </c>
      <c r="B548" s="61" t="s">
        <v>257</v>
      </c>
      <c r="C548" s="62" t="s">
        <v>139</v>
      </c>
      <c r="D548" s="62" t="s">
        <v>391</v>
      </c>
      <c r="E548" s="62" t="s">
        <v>105</v>
      </c>
      <c r="F548" s="87">
        <v>500</v>
      </c>
      <c r="G548" s="87">
        <v>500</v>
      </c>
      <c r="H548" s="88">
        <v>1</v>
      </c>
    </row>
    <row r="549" spans="1:8" x14ac:dyDescent="0.2">
      <c r="A549" s="55">
        <v>542</v>
      </c>
      <c r="B549" s="61" t="s">
        <v>254</v>
      </c>
      <c r="C549" s="62" t="s">
        <v>139</v>
      </c>
      <c r="D549" s="62" t="s">
        <v>391</v>
      </c>
      <c r="E549" s="62" t="s">
        <v>178</v>
      </c>
      <c r="F549" s="87">
        <v>500</v>
      </c>
      <c r="G549" s="87">
        <v>500</v>
      </c>
      <c r="H549" s="88">
        <v>1</v>
      </c>
    </row>
    <row r="550" spans="1:8" ht="51" x14ac:dyDescent="0.2">
      <c r="A550" s="55">
        <v>543</v>
      </c>
      <c r="B550" s="61" t="s">
        <v>362</v>
      </c>
      <c r="C550" s="62" t="s">
        <v>139</v>
      </c>
      <c r="D550" s="62" t="s">
        <v>503</v>
      </c>
      <c r="E550" s="62" t="s">
        <v>105</v>
      </c>
      <c r="F550" s="87">
        <v>1009600</v>
      </c>
      <c r="G550" s="87">
        <v>252500</v>
      </c>
      <c r="H550" s="88">
        <v>0.25009904912836767</v>
      </c>
    </row>
    <row r="551" spans="1:8" x14ac:dyDescent="0.2">
      <c r="A551" s="55">
        <v>544</v>
      </c>
      <c r="B551" s="61" t="s">
        <v>254</v>
      </c>
      <c r="C551" s="62" t="s">
        <v>139</v>
      </c>
      <c r="D551" s="62" t="s">
        <v>503</v>
      </c>
      <c r="E551" s="62" t="s">
        <v>178</v>
      </c>
      <c r="F551" s="87">
        <v>1009600</v>
      </c>
      <c r="G551" s="87">
        <v>252500</v>
      </c>
      <c r="H551" s="88">
        <v>0.25009904912836767</v>
      </c>
    </row>
    <row r="552" spans="1:8" ht="38.25" x14ac:dyDescent="0.2">
      <c r="A552" s="55">
        <v>545</v>
      </c>
      <c r="B552" s="61" t="s">
        <v>357</v>
      </c>
      <c r="C552" s="62" t="s">
        <v>139</v>
      </c>
      <c r="D552" s="62" t="s">
        <v>500</v>
      </c>
      <c r="E552" s="62" t="s">
        <v>105</v>
      </c>
      <c r="F552" s="87">
        <v>136937500</v>
      </c>
      <c r="G552" s="87">
        <v>35607660.420000002</v>
      </c>
      <c r="H552" s="88">
        <v>0.26002855623916021</v>
      </c>
    </row>
    <row r="553" spans="1:8" ht="25.5" x14ac:dyDescent="0.2">
      <c r="A553" s="55">
        <v>546</v>
      </c>
      <c r="B553" s="61" t="s">
        <v>358</v>
      </c>
      <c r="C553" s="62" t="s">
        <v>139</v>
      </c>
      <c r="D553" s="62" t="s">
        <v>531</v>
      </c>
      <c r="E553" s="62" t="s">
        <v>105</v>
      </c>
      <c r="F553" s="87">
        <v>136937500</v>
      </c>
      <c r="G553" s="87">
        <v>35607660.420000002</v>
      </c>
      <c r="H553" s="88">
        <v>0.26002855623916021</v>
      </c>
    </row>
    <row r="554" spans="1:8" ht="25.5" x14ac:dyDescent="0.2">
      <c r="A554" s="55">
        <v>547</v>
      </c>
      <c r="B554" s="61" t="s">
        <v>363</v>
      </c>
      <c r="C554" s="62" t="s">
        <v>139</v>
      </c>
      <c r="D554" s="62" t="s">
        <v>504</v>
      </c>
      <c r="E554" s="62" t="s">
        <v>105</v>
      </c>
      <c r="F554" s="87">
        <v>136937500</v>
      </c>
      <c r="G554" s="87">
        <v>35607660.420000002</v>
      </c>
      <c r="H554" s="88">
        <v>0.26002855623916021</v>
      </c>
    </row>
    <row r="555" spans="1:8" x14ac:dyDescent="0.2">
      <c r="A555" s="55">
        <v>548</v>
      </c>
      <c r="B555" s="61" t="s">
        <v>254</v>
      </c>
      <c r="C555" s="62" t="s">
        <v>139</v>
      </c>
      <c r="D555" s="62" t="s">
        <v>504</v>
      </c>
      <c r="E555" s="62" t="s">
        <v>178</v>
      </c>
      <c r="F555" s="87">
        <v>136937500</v>
      </c>
      <c r="G555" s="87">
        <v>35607660.420000002</v>
      </c>
      <c r="H555" s="88">
        <v>0.26002855623916021</v>
      </c>
    </row>
    <row r="556" spans="1:8" x14ac:dyDescent="0.2">
      <c r="A556" s="55">
        <v>549</v>
      </c>
      <c r="B556" s="61" t="s">
        <v>226</v>
      </c>
      <c r="C556" s="62" t="s">
        <v>139</v>
      </c>
      <c r="D556" s="62" t="s">
        <v>366</v>
      </c>
      <c r="E556" s="62" t="s">
        <v>105</v>
      </c>
      <c r="F556" s="87">
        <v>26800</v>
      </c>
      <c r="G556" s="87">
        <v>26800</v>
      </c>
      <c r="H556" s="88">
        <v>1</v>
      </c>
    </row>
    <row r="557" spans="1:8" ht="89.25" x14ac:dyDescent="0.2">
      <c r="A557" s="55">
        <v>550</v>
      </c>
      <c r="B557" s="61" t="s">
        <v>739</v>
      </c>
      <c r="C557" s="62" t="s">
        <v>139</v>
      </c>
      <c r="D557" s="62" t="s">
        <v>740</v>
      </c>
      <c r="E557" s="62" t="s">
        <v>105</v>
      </c>
      <c r="F557" s="87">
        <v>26800</v>
      </c>
      <c r="G557" s="87">
        <v>26800</v>
      </c>
      <c r="H557" s="88">
        <v>1</v>
      </c>
    </row>
    <row r="558" spans="1:8" x14ac:dyDescent="0.2">
      <c r="A558" s="55">
        <v>551</v>
      </c>
      <c r="B558" s="61" t="s">
        <v>254</v>
      </c>
      <c r="C558" s="62" t="s">
        <v>139</v>
      </c>
      <c r="D558" s="62" t="s">
        <v>740</v>
      </c>
      <c r="E558" s="62" t="s">
        <v>178</v>
      </c>
      <c r="F558" s="87">
        <v>26800</v>
      </c>
      <c r="G558" s="87">
        <v>26800</v>
      </c>
      <c r="H558" s="88">
        <v>1</v>
      </c>
    </row>
    <row r="559" spans="1:8" x14ac:dyDescent="0.2">
      <c r="A559" s="55">
        <v>552</v>
      </c>
      <c r="B559" s="69" t="s">
        <v>184</v>
      </c>
      <c r="C559" s="70"/>
      <c r="D559" s="70"/>
      <c r="E559" s="70"/>
      <c r="F559" s="89">
        <v>1177208144.73</v>
      </c>
      <c r="G559" s="89">
        <v>234221827.28999999</v>
      </c>
      <c r="H559" s="90">
        <v>0.19896381819862471</v>
      </c>
    </row>
  </sheetData>
  <autoFilter ref="A6:H559"/>
  <mergeCells count="10">
    <mergeCell ref="B559:E559"/>
    <mergeCell ref="F1:H1"/>
    <mergeCell ref="A3:H3"/>
    <mergeCell ref="A5:A6"/>
    <mergeCell ref="B5:B6"/>
    <mergeCell ref="C5:C6"/>
    <mergeCell ref="D5:D6"/>
    <mergeCell ref="E5:E6"/>
    <mergeCell ref="F5:F6"/>
    <mergeCell ref="G5:H5"/>
  </mergeCells>
  <pageMargins left="0.9055118110236221" right="0.9055118110236221" top="0.74803149606299213" bottom="0.74803149606299213" header="0.31496062992125984" footer="0.31496062992125984"/>
  <pageSetup paperSize="9"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3"/>
    <pageSetUpPr fitToPage="1"/>
  </sheetPr>
  <dimension ref="A1:H30"/>
  <sheetViews>
    <sheetView workbookViewId="0">
      <selection activeCell="A8" sqref="A8:E8"/>
    </sheetView>
  </sheetViews>
  <sheetFormatPr defaultRowHeight="12.75" x14ac:dyDescent="0.2"/>
  <cols>
    <col min="1" max="1" width="6.140625" style="23" customWidth="1"/>
    <col min="2" max="2" width="42.28515625" style="24" customWidth="1"/>
    <col min="3" max="3" width="24.7109375" style="24" customWidth="1"/>
    <col min="4" max="5" width="16.5703125" style="24" customWidth="1"/>
    <col min="6" max="6" width="20" style="24" customWidth="1"/>
    <col min="7" max="7" width="11.85546875" style="24" customWidth="1"/>
    <col min="8" max="8" width="9.7109375" style="24" customWidth="1"/>
    <col min="9" max="9" width="11.140625" style="24" customWidth="1"/>
    <col min="10" max="16384" width="9.140625" style="24"/>
  </cols>
  <sheetData>
    <row r="1" spans="1:8" customFormat="1" ht="63.75" customHeight="1" x14ac:dyDescent="0.2">
      <c r="A1" s="23"/>
      <c r="B1" s="25"/>
      <c r="C1" s="24"/>
      <c r="D1" s="82" t="s">
        <v>765</v>
      </c>
      <c r="E1" s="82"/>
      <c r="F1" s="24"/>
      <c r="G1" s="24"/>
      <c r="H1" s="24"/>
    </row>
    <row r="2" spans="1:8" ht="13.5" customHeight="1" x14ac:dyDescent="0.2"/>
    <row r="3" spans="1:8" ht="47.25" customHeight="1" x14ac:dyDescent="0.2">
      <c r="A3" s="75" t="s">
        <v>675</v>
      </c>
      <c r="B3" s="76"/>
      <c r="C3" s="76"/>
      <c r="D3" s="76"/>
      <c r="E3" s="76"/>
    </row>
    <row r="4" spans="1:8" x14ac:dyDescent="0.2">
      <c r="A4" s="27"/>
      <c r="B4" s="28"/>
      <c r="C4" s="27"/>
      <c r="D4" s="27"/>
    </row>
    <row r="5" spans="1:8" ht="11.25" customHeight="1" x14ac:dyDescent="0.2">
      <c r="A5" s="79" t="s">
        <v>79</v>
      </c>
      <c r="B5" s="79" t="s">
        <v>92</v>
      </c>
      <c r="C5" s="79" t="s">
        <v>93</v>
      </c>
      <c r="D5" s="79" t="s">
        <v>673</v>
      </c>
      <c r="E5" s="72" t="s">
        <v>676</v>
      </c>
    </row>
    <row r="6" spans="1:8" ht="11.25" customHeight="1" x14ac:dyDescent="0.2">
      <c r="A6" s="79"/>
      <c r="B6" s="79"/>
      <c r="C6" s="79"/>
      <c r="D6" s="79"/>
      <c r="E6" s="77"/>
    </row>
    <row r="7" spans="1:8" ht="68.25" customHeight="1" x14ac:dyDescent="0.2">
      <c r="A7" s="79"/>
      <c r="B7" s="79"/>
      <c r="C7" s="79"/>
      <c r="D7" s="79"/>
      <c r="E7" s="78"/>
    </row>
    <row r="8" spans="1:8" x14ac:dyDescent="0.2">
      <c r="A8" s="65">
        <v>1</v>
      </c>
      <c r="B8" s="65">
        <v>2</v>
      </c>
      <c r="C8" s="65">
        <v>3</v>
      </c>
      <c r="D8" s="65">
        <v>4</v>
      </c>
      <c r="E8" s="65">
        <v>5</v>
      </c>
    </row>
    <row r="9" spans="1:8" ht="25.5" x14ac:dyDescent="0.2">
      <c r="A9" s="30">
        <v>1</v>
      </c>
      <c r="B9" s="3" t="s">
        <v>88</v>
      </c>
      <c r="C9" s="1"/>
      <c r="D9" s="40">
        <f>D11</f>
        <v>45811044.730000019</v>
      </c>
      <c r="E9" s="41">
        <f>E11</f>
        <v>62739260.900000006</v>
      </c>
      <c r="F9" s="31"/>
      <c r="G9" s="31"/>
    </row>
    <row r="10" spans="1:8" x14ac:dyDescent="0.2">
      <c r="A10" s="1">
        <f>1+A9</f>
        <v>2</v>
      </c>
      <c r="B10" s="4" t="s">
        <v>86</v>
      </c>
      <c r="C10" s="1"/>
      <c r="D10" s="42"/>
      <c r="E10" s="42"/>
    </row>
    <row r="11" spans="1:8" ht="25.5" x14ac:dyDescent="0.2">
      <c r="A11" s="1">
        <f>1+A10</f>
        <v>3</v>
      </c>
      <c r="B11" s="4" t="s">
        <v>87</v>
      </c>
      <c r="C11" s="1"/>
      <c r="D11" s="43">
        <f>D12</f>
        <v>45811044.730000019</v>
      </c>
      <c r="E11" s="43">
        <f>E12</f>
        <v>62739260.900000006</v>
      </c>
    </row>
    <row r="12" spans="1:8" x14ac:dyDescent="0.2">
      <c r="A12" s="1">
        <f>1+A11</f>
        <v>4</v>
      </c>
      <c r="B12" s="4" t="s">
        <v>90</v>
      </c>
      <c r="C12" s="2" t="s">
        <v>89</v>
      </c>
      <c r="D12" s="43">
        <f>D16+D15</f>
        <v>45811044.730000019</v>
      </c>
      <c r="E12" s="43">
        <f>E16+E15-E17</f>
        <v>62739260.900000006</v>
      </c>
    </row>
    <row r="13" spans="1:8" ht="54" customHeight="1" x14ac:dyDescent="0.2">
      <c r="A13" s="1"/>
      <c r="B13" s="4" t="s">
        <v>103</v>
      </c>
      <c r="C13" s="2" t="s">
        <v>102</v>
      </c>
      <c r="D13" s="43">
        <v>0</v>
      </c>
      <c r="E13" s="43">
        <v>0</v>
      </c>
    </row>
    <row r="14" spans="1:8" ht="65.25" customHeight="1" x14ac:dyDescent="0.2">
      <c r="A14" s="1"/>
      <c r="B14" s="4" t="s">
        <v>104</v>
      </c>
      <c r="C14" s="2" t="s">
        <v>101</v>
      </c>
      <c r="D14" s="43">
        <v>0</v>
      </c>
      <c r="E14" s="43">
        <v>0</v>
      </c>
    </row>
    <row r="15" spans="1:8" ht="27.75" customHeight="1" x14ac:dyDescent="0.2">
      <c r="A15" s="1">
        <f>1+A12</f>
        <v>5</v>
      </c>
      <c r="B15" s="4" t="s">
        <v>94</v>
      </c>
      <c r="C15" s="2" t="s">
        <v>95</v>
      </c>
      <c r="D15" s="50">
        <v>-1131397100</v>
      </c>
      <c r="E15" s="50">
        <v>-171482566.38999999</v>
      </c>
      <c r="F15" s="31"/>
      <c r="G15" s="31"/>
    </row>
    <row r="16" spans="1:8" ht="29.25" customHeight="1" x14ac:dyDescent="0.2">
      <c r="A16" s="1">
        <f>1+A15</f>
        <v>6</v>
      </c>
      <c r="B16" s="4" t="s">
        <v>96</v>
      </c>
      <c r="C16" s="2" t="s">
        <v>97</v>
      </c>
      <c r="D16" s="50">
        <v>1177208144.73</v>
      </c>
      <c r="E16" s="50">
        <v>234221827.28999999</v>
      </c>
      <c r="F16" s="31"/>
      <c r="G16" s="31"/>
    </row>
    <row r="17" spans="1:7" ht="105" customHeight="1" x14ac:dyDescent="0.2">
      <c r="A17" s="1">
        <f>1+A16</f>
        <v>7</v>
      </c>
      <c r="B17" s="4" t="s">
        <v>85</v>
      </c>
      <c r="C17" s="2" t="s">
        <v>17</v>
      </c>
      <c r="D17" s="44">
        <v>0</v>
      </c>
      <c r="E17" s="44">
        <v>0</v>
      </c>
      <c r="G17" s="31"/>
    </row>
    <row r="18" spans="1:7" ht="54" customHeight="1" x14ac:dyDescent="0.2">
      <c r="A18" s="1">
        <f>1+A17</f>
        <v>8</v>
      </c>
      <c r="B18" s="4" t="s">
        <v>98</v>
      </c>
      <c r="C18" s="2" t="s">
        <v>99</v>
      </c>
      <c r="D18" s="44">
        <v>0</v>
      </c>
      <c r="E18" s="44">
        <v>0</v>
      </c>
      <c r="F18" s="31"/>
    </row>
    <row r="19" spans="1:7" x14ac:dyDescent="0.2">
      <c r="A19" s="27"/>
      <c r="B19" s="28"/>
      <c r="C19" s="27"/>
      <c r="D19" s="27"/>
      <c r="F19" s="31"/>
    </row>
    <row r="20" spans="1:7" x14ac:dyDescent="0.2">
      <c r="A20" s="27"/>
      <c r="B20" s="28"/>
      <c r="C20" s="27"/>
      <c r="D20" s="32"/>
    </row>
    <row r="21" spans="1:7" x14ac:dyDescent="0.2">
      <c r="A21" s="27"/>
      <c r="B21" s="28"/>
      <c r="C21" s="27"/>
      <c r="D21" s="27"/>
    </row>
    <row r="22" spans="1:7" x14ac:dyDescent="0.2">
      <c r="A22" s="27"/>
      <c r="B22" s="28"/>
      <c r="C22" s="27"/>
      <c r="D22" s="27"/>
    </row>
    <row r="23" spans="1:7" x14ac:dyDescent="0.2">
      <c r="A23" s="27"/>
      <c r="B23" s="28"/>
      <c r="C23" s="27"/>
      <c r="D23" s="27"/>
    </row>
    <row r="24" spans="1:7" x14ac:dyDescent="0.2">
      <c r="A24" s="27"/>
      <c r="B24" s="28"/>
      <c r="C24" s="27"/>
      <c r="D24" s="27"/>
    </row>
    <row r="25" spans="1:7" x14ac:dyDescent="0.2">
      <c r="A25" s="27"/>
      <c r="B25" s="28"/>
      <c r="C25" s="27"/>
      <c r="D25" s="27"/>
    </row>
    <row r="26" spans="1:7" x14ac:dyDescent="0.2">
      <c r="A26" s="27"/>
      <c r="B26" s="28"/>
      <c r="C26" s="27"/>
      <c r="D26" s="27"/>
    </row>
    <row r="27" spans="1:7" x14ac:dyDescent="0.2">
      <c r="A27" s="27"/>
      <c r="B27" s="28"/>
      <c r="C27" s="27"/>
      <c r="D27" s="27"/>
    </row>
    <row r="28" spans="1:7" x14ac:dyDescent="0.2">
      <c r="A28" s="27"/>
      <c r="B28" s="28"/>
      <c r="C28" s="27"/>
      <c r="D28" s="27"/>
    </row>
    <row r="29" spans="1:7" x14ac:dyDescent="0.2">
      <c r="A29" s="27"/>
      <c r="B29" s="28"/>
      <c r="C29" s="27"/>
      <c r="D29" s="27"/>
    </row>
    <row r="30" spans="1:7" x14ac:dyDescent="0.2">
      <c r="A30" s="27"/>
      <c r="B30" s="28"/>
      <c r="C30" s="27"/>
      <c r="D30" s="27"/>
    </row>
  </sheetData>
  <mergeCells count="7">
    <mergeCell ref="D1:E1"/>
    <mergeCell ref="A3:E3"/>
    <mergeCell ref="E5:E7"/>
    <mergeCell ref="A5:A7"/>
    <mergeCell ref="B5:B7"/>
    <mergeCell ref="C5:C7"/>
    <mergeCell ref="D5:D7"/>
  </mergeCells>
  <phoneticPr fontId="0" type="noConversion"/>
  <pageMargins left="0.9055118110236221" right="0.9055118110236221" top="0.74803149606299213" bottom="0.74803149606299213" header="0.31496062992125984" footer="0.31496062992125984"/>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
  <sheetViews>
    <sheetView zoomScale="90" zoomScaleNormal="90" workbookViewId="0">
      <selection activeCell="F6" sqref="F6"/>
    </sheetView>
  </sheetViews>
  <sheetFormatPr defaultRowHeight="12.75" x14ac:dyDescent="0.2"/>
  <cols>
    <col min="1" max="1" width="43.28515625" style="28" customWidth="1"/>
    <col min="2" max="2" width="21.42578125" style="28" customWidth="1"/>
    <col min="3" max="3" width="24.28515625" style="28" customWidth="1"/>
    <col min="4" max="16384" width="9.140625" style="28"/>
  </cols>
  <sheetData>
    <row r="1" spans="1:8" customFormat="1" ht="63.75" customHeight="1" x14ac:dyDescent="0.2">
      <c r="A1" s="23"/>
      <c r="B1" s="82" t="s">
        <v>766</v>
      </c>
      <c r="C1" s="82"/>
      <c r="D1" s="28"/>
      <c r="E1" s="49"/>
      <c r="F1" s="24"/>
      <c r="G1" s="24"/>
      <c r="H1" s="24"/>
    </row>
    <row r="3" spans="1:8" ht="142.5" customHeight="1" x14ac:dyDescent="0.2">
      <c r="A3" s="80" t="s">
        <v>677</v>
      </c>
      <c r="B3" s="81"/>
      <c r="C3" s="81"/>
    </row>
    <row r="4" spans="1:8" ht="141.75" x14ac:dyDescent="0.2">
      <c r="A4" s="37" t="s">
        <v>204</v>
      </c>
      <c r="B4" s="37" t="s">
        <v>678</v>
      </c>
      <c r="C4" s="37" t="s">
        <v>679</v>
      </c>
    </row>
    <row r="5" spans="1:8" ht="15.75" x14ac:dyDescent="0.2">
      <c r="A5" s="91">
        <v>1</v>
      </c>
      <c r="B5" s="91">
        <v>2</v>
      </c>
      <c r="C5" s="91">
        <v>3</v>
      </c>
    </row>
    <row r="6" spans="1:8" ht="79.5" customHeight="1" x14ac:dyDescent="0.2">
      <c r="A6" s="38" t="s">
        <v>205</v>
      </c>
      <c r="B6" s="37">
        <v>50.2</v>
      </c>
      <c r="C6" s="39">
        <v>6216.6</v>
      </c>
    </row>
    <row r="7" spans="1:8" ht="96.75" customHeight="1" x14ac:dyDescent="0.2">
      <c r="A7" s="38" t="s">
        <v>206</v>
      </c>
      <c r="B7" s="39">
        <v>1282.2</v>
      </c>
      <c r="C7" s="39">
        <v>85378.92</v>
      </c>
    </row>
  </sheetData>
  <mergeCells count="2">
    <mergeCell ref="A3:C3"/>
    <mergeCell ref="B1:C1"/>
  </mergeCells>
  <pageMargins left="0.9055118110236221" right="0.9055118110236221" top="0.74803149606299213" bottom="0.74803149606299213" header="0.31496062992125984" footer="0.31496062992125984"/>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Приложение 1</vt:lpstr>
      <vt:lpstr>Приложение 2</vt:lpstr>
      <vt:lpstr>Приложение 3</vt:lpstr>
      <vt:lpstr>Приложение 4</vt:lpstr>
      <vt:lpstr>'Приложение 1'!Заголовки_для_печати</vt:lpstr>
      <vt:lpstr>'Приложение 2'!Заголовки_для_печати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Олеся Могутина</cp:lastModifiedBy>
  <cp:lastPrinted>2018-04-28T06:50:50Z</cp:lastPrinted>
  <dcterms:created xsi:type="dcterms:W3CDTF">1996-10-08T23:32:33Z</dcterms:created>
  <dcterms:modified xsi:type="dcterms:W3CDTF">2018-04-28T06:51:54Z</dcterms:modified>
</cp:coreProperties>
</file>