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1" i="1" l="1"/>
  <c r="C210" i="1"/>
  <c r="C209" i="1"/>
  <c r="C208" i="1"/>
  <c r="I207" i="1"/>
  <c r="H207" i="1"/>
  <c r="G207" i="1"/>
  <c r="F207" i="1"/>
  <c r="E207" i="1"/>
  <c r="D207" i="1"/>
  <c r="C207" i="1" l="1"/>
  <c r="C206" i="1"/>
  <c r="C205" i="1"/>
  <c r="C204" i="1"/>
  <c r="C203" i="1"/>
  <c r="I202" i="1"/>
  <c r="H202" i="1"/>
  <c r="G202" i="1"/>
  <c r="F202" i="1"/>
  <c r="E202" i="1"/>
  <c r="D202" i="1"/>
  <c r="C202" i="1" l="1"/>
  <c r="D180" i="1" l="1"/>
  <c r="D105" i="1" s="1"/>
  <c r="E180" i="1"/>
  <c r="E105" i="1" s="1"/>
  <c r="F180" i="1"/>
  <c r="F105" i="1" s="1"/>
  <c r="G180" i="1"/>
  <c r="H180" i="1"/>
  <c r="I180" i="1"/>
  <c r="C201" i="1"/>
  <c r="C200" i="1"/>
  <c r="C199" i="1"/>
  <c r="C198" i="1"/>
  <c r="I197" i="1"/>
  <c r="H197" i="1"/>
  <c r="G197" i="1"/>
  <c r="F197" i="1"/>
  <c r="E197" i="1"/>
  <c r="D197" i="1"/>
  <c r="D90" i="1"/>
  <c r="E90" i="1"/>
  <c r="F90" i="1"/>
  <c r="G90" i="1"/>
  <c r="H90" i="1"/>
  <c r="I90" i="1"/>
  <c r="D70" i="1"/>
  <c r="E70" i="1"/>
  <c r="F70" i="1"/>
  <c r="G70" i="1"/>
  <c r="H70" i="1"/>
  <c r="I70" i="1"/>
  <c r="C197" i="1" l="1"/>
  <c r="C48" i="1"/>
  <c r="E303" i="1" l="1"/>
  <c r="E297" i="1" s="1"/>
  <c r="F303" i="1"/>
  <c r="F297" i="1" s="1"/>
  <c r="G303" i="1"/>
  <c r="G297" i="1" s="1"/>
  <c r="H303" i="1"/>
  <c r="H297" i="1" s="1"/>
  <c r="I303" i="1"/>
  <c r="I297" i="1" s="1"/>
  <c r="E302" i="1"/>
  <c r="E296" i="1" s="1"/>
  <c r="F302" i="1"/>
  <c r="F296" i="1" s="1"/>
  <c r="G302" i="1"/>
  <c r="G296" i="1" s="1"/>
  <c r="H302" i="1"/>
  <c r="H296" i="1" s="1"/>
  <c r="I302" i="1"/>
  <c r="I296" i="1" s="1"/>
  <c r="E301" i="1"/>
  <c r="E295" i="1" s="1"/>
  <c r="F301" i="1"/>
  <c r="F295" i="1" s="1"/>
  <c r="G301" i="1"/>
  <c r="G295" i="1" s="1"/>
  <c r="H301" i="1"/>
  <c r="H295" i="1" s="1"/>
  <c r="I301" i="1"/>
  <c r="I295" i="1" s="1"/>
  <c r="E300" i="1"/>
  <c r="E294" i="1" s="1"/>
  <c r="F300" i="1"/>
  <c r="F294" i="1" s="1"/>
  <c r="G300" i="1"/>
  <c r="G294" i="1" s="1"/>
  <c r="H300" i="1"/>
  <c r="I300" i="1"/>
  <c r="I294" i="1" s="1"/>
  <c r="D300" i="1"/>
  <c r="D294" i="1" s="1"/>
  <c r="D301" i="1"/>
  <c r="D302" i="1"/>
  <c r="D303" i="1"/>
  <c r="D297" i="1" s="1"/>
  <c r="C305" i="1"/>
  <c r="C306" i="1"/>
  <c r="C307" i="1"/>
  <c r="C308" i="1"/>
  <c r="C310" i="1"/>
  <c r="C311" i="1"/>
  <c r="C312" i="1"/>
  <c r="C313" i="1"/>
  <c r="E309" i="1"/>
  <c r="F309" i="1"/>
  <c r="G309" i="1"/>
  <c r="H309" i="1"/>
  <c r="I309" i="1"/>
  <c r="D309" i="1"/>
  <c r="I304" i="1"/>
  <c r="E304" i="1"/>
  <c r="F304" i="1"/>
  <c r="G304" i="1"/>
  <c r="H304" i="1"/>
  <c r="D304" i="1"/>
  <c r="C278" i="1"/>
  <c r="C279" i="1"/>
  <c r="C280" i="1"/>
  <c r="C281" i="1"/>
  <c r="C283" i="1"/>
  <c r="C284" i="1"/>
  <c r="C285" i="1"/>
  <c r="C286" i="1"/>
  <c r="C288" i="1"/>
  <c r="C289" i="1"/>
  <c r="C290" i="1"/>
  <c r="C291" i="1"/>
  <c r="E276" i="1"/>
  <c r="E270" i="1" s="1"/>
  <c r="F276" i="1"/>
  <c r="F270" i="1" s="1"/>
  <c r="G276" i="1"/>
  <c r="G270" i="1" s="1"/>
  <c r="H276" i="1"/>
  <c r="H270" i="1" s="1"/>
  <c r="I276" i="1"/>
  <c r="I270" i="1" s="1"/>
  <c r="E275" i="1"/>
  <c r="E269" i="1" s="1"/>
  <c r="F275" i="1"/>
  <c r="F269" i="1" s="1"/>
  <c r="G275" i="1"/>
  <c r="G269" i="1" s="1"/>
  <c r="H275" i="1"/>
  <c r="H269" i="1" s="1"/>
  <c r="I275" i="1"/>
  <c r="I269" i="1" s="1"/>
  <c r="E274" i="1"/>
  <c r="E268" i="1" s="1"/>
  <c r="F274" i="1"/>
  <c r="F268" i="1" s="1"/>
  <c r="G274" i="1"/>
  <c r="G268" i="1" s="1"/>
  <c r="H274" i="1"/>
  <c r="H268" i="1" s="1"/>
  <c r="I274" i="1"/>
  <c r="I268" i="1" s="1"/>
  <c r="E273" i="1"/>
  <c r="E267" i="1" s="1"/>
  <c r="F273" i="1"/>
  <c r="F267" i="1" s="1"/>
  <c r="G273" i="1"/>
  <c r="G267" i="1" s="1"/>
  <c r="H273" i="1"/>
  <c r="H267" i="1" s="1"/>
  <c r="I273" i="1"/>
  <c r="I267" i="1" s="1"/>
  <c r="D273" i="1"/>
  <c r="D267" i="1" s="1"/>
  <c r="D274" i="1"/>
  <c r="D268" i="1" s="1"/>
  <c r="D275" i="1"/>
  <c r="D269" i="1" s="1"/>
  <c r="D276" i="1"/>
  <c r="D270" i="1" s="1"/>
  <c r="E287" i="1"/>
  <c r="F287" i="1"/>
  <c r="G287" i="1"/>
  <c r="H287" i="1"/>
  <c r="I287" i="1"/>
  <c r="D287" i="1"/>
  <c r="E282" i="1"/>
  <c r="F282" i="1"/>
  <c r="G282" i="1"/>
  <c r="H282" i="1"/>
  <c r="I282" i="1"/>
  <c r="D282" i="1"/>
  <c r="E277" i="1"/>
  <c r="F277" i="1"/>
  <c r="G277" i="1"/>
  <c r="H277" i="1"/>
  <c r="I277" i="1"/>
  <c r="D277" i="1"/>
  <c r="C256" i="1"/>
  <c r="C257" i="1"/>
  <c r="C258" i="1"/>
  <c r="C259" i="1"/>
  <c r="C261" i="1"/>
  <c r="C262" i="1"/>
  <c r="C263" i="1"/>
  <c r="C264" i="1"/>
  <c r="E254" i="1"/>
  <c r="F254" i="1"/>
  <c r="G254" i="1"/>
  <c r="H254" i="1"/>
  <c r="I254" i="1"/>
  <c r="E253" i="1"/>
  <c r="E247" i="1" s="1"/>
  <c r="F253" i="1"/>
  <c r="F247" i="1" s="1"/>
  <c r="G253" i="1"/>
  <c r="G247" i="1" s="1"/>
  <c r="H253" i="1"/>
  <c r="H247" i="1" s="1"/>
  <c r="I253" i="1"/>
  <c r="I247" i="1" s="1"/>
  <c r="E252" i="1"/>
  <c r="E246" i="1" s="1"/>
  <c r="F252" i="1"/>
  <c r="F246" i="1" s="1"/>
  <c r="G252" i="1"/>
  <c r="G246" i="1" s="1"/>
  <c r="H252" i="1"/>
  <c r="H246" i="1" s="1"/>
  <c r="I252" i="1"/>
  <c r="I246" i="1" s="1"/>
  <c r="E251" i="1"/>
  <c r="E245" i="1" s="1"/>
  <c r="F251" i="1"/>
  <c r="F245" i="1" s="1"/>
  <c r="G251" i="1"/>
  <c r="G245" i="1" s="1"/>
  <c r="H251" i="1"/>
  <c r="H245" i="1" s="1"/>
  <c r="I251" i="1"/>
  <c r="I245" i="1" s="1"/>
  <c r="D251" i="1"/>
  <c r="D245" i="1" s="1"/>
  <c r="D252" i="1"/>
  <c r="D246" i="1" s="1"/>
  <c r="D253" i="1"/>
  <c r="D247" i="1" s="1"/>
  <c r="D254" i="1"/>
  <c r="E217" i="1"/>
  <c r="F217" i="1"/>
  <c r="G217" i="1"/>
  <c r="H217" i="1"/>
  <c r="I217" i="1"/>
  <c r="E214" i="1"/>
  <c r="F214" i="1"/>
  <c r="G214" i="1"/>
  <c r="H214" i="1"/>
  <c r="I214" i="1"/>
  <c r="D214" i="1"/>
  <c r="D217" i="1"/>
  <c r="E222" i="1"/>
  <c r="E216" i="1" s="1"/>
  <c r="F222" i="1"/>
  <c r="G222" i="1"/>
  <c r="G216" i="1" s="1"/>
  <c r="H222" i="1"/>
  <c r="H216" i="1" s="1"/>
  <c r="I222" i="1"/>
  <c r="I216" i="1" s="1"/>
  <c r="D222" i="1"/>
  <c r="D216" i="1" s="1"/>
  <c r="C220" i="1"/>
  <c r="C223" i="1"/>
  <c r="C225" i="1"/>
  <c r="C227" i="1"/>
  <c r="C228" i="1"/>
  <c r="C229" i="1"/>
  <c r="C230" i="1"/>
  <c r="C231" i="1"/>
  <c r="C232" i="1"/>
  <c r="C234" i="1"/>
  <c r="C235" i="1"/>
  <c r="C236" i="1"/>
  <c r="C237" i="1"/>
  <c r="C239" i="1"/>
  <c r="C240" i="1"/>
  <c r="C241" i="1"/>
  <c r="C242" i="1"/>
  <c r="E238" i="1"/>
  <c r="F238" i="1"/>
  <c r="G238" i="1"/>
  <c r="H238" i="1"/>
  <c r="I238" i="1"/>
  <c r="D238" i="1"/>
  <c r="E233" i="1"/>
  <c r="F233" i="1"/>
  <c r="G233" i="1"/>
  <c r="H233" i="1"/>
  <c r="I233" i="1"/>
  <c r="D233" i="1"/>
  <c r="E226" i="1"/>
  <c r="E221" i="1" s="1"/>
  <c r="E215" i="1" s="1"/>
  <c r="F226" i="1"/>
  <c r="F221" i="1" s="1"/>
  <c r="F215" i="1" s="1"/>
  <c r="G226" i="1"/>
  <c r="G221" i="1" s="1"/>
  <c r="G215" i="1" s="1"/>
  <c r="H226" i="1"/>
  <c r="H221" i="1" s="1"/>
  <c r="H215" i="1" s="1"/>
  <c r="I226" i="1"/>
  <c r="I224" i="1" s="1"/>
  <c r="D226" i="1"/>
  <c r="D221" i="1" s="1"/>
  <c r="D100" i="1"/>
  <c r="C100" i="1" s="1"/>
  <c r="C106" i="1"/>
  <c r="C108" i="1"/>
  <c r="C109" i="1"/>
  <c r="C110" i="1"/>
  <c r="C111" i="1"/>
  <c r="C113" i="1"/>
  <c r="C114" i="1"/>
  <c r="C115" i="1"/>
  <c r="C116" i="1"/>
  <c r="C118" i="1"/>
  <c r="C119" i="1"/>
  <c r="C120" i="1"/>
  <c r="C121" i="1"/>
  <c r="C123" i="1"/>
  <c r="C124" i="1"/>
  <c r="C125" i="1"/>
  <c r="C126" i="1"/>
  <c r="C128" i="1"/>
  <c r="C129" i="1"/>
  <c r="C130" i="1"/>
  <c r="C131" i="1"/>
  <c r="C133" i="1"/>
  <c r="C134" i="1"/>
  <c r="C135" i="1"/>
  <c r="C136" i="1"/>
  <c r="C138" i="1"/>
  <c r="C139" i="1"/>
  <c r="C140" i="1"/>
  <c r="C141" i="1"/>
  <c r="C143" i="1"/>
  <c r="C144" i="1"/>
  <c r="C145" i="1"/>
  <c r="C146" i="1"/>
  <c r="C148" i="1"/>
  <c r="C149" i="1"/>
  <c r="C150" i="1"/>
  <c r="C151" i="1"/>
  <c r="C153" i="1"/>
  <c r="C154" i="1"/>
  <c r="C155" i="1"/>
  <c r="C156" i="1"/>
  <c r="C158" i="1"/>
  <c r="C159" i="1"/>
  <c r="C160" i="1"/>
  <c r="C161" i="1"/>
  <c r="C163" i="1"/>
  <c r="C164" i="1"/>
  <c r="C165" i="1"/>
  <c r="C166" i="1"/>
  <c r="C168" i="1"/>
  <c r="C169" i="1"/>
  <c r="C171" i="1"/>
  <c r="C173" i="1"/>
  <c r="C174" i="1"/>
  <c r="C175" i="1"/>
  <c r="C176" i="1"/>
  <c r="C183" i="1"/>
  <c r="C184" i="1"/>
  <c r="C185" i="1"/>
  <c r="C186" i="1"/>
  <c r="C187" i="1"/>
  <c r="C188" i="1"/>
  <c r="C189" i="1"/>
  <c r="C190" i="1"/>
  <c r="C191" i="1"/>
  <c r="C193" i="1"/>
  <c r="C194" i="1"/>
  <c r="C195" i="1"/>
  <c r="C196" i="1"/>
  <c r="G170" i="1"/>
  <c r="G105" i="1" s="1"/>
  <c r="H170" i="1"/>
  <c r="H105" i="1" s="1"/>
  <c r="I170" i="1"/>
  <c r="I105" i="1" s="1"/>
  <c r="E192" i="1"/>
  <c r="F192" i="1"/>
  <c r="G192" i="1"/>
  <c r="H192" i="1"/>
  <c r="I192" i="1"/>
  <c r="D192" i="1"/>
  <c r="E147" i="1"/>
  <c r="F147" i="1"/>
  <c r="G147" i="1"/>
  <c r="H147" i="1"/>
  <c r="I147" i="1"/>
  <c r="D147" i="1"/>
  <c r="E132" i="1"/>
  <c r="F132" i="1"/>
  <c r="G132" i="1"/>
  <c r="H132" i="1"/>
  <c r="I132" i="1"/>
  <c r="D132" i="1"/>
  <c r="I83" i="1"/>
  <c r="I43" i="1" s="1"/>
  <c r="I37" i="1" s="1"/>
  <c r="H83" i="1"/>
  <c r="H80" i="1" s="1"/>
  <c r="G83" i="1"/>
  <c r="G80" i="1" s="1"/>
  <c r="F43" i="1"/>
  <c r="E43" i="1"/>
  <c r="E37" i="1" s="1"/>
  <c r="E157" i="1"/>
  <c r="F157" i="1"/>
  <c r="G157" i="1"/>
  <c r="H157" i="1"/>
  <c r="I157" i="1"/>
  <c r="D157" i="1"/>
  <c r="E152" i="1"/>
  <c r="F152" i="1"/>
  <c r="G152" i="1"/>
  <c r="H152" i="1"/>
  <c r="I152" i="1"/>
  <c r="D152" i="1"/>
  <c r="E167" i="1"/>
  <c r="F167" i="1"/>
  <c r="G167" i="1"/>
  <c r="H167" i="1"/>
  <c r="I167" i="1"/>
  <c r="D167" i="1"/>
  <c r="E172" i="1"/>
  <c r="F172" i="1"/>
  <c r="G172" i="1"/>
  <c r="H172" i="1"/>
  <c r="I172" i="1"/>
  <c r="D172" i="1"/>
  <c r="E181" i="1"/>
  <c r="F181" i="1"/>
  <c r="G181" i="1"/>
  <c r="H181" i="1"/>
  <c r="I181" i="1"/>
  <c r="E99" i="1"/>
  <c r="F99" i="1"/>
  <c r="H99" i="1"/>
  <c r="E179" i="1"/>
  <c r="E104" i="1" s="1"/>
  <c r="F179" i="1"/>
  <c r="F104" i="1" s="1"/>
  <c r="G179" i="1"/>
  <c r="G104" i="1" s="1"/>
  <c r="H179" i="1"/>
  <c r="H104" i="1" s="1"/>
  <c r="I179" i="1"/>
  <c r="I104" i="1" s="1"/>
  <c r="E178" i="1"/>
  <c r="E103" i="1" s="1"/>
  <c r="F178" i="1"/>
  <c r="F103" i="1" s="1"/>
  <c r="G178" i="1"/>
  <c r="G103" i="1" s="1"/>
  <c r="H178" i="1"/>
  <c r="H103" i="1" s="1"/>
  <c r="I178" i="1"/>
  <c r="I103" i="1" s="1"/>
  <c r="D178" i="1"/>
  <c r="D103" i="1" s="1"/>
  <c r="D179" i="1"/>
  <c r="D104" i="1" s="1"/>
  <c r="D99" i="1"/>
  <c r="D181" i="1"/>
  <c r="E182" i="1"/>
  <c r="E177" i="1" s="1"/>
  <c r="F182" i="1"/>
  <c r="F177" i="1" s="1"/>
  <c r="G182" i="1"/>
  <c r="G177" i="1" s="1"/>
  <c r="H182" i="1"/>
  <c r="H177" i="1" s="1"/>
  <c r="I182" i="1"/>
  <c r="I177" i="1" s="1"/>
  <c r="D182" i="1"/>
  <c r="D177" i="1" s="1"/>
  <c r="E137" i="1"/>
  <c r="F137" i="1"/>
  <c r="G137" i="1"/>
  <c r="H137" i="1"/>
  <c r="I137" i="1"/>
  <c r="D137" i="1"/>
  <c r="E260" i="1"/>
  <c r="F260" i="1"/>
  <c r="G260" i="1"/>
  <c r="H260" i="1"/>
  <c r="I260" i="1"/>
  <c r="D260" i="1"/>
  <c r="E127" i="1"/>
  <c r="F127" i="1"/>
  <c r="G127" i="1"/>
  <c r="H127" i="1"/>
  <c r="I127" i="1"/>
  <c r="D127" i="1"/>
  <c r="E162" i="1"/>
  <c r="F162" i="1"/>
  <c r="G162" i="1"/>
  <c r="H162" i="1"/>
  <c r="I162" i="1"/>
  <c r="D162" i="1"/>
  <c r="E122" i="1"/>
  <c r="F122" i="1"/>
  <c r="G122" i="1"/>
  <c r="H122" i="1"/>
  <c r="I122" i="1"/>
  <c r="D122" i="1"/>
  <c r="E142" i="1"/>
  <c r="F142" i="1"/>
  <c r="G142" i="1"/>
  <c r="H142" i="1"/>
  <c r="I142" i="1"/>
  <c r="D142" i="1"/>
  <c r="E117" i="1"/>
  <c r="F117" i="1"/>
  <c r="G117" i="1"/>
  <c r="H117" i="1"/>
  <c r="I117" i="1"/>
  <c r="D117" i="1"/>
  <c r="E112" i="1"/>
  <c r="F112" i="1"/>
  <c r="G112" i="1"/>
  <c r="H112" i="1"/>
  <c r="I112" i="1"/>
  <c r="D112" i="1"/>
  <c r="E107" i="1"/>
  <c r="F107" i="1"/>
  <c r="G107" i="1"/>
  <c r="G102" i="1" s="1"/>
  <c r="H107" i="1"/>
  <c r="I107" i="1"/>
  <c r="D107" i="1"/>
  <c r="E38" i="1"/>
  <c r="F38" i="1"/>
  <c r="G38" i="1"/>
  <c r="H38" i="1"/>
  <c r="I38" i="1"/>
  <c r="D38" i="1"/>
  <c r="E42" i="1"/>
  <c r="E36" i="1" s="1"/>
  <c r="F42" i="1"/>
  <c r="F36" i="1" s="1"/>
  <c r="G42" i="1"/>
  <c r="G36" i="1" s="1"/>
  <c r="H42" i="1"/>
  <c r="H36" i="1" s="1"/>
  <c r="I42" i="1"/>
  <c r="I36" i="1" s="1"/>
  <c r="E41" i="1"/>
  <c r="E35" i="1" s="1"/>
  <c r="F41" i="1"/>
  <c r="G41" i="1"/>
  <c r="G35" i="1" s="1"/>
  <c r="H41" i="1"/>
  <c r="H35" i="1" s="1"/>
  <c r="I41" i="1"/>
  <c r="I35" i="1" s="1"/>
  <c r="D41" i="1"/>
  <c r="D35" i="1" s="1"/>
  <c r="D42" i="1"/>
  <c r="D36" i="1" s="1"/>
  <c r="D43" i="1"/>
  <c r="D37" i="1" s="1"/>
  <c r="C44" i="1"/>
  <c r="C46" i="1"/>
  <c r="C47" i="1"/>
  <c r="C49" i="1"/>
  <c r="C51" i="1"/>
  <c r="C52" i="1"/>
  <c r="C53" i="1"/>
  <c r="C54" i="1"/>
  <c r="C56" i="1"/>
  <c r="C57" i="1"/>
  <c r="C58" i="1"/>
  <c r="C59" i="1"/>
  <c r="C61" i="1"/>
  <c r="C62" i="1"/>
  <c r="C63" i="1"/>
  <c r="C64" i="1"/>
  <c r="C66" i="1"/>
  <c r="C67" i="1"/>
  <c r="C68" i="1"/>
  <c r="C69" i="1"/>
  <c r="C71" i="1"/>
  <c r="C72" i="1"/>
  <c r="C73" i="1"/>
  <c r="C74" i="1"/>
  <c r="C76" i="1"/>
  <c r="C77" i="1"/>
  <c r="C78" i="1"/>
  <c r="C79" i="1"/>
  <c r="C81" i="1"/>
  <c r="C82" i="1"/>
  <c r="C84" i="1"/>
  <c r="C86" i="1"/>
  <c r="C87" i="1"/>
  <c r="C88" i="1"/>
  <c r="C89" i="1"/>
  <c r="C91" i="1"/>
  <c r="C92" i="1"/>
  <c r="C93" i="1"/>
  <c r="C94" i="1"/>
  <c r="E65" i="1"/>
  <c r="F65" i="1"/>
  <c r="G65" i="1"/>
  <c r="H65" i="1"/>
  <c r="I65" i="1"/>
  <c r="D65" i="1"/>
  <c r="C70" i="1"/>
  <c r="E80" i="1"/>
  <c r="F80" i="1"/>
  <c r="D80" i="1"/>
  <c r="E85" i="1"/>
  <c r="F85" i="1"/>
  <c r="G85" i="1"/>
  <c r="H85" i="1"/>
  <c r="I85" i="1"/>
  <c r="D85" i="1"/>
  <c r="E255" i="1"/>
  <c r="F255" i="1"/>
  <c r="G255" i="1"/>
  <c r="G250" i="1" s="1"/>
  <c r="G244" i="1" s="1"/>
  <c r="H255" i="1"/>
  <c r="I255" i="1"/>
  <c r="D255" i="1"/>
  <c r="E75" i="1"/>
  <c r="F75" i="1"/>
  <c r="G75" i="1"/>
  <c r="H75" i="1"/>
  <c r="I75" i="1"/>
  <c r="D75" i="1"/>
  <c r="E60" i="1"/>
  <c r="F60" i="1"/>
  <c r="G60" i="1"/>
  <c r="H60" i="1"/>
  <c r="I60" i="1"/>
  <c r="D60" i="1"/>
  <c r="E55" i="1"/>
  <c r="F55" i="1"/>
  <c r="G55" i="1"/>
  <c r="H55" i="1"/>
  <c r="I55" i="1"/>
  <c r="D55" i="1"/>
  <c r="E50" i="1"/>
  <c r="F50" i="1"/>
  <c r="G50" i="1"/>
  <c r="H50" i="1"/>
  <c r="I50" i="1"/>
  <c r="D50" i="1"/>
  <c r="E45" i="1"/>
  <c r="F45" i="1"/>
  <c r="G45" i="1"/>
  <c r="H45" i="1"/>
  <c r="I45" i="1"/>
  <c r="D45" i="1"/>
  <c r="F250" i="1" l="1"/>
  <c r="F244" i="1" s="1"/>
  <c r="H299" i="1"/>
  <c r="H293" i="1" s="1"/>
  <c r="I80" i="1"/>
  <c r="D102" i="1"/>
  <c r="D96" i="1" s="1"/>
  <c r="F102" i="1"/>
  <c r="H250" i="1"/>
  <c r="H244" i="1" s="1"/>
  <c r="I219" i="1"/>
  <c r="I213" i="1" s="1"/>
  <c r="I299" i="1"/>
  <c r="I293" i="1" s="1"/>
  <c r="I102" i="1"/>
  <c r="E102" i="1"/>
  <c r="E96" i="1" s="1"/>
  <c r="G272" i="1"/>
  <c r="G266" i="1" s="1"/>
  <c r="H102" i="1"/>
  <c r="H96" i="1" s="1"/>
  <c r="G299" i="1"/>
  <c r="G293" i="1" s="1"/>
  <c r="C300" i="1"/>
  <c r="I97" i="1"/>
  <c r="I29" i="1" s="1"/>
  <c r="I14" i="1" s="1"/>
  <c r="F98" i="1"/>
  <c r="F30" i="1" s="1"/>
  <c r="F15" i="1" s="1"/>
  <c r="D40" i="1"/>
  <c r="D34" i="1" s="1"/>
  <c r="E97" i="1"/>
  <c r="I98" i="1"/>
  <c r="G97" i="1"/>
  <c r="G29" i="1" s="1"/>
  <c r="G14" i="1" s="1"/>
  <c r="H98" i="1"/>
  <c r="H30" i="1" s="1"/>
  <c r="H15" i="1" s="1"/>
  <c r="H97" i="1"/>
  <c r="C104" i="1"/>
  <c r="G98" i="1"/>
  <c r="G30" i="1" s="1"/>
  <c r="G15" i="1" s="1"/>
  <c r="C302" i="1"/>
  <c r="C309" i="1"/>
  <c r="C245" i="1"/>
  <c r="C267" i="1"/>
  <c r="C297" i="1"/>
  <c r="E32" i="1"/>
  <c r="E17" i="1" s="1"/>
  <c r="C274" i="1"/>
  <c r="H43" i="1"/>
  <c r="H37" i="1" s="1"/>
  <c r="H31" i="1" s="1"/>
  <c r="H16" i="1" s="1"/>
  <c r="H32" i="1"/>
  <c r="H17" i="1" s="1"/>
  <c r="C127" i="1"/>
  <c r="C273" i="1"/>
  <c r="C304" i="1"/>
  <c r="E299" i="1"/>
  <c r="E293" i="1" s="1"/>
  <c r="C301" i="1"/>
  <c r="I32" i="1"/>
  <c r="I17" i="1" s="1"/>
  <c r="I250" i="1"/>
  <c r="I244" i="1" s="1"/>
  <c r="E250" i="1"/>
  <c r="E244" i="1" s="1"/>
  <c r="G32" i="1"/>
  <c r="G17" i="1" s="1"/>
  <c r="G99" i="1"/>
  <c r="C268" i="1"/>
  <c r="H294" i="1"/>
  <c r="C294" i="1" s="1"/>
  <c r="F32" i="1"/>
  <c r="F17" i="1" s="1"/>
  <c r="E29" i="1"/>
  <c r="E14" i="1" s="1"/>
  <c r="C251" i="1"/>
  <c r="C276" i="1"/>
  <c r="F299" i="1"/>
  <c r="F293" i="1" s="1"/>
  <c r="C303" i="1"/>
  <c r="D295" i="1"/>
  <c r="C295" i="1" s="1"/>
  <c r="C172" i="1"/>
  <c r="D296" i="1"/>
  <c r="D31" i="1" s="1"/>
  <c r="D16" i="1" s="1"/>
  <c r="D299" i="1"/>
  <c r="D293" i="1" s="1"/>
  <c r="C287" i="1"/>
  <c r="E272" i="1"/>
  <c r="E266" i="1" s="1"/>
  <c r="F272" i="1"/>
  <c r="F266" i="1" s="1"/>
  <c r="C282" i="1"/>
  <c r="D272" i="1"/>
  <c r="D266" i="1" s="1"/>
  <c r="I272" i="1"/>
  <c r="I266" i="1" s="1"/>
  <c r="C275" i="1"/>
  <c r="H272" i="1"/>
  <c r="H266" i="1" s="1"/>
  <c r="C277" i="1"/>
  <c r="C269" i="1"/>
  <c r="C253" i="1"/>
  <c r="C233" i="1"/>
  <c r="C132" i="1"/>
  <c r="C147" i="1"/>
  <c r="I99" i="1"/>
  <c r="I31" i="1" s="1"/>
  <c r="I16" i="1" s="1"/>
  <c r="C167" i="1"/>
  <c r="C152" i="1"/>
  <c r="G96" i="1"/>
  <c r="C192" i="1"/>
  <c r="C137" i="1"/>
  <c r="C122" i="1"/>
  <c r="F96" i="1"/>
  <c r="C117" i="1"/>
  <c r="E31" i="1"/>
  <c r="E16" i="1" s="1"/>
  <c r="E40" i="1"/>
  <c r="E34" i="1" s="1"/>
  <c r="C60" i="1"/>
  <c r="C50" i="1"/>
  <c r="C270" i="1"/>
  <c r="F97" i="1"/>
  <c r="E224" i="1"/>
  <c r="E219" i="1" s="1"/>
  <c r="E213" i="1" s="1"/>
  <c r="G43" i="1"/>
  <c r="G37" i="1" s="1"/>
  <c r="C107" i="1"/>
  <c r="C177" i="1"/>
  <c r="D97" i="1"/>
  <c r="D29" i="1" s="1"/>
  <c r="C178" i="1"/>
  <c r="C180" i="1"/>
  <c r="C238" i="1"/>
  <c r="C55" i="1"/>
  <c r="C75" i="1"/>
  <c r="C85" i="1"/>
  <c r="C90" i="1"/>
  <c r="C65" i="1"/>
  <c r="I96" i="1"/>
  <c r="C260" i="1"/>
  <c r="C181" i="1"/>
  <c r="C179" i="1"/>
  <c r="C112" i="1"/>
  <c r="D98" i="1"/>
  <c r="I221" i="1"/>
  <c r="I215" i="1" s="1"/>
  <c r="C217" i="1"/>
  <c r="C214" i="1"/>
  <c r="C254" i="1"/>
  <c r="D248" i="1"/>
  <c r="C248" i="1" s="1"/>
  <c r="C246" i="1"/>
  <c r="C255" i="1"/>
  <c r="D250" i="1"/>
  <c r="C142" i="1"/>
  <c r="C162" i="1"/>
  <c r="C182" i="1"/>
  <c r="C157" i="1"/>
  <c r="C105" i="1"/>
  <c r="D215" i="1"/>
  <c r="C247" i="1"/>
  <c r="H224" i="1"/>
  <c r="H219" i="1" s="1"/>
  <c r="H213" i="1" s="1"/>
  <c r="C222" i="1"/>
  <c r="C252" i="1"/>
  <c r="C83" i="1"/>
  <c r="C170" i="1"/>
  <c r="G224" i="1"/>
  <c r="G219" i="1" s="1"/>
  <c r="F216" i="1"/>
  <c r="C216" i="1" s="1"/>
  <c r="F40" i="1"/>
  <c r="F34" i="1" s="1"/>
  <c r="C41" i="1"/>
  <c r="C38" i="1"/>
  <c r="D224" i="1"/>
  <c r="F224" i="1"/>
  <c r="F219" i="1" s="1"/>
  <c r="F213" i="1" s="1"/>
  <c r="C226" i="1"/>
  <c r="I40" i="1"/>
  <c r="I34" i="1" s="1"/>
  <c r="H40" i="1"/>
  <c r="H34" i="1" s="1"/>
  <c r="C80" i="1"/>
  <c r="G40" i="1"/>
  <c r="G34" i="1" s="1"/>
  <c r="C36" i="1"/>
  <c r="C45" i="1"/>
  <c r="F37" i="1"/>
  <c r="F35" i="1"/>
  <c r="C35" i="1" s="1"/>
  <c r="C42" i="1"/>
  <c r="I30" i="1" l="1"/>
  <c r="I15" i="1" s="1"/>
  <c r="I13" i="1" s="1"/>
  <c r="C215" i="1"/>
  <c r="D32" i="1"/>
  <c r="D17" i="1" s="1"/>
  <c r="C102" i="1"/>
  <c r="C221" i="1"/>
  <c r="H29" i="1"/>
  <c r="H14" i="1" s="1"/>
  <c r="H13" i="1" s="1"/>
  <c r="E98" i="1"/>
  <c r="E30" i="1" s="1"/>
  <c r="E15" i="1" s="1"/>
  <c r="E13" i="1" s="1"/>
  <c r="C293" i="1"/>
  <c r="C32" i="1"/>
  <c r="C17" i="1" s="1"/>
  <c r="C299" i="1"/>
  <c r="G31" i="1"/>
  <c r="G16" i="1" s="1"/>
  <c r="G13" i="1" s="1"/>
  <c r="C296" i="1"/>
  <c r="C266" i="1"/>
  <c r="C272" i="1"/>
  <c r="C99" i="1"/>
  <c r="C43" i="1"/>
  <c r="F29" i="1"/>
  <c r="F14" i="1" s="1"/>
  <c r="D30" i="1"/>
  <c r="D15" i="1" s="1"/>
  <c r="C97" i="1"/>
  <c r="C29" i="1" s="1"/>
  <c r="C14" i="1" s="1"/>
  <c r="D14" i="1"/>
  <c r="C96" i="1"/>
  <c r="C34" i="1"/>
  <c r="C37" i="1"/>
  <c r="F31" i="1"/>
  <c r="F16" i="1" s="1"/>
  <c r="C40" i="1"/>
  <c r="G213" i="1"/>
  <c r="C103" i="1"/>
  <c r="D244" i="1"/>
  <c r="C244" i="1" s="1"/>
  <c r="C250" i="1"/>
  <c r="D219" i="1"/>
  <c r="D213" i="1" s="1"/>
  <c r="C213" i="1" s="1"/>
  <c r="C224" i="1"/>
  <c r="F13" i="1" l="1"/>
  <c r="C98" i="1"/>
  <c r="C30" i="1" s="1"/>
  <c r="C15" i="1" s="1"/>
  <c r="D13" i="1"/>
  <c r="C31" i="1"/>
  <c r="C16" i="1" s="1"/>
  <c r="C219" i="1"/>
  <c r="C13" i="1" l="1"/>
</calcChain>
</file>

<file path=xl/sharedStrings.xml><?xml version="1.0" encoding="utf-8"?>
<sst xmlns="http://schemas.openxmlformats.org/spreadsheetml/2006/main" count="318" uniqueCount="142">
  <si>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</si>
  <si>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</si>
  <si>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</si>
  <si>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</si>
  <si>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</si>
  <si>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</si>
  <si>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</si>
  <si>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</si>
  <si>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</si>
  <si>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</si>
  <si>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</si>
  <si>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</si>
  <si>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</si>
  <si>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</si>
  <si>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</si>
  <si>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</si>
  <si>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</si>
  <si>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</si>
  <si>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</si>
  <si>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</si>
  <si>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</si>
  <si>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</si>
  <si>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</si>
  <si>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</si>
  <si>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</si>
  <si>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</si>
  <si>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</si>
  <si>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</si>
  <si>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</si>
  <si>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</si>
  <si>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</si>
  <si>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</si>
  <si>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</si>
  <si>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</si>
  <si>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</si>
  <si>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</si>
  <si>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</si>
  <si>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</si>
  <si>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</si>
  <si>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</si>
  <si>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</si>
  <si>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</si>
  <si>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</si>
  <si>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</si>
  <si>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</si>
  <si>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</si>
  <si>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</si>
  <si>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</si>
  <si>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</si>
  <si>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</si>
  <si>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</si>
  <si>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</si>
  <si>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</si>
  <si>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</si>
  <si>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</si>
  <si>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</si>
  <si>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</si>
  <si>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</si>
  <si>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</si>
  <si>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</si>
  <si>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</si>
  <si>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</si>
  <si>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</si>
  <si>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</si>
  <si>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</si>
  <si>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</si>
  <si>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</si>
  <si>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</si>
  <si>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</si>
  <si>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</si>
  <si>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</si>
  <si>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</si>
  <si>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</si>
  <si>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</si>
  <si>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</si>
  <si>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</si>
  <si>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</si>
  <si>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</si>
  <si>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</si>
  <si>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</si>
  <si>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</si>
  <si>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</si>
  <si>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</si>
  <si>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</si>
  <si>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</si>
  <si>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</si>
  <si>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</si>
  <si>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</si>
  <si>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</si>
  <si>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</si>
  <si>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</si>
  <si>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r>
      <rPr>
        <b/>
        <sz val="12"/>
        <color theme="1"/>
        <rFont val="Times New Roman"/>
        <family val="1"/>
        <charset val="204"/>
      </rPr>
      <t>Мероприятие 1.1</t>
    </r>
    <r>
      <rPr>
        <sz val="12"/>
        <color theme="1"/>
        <rFont val="Times New Roman"/>
        <family val="1"/>
        <charset val="204"/>
      </rPr>
      <t xml:space="preserve">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  </r>
  </si>
  <si>
    <r>
      <rPr>
        <b/>
        <sz val="12"/>
        <color theme="1"/>
        <rFont val="Times New Roman"/>
        <family val="1"/>
        <charset val="204"/>
      </rPr>
      <t>Мероприятие 1.2</t>
    </r>
    <r>
      <rPr>
        <sz val="12"/>
        <color theme="1"/>
        <rFont val="Times New Roman"/>
        <family val="1"/>
        <charset val="204"/>
      </rPr>
      <t>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  </r>
  </si>
  <si>
    <r>
      <rPr>
        <b/>
        <sz val="12"/>
        <color theme="1"/>
        <rFont val="Times New Roman"/>
        <family val="1"/>
        <charset val="204"/>
      </rPr>
      <t>Мероприятие  1.3</t>
    </r>
    <r>
      <rPr>
        <sz val="12"/>
        <color theme="1"/>
        <rFont val="Times New Roman"/>
        <family val="1"/>
        <charset val="204"/>
      </rPr>
      <t>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  </r>
  </si>
  <si>
    <r>
      <rPr>
        <b/>
        <sz val="12"/>
        <color theme="1"/>
        <rFont val="Times New Roman"/>
        <family val="1"/>
        <charset val="204"/>
      </rPr>
      <t>Мероприятие1.4.</t>
    </r>
    <r>
      <rPr>
        <sz val="12"/>
        <color theme="1"/>
        <rFont val="Times New Roman"/>
        <family val="1"/>
        <charset val="204"/>
      </rPr>
      <t xml:space="preserve">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</si>
  <si>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>Мероприятие 1.5</t>
    </r>
    <r>
      <rPr>
        <sz val="12"/>
        <color theme="1"/>
        <rFont val="Times New Roman"/>
        <family val="1"/>
        <charset val="204"/>
      </rPr>
      <t xml:space="preserve">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</si>
  <si>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>Мероприятие 1.6</t>
    </r>
    <r>
      <rPr>
        <sz val="12"/>
        <color theme="1"/>
        <rFont val="Times New Roman"/>
        <family val="1"/>
        <charset val="204"/>
      </rPr>
      <t xml:space="preserve">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  </r>
  </si>
  <si>
    <r>
      <rPr>
        <b/>
        <sz val="12"/>
        <color theme="1"/>
        <rFont val="Times New Roman"/>
        <family val="1"/>
        <charset val="204"/>
      </rPr>
      <t>Мероприятие 1.7</t>
    </r>
    <r>
      <rPr>
        <sz val="12"/>
        <color theme="1"/>
        <rFont val="Times New Roman"/>
        <family val="1"/>
        <charset val="204"/>
      </rPr>
      <t>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  </r>
  </si>
  <si>
    <r>
      <rPr>
        <b/>
        <sz val="12"/>
        <color theme="1"/>
        <rFont val="Times New Roman"/>
        <family val="1"/>
        <charset val="204"/>
      </rPr>
      <t>Мероприятие 1.8</t>
    </r>
    <r>
      <rPr>
        <sz val="12"/>
        <color theme="1"/>
        <rFont val="Times New Roman"/>
        <family val="1"/>
        <charset val="204"/>
      </rPr>
      <t xml:space="preserve">. Обеспечение антитерористических мероприятий  Камышловского муниципального района всего, 
из них:
</t>
    </r>
  </si>
  <si>
    <r>
      <rPr>
        <b/>
        <sz val="12"/>
        <color theme="1"/>
        <rFont val="Times New Roman"/>
        <family val="1"/>
        <charset val="204"/>
      </rPr>
      <t>Мероприятие 1.9</t>
    </r>
    <r>
      <rPr>
        <sz val="12"/>
        <color theme="1"/>
        <rFont val="Times New Roman"/>
        <family val="1"/>
        <charset val="204"/>
      </rPr>
      <t>. Обеспечение мероприятий по переводу котельных на газ в муниципальных учереждениях Камышловского района  всего, из них:</t>
    </r>
  </si>
  <si>
    <r>
      <rPr>
        <b/>
        <sz val="12"/>
        <color theme="1"/>
        <rFont val="Times New Roman"/>
        <family val="1"/>
        <charset val="204"/>
      </rPr>
      <t>Мероприятие 1.10</t>
    </r>
    <r>
      <rPr>
        <sz val="12"/>
        <color theme="1"/>
        <rFont val="Times New Roman"/>
        <family val="1"/>
        <charset val="204"/>
      </rPr>
      <t>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  </r>
  </si>
  <si>
    <r>
      <rPr>
        <b/>
        <sz val="12"/>
        <color theme="1"/>
        <rFont val="Times New Roman"/>
        <family val="1"/>
        <charset val="204"/>
      </rPr>
      <t>Мероприятие 2.1</t>
    </r>
    <r>
      <rPr>
        <sz val="12"/>
        <color theme="1"/>
        <rFont val="Times New Roman"/>
        <family val="1"/>
        <charset val="204"/>
      </rPr>
      <t>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  </r>
  </si>
  <si>
    <r>
      <rPr>
        <b/>
        <sz val="12"/>
        <color theme="1"/>
        <rFont val="Times New Roman"/>
        <family val="1"/>
        <charset val="204"/>
      </rPr>
      <t>Мероприятие 2.2</t>
    </r>
    <r>
      <rPr>
        <sz val="12"/>
        <color theme="1"/>
        <rFont val="Times New Roman"/>
        <family val="1"/>
        <charset val="204"/>
      </rPr>
      <t>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  </r>
  </si>
  <si>
    <r>
      <rPr>
        <b/>
        <sz val="12"/>
        <color theme="1"/>
        <rFont val="Times New Roman"/>
        <family val="1"/>
        <charset val="204"/>
      </rPr>
      <t>Мероприятие 2.3</t>
    </r>
    <r>
      <rPr>
        <sz val="12"/>
        <color theme="1"/>
        <rFont val="Times New Roman"/>
        <family val="1"/>
        <charset val="204"/>
      </rPr>
      <t>. Создание условий для содержания детей в общеобразовательных организациях и обеспечения образовательного процесса, всего, из них:</t>
    </r>
  </si>
  <si>
    <r>
      <rPr>
        <b/>
        <sz val="12"/>
        <color theme="1"/>
        <rFont val="Times New Roman"/>
        <family val="1"/>
        <charset val="204"/>
      </rPr>
      <t>Мероприятие 2.4</t>
    </r>
    <r>
      <rPr>
        <sz val="12"/>
        <color theme="1"/>
        <rFont val="Times New Roman"/>
        <family val="1"/>
        <charset val="204"/>
      </rPr>
      <t>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  </r>
  </si>
  <si>
    <r>
      <rPr>
        <b/>
        <sz val="12"/>
        <color theme="1"/>
        <rFont val="Times New Roman"/>
        <family val="1"/>
        <charset val="204"/>
      </rPr>
      <t>Мероприятие 2.5</t>
    </r>
    <r>
      <rPr>
        <sz val="12"/>
        <color theme="1"/>
        <rFont val="Times New Roman"/>
        <family val="1"/>
        <charset val="204"/>
      </rPr>
      <t xml:space="preserve">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  </r>
  </si>
  <si>
    <r>
      <rPr>
        <b/>
        <sz val="12"/>
        <color theme="1"/>
        <rFont val="Times New Roman"/>
        <family val="1"/>
        <charset val="204"/>
      </rPr>
      <t>Мероприятие 3.1</t>
    </r>
    <r>
      <rPr>
        <sz val="12"/>
        <color theme="1"/>
        <rFont val="Times New Roman"/>
        <family val="1"/>
        <charset val="204"/>
      </rPr>
      <t>. Организация отдыха и оздоровления детей и подростков в Камышловском муниципальном районе , всего, из них:</t>
    </r>
  </si>
  <si>
    <r>
      <rPr>
        <b/>
        <sz val="12"/>
        <color theme="1"/>
        <rFont val="Times New Roman"/>
        <family val="1"/>
        <charset val="204"/>
      </rPr>
      <t>Мероприятие 3.2</t>
    </r>
    <r>
      <rPr>
        <sz val="12"/>
        <color theme="1"/>
        <rFont val="Times New Roman"/>
        <family val="1"/>
        <charset val="204"/>
      </rPr>
      <t>. Организация  трудоустройства несовершеннолетних в летний период в Камышловском муниципальном районе , всего, из них:</t>
    </r>
  </si>
  <si>
    <r>
      <rPr>
        <b/>
        <sz val="12"/>
        <color theme="1"/>
        <rFont val="Times New Roman"/>
        <family val="1"/>
        <charset val="204"/>
      </rPr>
      <t>Мероприятие 3.3</t>
    </r>
    <r>
      <rPr>
        <sz val="12"/>
        <color theme="1"/>
        <rFont val="Times New Roman"/>
        <family val="1"/>
        <charset val="204"/>
      </rPr>
      <t>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</si>
  <si>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 xml:space="preserve"> Мероприятие 4.1.</t>
    </r>
    <r>
      <rPr>
        <sz val="12"/>
        <color theme="1"/>
        <rFont val="Times New Roman"/>
        <family val="1"/>
        <charset val="204"/>
      </rPr>
      <t xml:space="preserve">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  </r>
  </si>
  <si>
    <r>
      <rPr>
        <b/>
        <sz val="12"/>
        <color theme="1"/>
        <rFont val="Times New Roman"/>
        <family val="1"/>
        <charset val="204"/>
      </rPr>
      <t>Мероприятие 4.2</t>
    </r>
    <r>
      <rPr>
        <sz val="12"/>
        <color theme="1"/>
        <rFont val="Times New Roman"/>
        <family val="1"/>
        <charset val="204"/>
      </rPr>
      <t xml:space="preserve">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  </r>
  </si>
  <si>
    <r>
      <rPr>
        <b/>
        <sz val="12"/>
        <color theme="1"/>
        <rFont val="Times New Roman"/>
        <family val="1"/>
        <charset val="204"/>
      </rPr>
      <t>Мероприятие 5.1.</t>
    </r>
    <r>
      <rPr>
        <sz val="12"/>
        <color theme="1"/>
        <rFont val="Times New Roman"/>
        <family val="1"/>
        <charset val="204"/>
      </rPr>
      <t xml:space="preserve">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</si>
  <si>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5.2</t>
    </r>
    <r>
      <rPr>
        <sz val="12"/>
        <color theme="1"/>
        <rFont val="Times New Roman"/>
        <family val="1"/>
        <charset val="204"/>
      </rPr>
      <t>. Оснащение оборудованием и инветнарем  образовательных учреждений, занимающихся патриотическим воспитанием граждан всего, из них:</t>
    </r>
  </si>
  <si>
    <r>
      <rPr>
        <b/>
        <sz val="12"/>
        <color theme="1"/>
        <rFont val="Times New Roman"/>
        <family val="1"/>
        <charset val="204"/>
      </rPr>
      <t>Мероприятие 5.3</t>
    </r>
    <r>
      <rPr>
        <sz val="12"/>
        <color theme="1"/>
        <rFont val="Times New Roman"/>
        <family val="1"/>
        <charset val="204"/>
      </rPr>
      <t xml:space="preserve"> Организация участия и проведение районных, областных, общероссийских, мероприятий патриотической направленности, всего, из них:</t>
    </r>
  </si>
  <si>
    <r>
      <rPr>
        <b/>
        <sz val="12"/>
        <color theme="1"/>
        <rFont val="Times New Roman"/>
        <family val="1"/>
        <charset val="204"/>
      </rPr>
      <t>Мероприятие 6.1.</t>
    </r>
    <r>
      <rPr>
        <sz val="12"/>
        <color theme="1"/>
        <rFont val="Times New Roman"/>
        <family val="1"/>
        <charset val="204"/>
      </rPr>
      <t xml:space="preserve">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  </r>
  </si>
  <si>
    <r>
      <rPr>
        <b/>
        <sz val="12"/>
        <color theme="1"/>
        <rFont val="Times New Roman"/>
        <family val="1"/>
        <charset val="204"/>
      </rPr>
      <t>Мероприятие 6.2</t>
    </r>
    <r>
      <rPr>
        <sz val="12"/>
        <color theme="1"/>
        <rFont val="Times New Roman"/>
        <family val="1"/>
        <charset val="204"/>
      </rPr>
      <t>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  </r>
  </si>
  <si>
    <r>
      <rPr>
        <b/>
        <sz val="12"/>
        <color theme="1"/>
        <rFont val="Times New Roman"/>
        <family val="1"/>
        <charset val="204"/>
      </rPr>
      <t>Мероприятие 2.6</t>
    </r>
    <r>
      <rPr>
        <sz val="12"/>
        <color theme="1"/>
        <rFont val="Times New Roman"/>
        <family val="1"/>
        <charset val="204"/>
      </rPr>
      <t xml:space="preserve">. Обновление материально-технической базы для формирования у обучающихся современных технологических и гуманитарных навыков всего, 
из них:
</t>
    </r>
  </si>
  <si>
    <r>
      <rPr>
        <b/>
        <sz val="12"/>
        <color theme="1"/>
        <rFont val="Times New Roman"/>
        <family val="1"/>
        <charset val="204"/>
      </rPr>
      <t>Мероприятие 2.7</t>
    </r>
    <r>
      <rPr>
        <sz val="12"/>
        <color theme="1"/>
        <rFont val="Times New Roman"/>
        <family val="1"/>
        <charset val="204"/>
      </rPr>
      <t xml:space="preserve">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</si>
  <si>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2.8.</t>
    </r>
    <r>
      <rPr>
        <sz val="12"/>
        <color theme="1"/>
        <rFont val="Times New Roman"/>
        <family val="1"/>
        <charset val="204"/>
      </rPr>
      <t xml:space="preserve"> Обеспечение организации питания обучающихся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</si>
  <si>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2.9</t>
    </r>
    <r>
      <rPr>
        <sz val="12"/>
        <color theme="1"/>
        <rFont val="Times New Roman"/>
        <family val="1"/>
        <charset val="204"/>
      </rPr>
      <t xml:space="preserve"> Создание условий для организации питания обучающихся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</si>
  <si>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2.10</t>
    </r>
    <r>
      <rPr>
        <sz val="12"/>
        <color theme="1"/>
        <rFont val="Times New Roman"/>
        <family val="1"/>
        <charset val="204"/>
      </rPr>
      <t>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  </r>
  </si>
  <si>
    <r>
      <rPr>
        <b/>
        <sz val="12"/>
        <color theme="1"/>
        <rFont val="Times New Roman"/>
        <family val="1"/>
        <charset val="204"/>
      </rPr>
      <t>Мероприятие 2.11</t>
    </r>
    <r>
      <rPr>
        <sz val="12"/>
        <color theme="1"/>
        <rFont val="Times New Roman"/>
        <family val="1"/>
        <charset val="204"/>
      </rPr>
      <t>.  Ежемесячное денежное вознаграждение за классное руководство педагогическим работникам   общеобразовательных организаций, всего
в том числе</t>
    </r>
  </si>
  <si>
    <r>
      <rPr>
        <b/>
        <sz val="12"/>
        <color theme="1"/>
        <rFont val="Times New Roman"/>
        <family val="1"/>
        <charset val="204"/>
      </rPr>
      <t>Мероприятие 2.12.</t>
    </r>
    <r>
      <rPr>
        <sz val="12"/>
        <color theme="1"/>
        <rFont val="Times New Roman"/>
        <family val="1"/>
        <charset val="204"/>
      </rPr>
      <t xml:space="preserve">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  </r>
  </si>
  <si>
    <r>
      <rPr>
        <b/>
        <sz val="12"/>
        <color theme="1"/>
        <rFont val="Times New Roman"/>
        <family val="1"/>
        <charset val="204"/>
      </rPr>
      <t>Мероприятие 2.13</t>
    </r>
    <r>
      <rPr>
        <sz val="12"/>
        <color theme="1"/>
        <rFont val="Times New Roman"/>
        <family val="1"/>
        <charset val="204"/>
      </rPr>
      <t xml:space="preserve">. Обеспечение антитеррористических мероприятий  Камышловского муниципального района всего, 
из них:
</t>
    </r>
  </si>
  <si>
    <r>
      <rPr>
        <b/>
        <sz val="12"/>
        <color theme="1"/>
        <rFont val="Times New Roman"/>
        <family val="1"/>
        <charset val="204"/>
      </rPr>
      <t>Мероприятие 2.14</t>
    </r>
    <r>
      <rPr>
        <sz val="12"/>
        <color theme="1"/>
        <rFont val="Times New Roman"/>
        <family val="1"/>
        <charset val="204"/>
      </rPr>
      <t xml:space="preserve">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</si>
  <si>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2.15</t>
    </r>
    <r>
      <rPr>
        <sz val="12"/>
        <color theme="1"/>
        <rFont val="Times New Roman"/>
        <family val="1"/>
        <charset val="204"/>
      </rPr>
      <t xml:space="preserve">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</si>
  <si>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2.16</t>
    </r>
    <r>
      <rPr>
        <sz val="12"/>
        <color theme="1"/>
        <rFont val="Times New Roman"/>
        <family val="1"/>
        <charset val="204"/>
      </rPr>
      <t xml:space="preserve">  Обеспечение мероприятий по оборудованию спортивных площадок в общеобразовательных организациях всего, из них:         </t>
    </r>
  </si>
  <si>
    <r>
      <rPr>
        <b/>
        <sz val="12"/>
        <color theme="1"/>
        <rFont val="Times New Roman"/>
        <family val="1"/>
        <charset val="204"/>
      </rPr>
      <t>Мероприятие 2.17</t>
    </r>
    <r>
      <rPr>
        <sz val="12"/>
        <color theme="1"/>
        <rFont val="Times New Roman"/>
        <family val="1"/>
        <charset val="204"/>
      </rPr>
      <t xml:space="preserve"> Строительство гаражных боксов  общеобразовательных организаций, всего
в том числе      </t>
    </r>
  </si>
  <si>
    <r>
      <rPr>
        <b/>
        <sz val="12"/>
        <color theme="1"/>
        <rFont val="Times New Roman"/>
        <family val="1"/>
        <charset val="204"/>
      </rPr>
      <t>Мероприятие 2.18</t>
    </r>
    <r>
      <rPr>
        <sz val="12"/>
        <color theme="1"/>
        <rFont val="Times New Roman"/>
        <family val="1"/>
        <charset val="204"/>
      </rPr>
      <t xml:space="preserve"> Модернизация
школьных систем образования , всего
в том числе      </t>
    </r>
  </si>
  <si>
    <t>федеральный бюджет  03206L7500</t>
  </si>
  <si>
    <t>местный бюджет (0310710000)</t>
  </si>
  <si>
    <t>местный бюджет (03219S5410)</t>
  </si>
  <si>
    <t>местный бюджет (0320710000, 03207S5900)</t>
  </si>
  <si>
    <t>федеральный бюджет  (03216L3040)</t>
  </si>
  <si>
    <t>областной бюджет (03216L3040)</t>
  </si>
  <si>
    <r>
      <rPr>
        <b/>
        <sz val="12"/>
        <color theme="1"/>
        <rFont val="Times New Roman"/>
        <family val="1"/>
        <charset val="204"/>
      </rPr>
      <t>Мероприятие 2.19</t>
    </r>
    <r>
      <rPr>
        <sz val="12"/>
        <color theme="1"/>
        <rFont val="Times New Roman"/>
        <family val="1"/>
        <charset val="204"/>
      </rPr>
      <t xml:space="preserve">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организациях, всего
в том числе      </t>
    </r>
  </si>
  <si>
    <t>федеральный бюджет  032ЕВ5179F</t>
  </si>
  <si>
    <t xml:space="preserve">                                                        Приложение N 2</t>
  </si>
  <si>
    <t>к постановлению администрации</t>
  </si>
  <si>
    <t>Камышловского</t>
  </si>
  <si>
    <t>муниципльного района</t>
  </si>
  <si>
    <t>от 12.12.2022г. №798-ПА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</si>
</sst>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0" xfId="0" applyNumberFormat="1" applyFont="1"/>
    <xf numFmtId="4" fontId="1" fillId="0" borderId="1" xfId="0" applyNumberFormat="1" applyFont="1" applyBorder="1"/>
    <xf numFmtId="3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" fillId="0" borderId="0" xfId="0" applyNumberFormat="1" applyFont="1" applyFill="1"/>
    <xf numFmtId="3" fontId="1" fillId="0" borderId="1" xfId="0" applyNumberFormat="1" applyFont="1" applyFill="1" applyBorder="1"/>
    <xf numFmtId="4" fontId="2" fillId="0" borderId="1" xfId="0" applyNumberFormat="1" applyFont="1" applyFill="1" applyBorder="1"/>
    <xf numFmtId="4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3"/>
  <sheetViews>
    <sheetView tabSelected="1" zoomScale="86" zoomScaleNormal="86" workbookViewId="0">
      <selection activeCell="N11" sqref="N11"/>
    </sheetView>
  </sheetViews>
  <sheetFormatPr defaultRowHeight="15.75" x14ac:dyDescent="0.25"/>
  <cols>
    <col min="1" max="1" width="8.85546875" style="2"/>
    <col min="2" max="2" width="35.140625" style="3" customWidth="1"/>
    <col min="3" max="3" width="17.140625" style="13" customWidth="1"/>
    <col min="4" max="4" width="17.140625" style="18" customWidth="1"/>
    <col min="5" max="5" width="17.140625" style="7" customWidth="1"/>
    <col min="6" max="6" width="17.140625" style="18" customWidth="1"/>
    <col min="7" max="10" width="17.140625" style="7" customWidth="1"/>
    <col min="11" max="11" width="17.7109375" style="2" customWidth="1"/>
    <col min="12" max="12" width="8.85546875" style="2"/>
  </cols>
  <sheetData>
    <row r="2" spans="1:12" x14ac:dyDescent="0.25">
      <c r="L2" s="1" t="s">
        <v>137</v>
      </c>
    </row>
    <row r="3" spans="1:12" x14ac:dyDescent="0.25">
      <c r="L3" s="1" t="s">
        <v>138</v>
      </c>
    </row>
    <row r="4" spans="1:12" x14ac:dyDescent="0.25">
      <c r="L4" s="1" t="s">
        <v>139</v>
      </c>
    </row>
    <row r="5" spans="1:12" x14ac:dyDescent="0.25">
      <c r="L5" s="1" t="s">
        <v>140</v>
      </c>
    </row>
    <row r="6" spans="1:12" x14ac:dyDescent="0.25">
      <c r="K6" s="35" t="s">
        <v>141</v>
      </c>
      <c r="L6" s="36"/>
    </row>
    <row r="8" spans="1:12" ht="70.150000000000006" customHeight="1" x14ac:dyDescent="0.25">
      <c r="B8" s="32" t="s">
        <v>12</v>
      </c>
      <c r="C8" s="33"/>
      <c r="D8" s="33"/>
      <c r="E8" s="33"/>
      <c r="F8" s="33"/>
      <c r="G8" s="33"/>
      <c r="H8" s="33"/>
      <c r="I8" s="33"/>
      <c r="J8" s="33"/>
    </row>
    <row r="10" spans="1:12" ht="73.900000000000006" customHeight="1" x14ac:dyDescent="0.25">
      <c r="A10" s="4" t="s">
        <v>0</v>
      </c>
      <c r="B10" s="16" t="s">
        <v>1</v>
      </c>
      <c r="C10" s="30" t="s">
        <v>2</v>
      </c>
      <c r="D10" s="31"/>
      <c r="E10" s="31"/>
      <c r="F10" s="31"/>
      <c r="G10" s="31"/>
      <c r="H10" s="31"/>
      <c r="I10" s="31"/>
      <c r="J10" s="31"/>
      <c r="K10" s="17" t="s">
        <v>11</v>
      </c>
    </row>
    <row r="11" spans="1:12" x14ac:dyDescent="0.25">
      <c r="A11" s="5"/>
      <c r="B11" s="4"/>
      <c r="C11" s="14" t="s">
        <v>3</v>
      </c>
      <c r="D11" s="15" t="s">
        <v>4</v>
      </c>
      <c r="E11" s="8" t="s">
        <v>5</v>
      </c>
      <c r="F11" s="15" t="s">
        <v>6</v>
      </c>
      <c r="G11" s="8" t="s">
        <v>7</v>
      </c>
      <c r="H11" s="8" t="s">
        <v>8</v>
      </c>
      <c r="I11" s="8" t="s">
        <v>9</v>
      </c>
      <c r="J11" s="8"/>
      <c r="K11" s="5"/>
    </row>
    <row r="12" spans="1:12" x14ac:dyDescent="0.25">
      <c r="A12" s="5">
        <v>1</v>
      </c>
      <c r="B12" s="4">
        <v>2</v>
      </c>
      <c r="C12" s="14">
        <v>3</v>
      </c>
      <c r="D12" s="19">
        <v>4</v>
      </c>
      <c r="E12" s="9">
        <v>5</v>
      </c>
      <c r="F12" s="19">
        <v>6</v>
      </c>
      <c r="G12" s="9">
        <v>7</v>
      </c>
      <c r="H12" s="9">
        <v>8</v>
      </c>
      <c r="I12" s="9">
        <v>9</v>
      </c>
      <c r="J12" s="9">
        <v>10</v>
      </c>
      <c r="K12" s="5">
        <v>11</v>
      </c>
    </row>
    <row r="13" spans="1:12" ht="47.25" x14ac:dyDescent="0.25">
      <c r="A13" s="5"/>
      <c r="B13" s="4" t="s">
        <v>10</v>
      </c>
      <c r="C13" s="15">
        <f>C14+C15+C16+C17</f>
        <v>5064141.2062800005</v>
      </c>
      <c r="D13" s="15">
        <f>D14+D15+D16+D17</f>
        <v>986010.86973000015</v>
      </c>
      <c r="E13" s="15">
        <f t="shared" ref="E13:I13" si="0">E14+E15+E16+E17</f>
        <v>882673.21500000008</v>
      </c>
      <c r="F13" s="15">
        <f t="shared" si="0"/>
        <v>866658.61800000002</v>
      </c>
      <c r="G13" s="15">
        <f t="shared" si="0"/>
        <v>776266.16784999997</v>
      </c>
      <c r="H13" s="15">
        <f t="shared" si="0"/>
        <v>776266.16784999997</v>
      </c>
      <c r="I13" s="15">
        <f t="shared" si="0"/>
        <v>776266.16784999997</v>
      </c>
      <c r="J13" s="8"/>
      <c r="K13" s="5"/>
    </row>
    <row r="14" spans="1:12" x14ac:dyDescent="0.25">
      <c r="A14" s="5"/>
      <c r="B14" s="4" t="s">
        <v>13</v>
      </c>
      <c r="C14" s="15">
        <f>C29</f>
        <v>171390.49299999999</v>
      </c>
      <c r="D14" s="15">
        <f t="shared" ref="D14:I14" si="1">D29</f>
        <v>39860.341</v>
      </c>
      <c r="E14" s="15">
        <f t="shared" si="1"/>
        <v>26902.154999999999</v>
      </c>
      <c r="F14" s="15">
        <f t="shared" si="1"/>
        <v>27196.821</v>
      </c>
      <c r="G14" s="15">
        <f t="shared" si="1"/>
        <v>25810.392</v>
      </c>
      <c r="H14" s="15">
        <f t="shared" si="1"/>
        <v>25810.392</v>
      </c>
      <c r="I14" s="15">
        <f t="shared" si="1"/>
        <v>25810.392</v>
      </c>
      <c r="J14" s="8"/>
      <c r="K14" s="5"/>
    </row>
    <row r="15" spans="1:12" x14ac:dyDescent="0.25">
      <c r="A15" s="5"/>
      <c r="B15" s="4" t="s">
        <v>14</v>
      </c>
      <c r="C15" s="15">
        <f t="shared" ref="C15:I17" si="2">C30</f>
        <v>2358862.09137</v>
      </c>
      <c r="D15" s="15">
        <f t="shared" si="2"/>
        <v>451046.64343000005</v>
      </c>
      <c r="E15" s="15">
        <f t="shared" si="2"/>
        <v>428240.34499999997</v>
      </c>
      <c r="F15" s="15">
        <f t="shared" si="2"/>
        <v>436683.87900000002</v>
      </c>
      <c r="G15" s="15">
        <f t="shared" si="2"/>
        <v>347630.40797999996</v>
      </c>
      <c r="H15" s="15">
        <f t="shared" si="2"/>
        <v>347630.40797999996</v>
      </c>
      <c r="I15" s="15">
        <f t="shared" si="2"/>
        <v>347630.40797999996</v>
      </c>
      <c r="J15" s="8"/>
      <c r="K15" s="5"/>
    </row>
    <row r="16" spans="1:12" x14ac:dyDescent="0.25">
      <c r="A16" s="5"/>
      <c r="B16" s="4" t="s">
        <v>15</v>
      </c>
      <c r="C16" s="15">
        <f t="shared" si="2"/>
        <v>2533888.6219100002</v>
      </c>
      <c r="D16" s="15">
        <f t="shared" si="2"/>
        <v>495103.88530000002</v>
      </c>
      <c r="E16" s="15">
        <f t="shared" si="2"/>
        <v>427530.71500000003</v>
      </c>
      <c r="F16" s="15">
        <f t="shared" si="2"/>
        <v>402777.91800000001</v>
      </c>
      <c r="G16" s="15">
        <f t="shared" si="2"/>
        <v>402825.36787000002</v>
      </c>
      <c r="H16" s="15">
        <f t="shared" si="2"/>
        <v>402825.36787000002</v>
      </c>
      <c r="I16" s="15">
        <f t="shared" si="2"/>
        <v>402825.36787000002</v>
      </c>
      <c r="J16" s="8"/>
      <c r="K16" s="5"/>
    </row>
    <row r="17" spans="1:11" x14ac:dyDescent="0.25">
      <c r="A17" s="5"/>
      <c r="B17" s="4" t="s">
        <v>16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8"/>
      <c r="K17" s="5"/>
    </row>
    <row r="18" spans="1:11" x14ac:dyDescent="0.25">
      <c r="A18" s="5"/>
      <c r="B18" s="4" t="s">
        <v>17</v>
      </c>
      <c r="C18" s="14"/>
      <c r="D18" s="15"/>
      <c r="E18" s="8"/>
      <c r="F18" s="15"/>
      <c r="G18" s="8"/>
      <c r="H18" s="8"/>
      <c r="I18" s="8"/>
      <c r="J18" s="8"/>
      <c r="K18" s="5"/>
    </row>
    <row r="19" spans="1:11" x14ac:dyDescent="0.25">
      <c r="A19" s="5"/>
      <c r="B19" s="4" t="s">
        <v>13</v>
      </c>
      <c r="C19" s="14"/>
      <c r="D19" s="15"/>
      <c r="E19" s="8"/>
      <c r="F19" s="15"/>
      <c r="G19" s="8"/>
      <c r="H19" s="8"/>
      <c r="I19" s="8"/>
      <c r="J19" s="8"/>
      <c r="K19" s="5"/>
    </row>
    <row r="20" spans="1:11" x14ac:dyDescent="0.25">
      <c r="A20" s="5"/>
      <c r="B20" s="4" t="s">
        <v>14</v>
      </c>
      <c r="C20" s="14"/>
      <c r="D20" s="15"/>
      <c r="E20" s="8"/>
      <c r="F20" s="15"/>
      <c r="G20" s="8"/>
      <c r="H20" s="8"/>
      <c r="I20" s="8"/>
      <c r="J20" s="8"/>
      <c r="K20" s="5"/>
    </row>
    <row r="21" spans="1:11" x14ac:dyDescent="0.25">
      <c r="A21" s="5"/>
      <c r="B21" s="4" t="s">
        <v>15</v>
      </c>
      <c r="C21" s="14"/>
      <c r="D21" s="15"/>
      <c r="E21" s="8"/>
      <c r="F21" s="15"/>
      <c r="G21" s="8"/>
      <c r="H21" s="8"/>
      <c r="I21" s="8"/>
      <c r="J21" s="8"/>
      <c r="K21" s="5"/>
    </row>
    <row r="22" spans="1:11" x14ac:dyDescent="0.25">
      <c r="A22" s="5"/>
      <c r="B22" s="4" t="s">
        <v>16</v>
      </c>
      <c r="C22" s="14"/>
      <c r="D22" s="15"/>
      <c r="E22" s="8"/>
      <c r="F22" s="15"/>
      <c r="G22" s="8"/>
      <c r="H22" s="8"/>
      <c r="I22" s="8"/>
      <c r="J22" s="8"/>
      <c r="K22" s="5"/>
    </row>
    <row r="23" spans="1:11" ht="62.45" customHeight="1" x14ac:dyDescent="0.25">
      <c r="A23" s="5"/>
      <c r="B23" s="4" t="s">
        <v>18</v>
      </c>
      <c r="C23" s="14"/>
      <c r="D23" s="15"/>
      <c r="E23" s="8"/>
      <c r="F23" s="15"/>
      <c r="G23" s="8"/>
      <c r="H23" s="8"/>
      <c r="I23" s="8"/>
      <c r="J23" s="8"/>
      <c r="K23" s="5"/>
    </row>
    <row r="24" spans="1:11" x14ac:dyDescent="0.25">
      <c r="A24" s="5"/>
      <c r="B24" s="4" t="s">
        <v>13</v>
      </c>
      <c r="C24" s="14"/>
      <c r="D24" s="15"/>
      <c r="E24" s="8"/>
      <c r="F24" s="15"/>
      <c r="G24" s="8"/>
      <c r="H24" s="8"/>
      <c r="I24" s="8"/>
      <c r="J24" s="8"/>
      <c r="K24" s="5"/>
    </row>
    <row r="25" spans="1:11" x14ac:dyDescent="0.25">
      <c r="A25" s="5"/>
      <c r="B25" s="4" t="s">
        <v>14</v>
      </c>
      <c r="C25" s="14"/>
      <c r="D25" s="15"/>
      <c r="E25" s="8"/>
      <c r="F25" s="15"/>
      <c r="G25" s="8"/>
      <c r="H25" s="8"/>
      <c r="I25" s="8"/>
      <c r="J25" s="8"/>
      <c r="K25" s="5"/>
    </row>
    <row r="26" spans="1:11" x14ac:dyDescent="0.25">
      <c r="A26" s="5"/>
      <c r="B26" s="4" t="s">
        <v>15</v>
      </c>
      <c r="C26" s="14"/>
      <c r="D26" s="15"/>
      <c r="E26" s="8"/>
      <c r="F26" s="15"/>
      <c r="G26" s="8"/>
      <c r="H26" s="8"/>
      <c r="I26" s="8"/>
      <c r="J26" s="8"/>
      <c r="K26" s="5"/>
    </row>
    <row r="27" spans="1:11" x14ac:dyDescent="0.25">
      <c r="A27" s="5"/>
      <c r="B27" s="4" t="s">
        <v>16</v>
      </c>
      <c r="C27" s="14"/>
      <c r="D27" s="15"/>
      <c r="E27" s="8"/>
      <c r="F27" s="15"/>
      <c r="G27" s="8"/>
      <c r="H27" s="8"/>
      <c r="I27" s="8"/>
      <c r="J27" s="8"/>
      <c r="K27" s="5"/>
    </row>
    <row r="28" spans="1:11" x14ac:dyDescent="0.25">
      <c r="A28" s="5"/>
      <c r="B28" s="24" t="s">
        <v>19</v>
      </c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25">
      <c r="A29" s="5"/>
      <c r="B29" s="4" t="s">
        <v>13</v>
      </c>
      <c r="C29" s="15">
        <f t="shared" ref="C29:I32" si="3">C35+C97+C214+C245+C267+C294</f>
        <v>171390.49299999999</v>
      </c>
      <c r="D29" s="15">
        <f t="shared" si="3"/>
        <v>39860.341</v>
      </c>
      <c r="E29" s="15">
        <f t="shared" si="3"/>
        <v>26902.154999999999</v>
      </c>
      <c r="F29" s="15">
        <f t="shared" si="3"/>
        <v>27196.821</v>
      </c>
      <c r="G29" s="15">
        <f t="shared" si="3"/>
        <v>25810.392</v>
      </c>
      <c r="H29" s="15">
        <f t="shared" si="3"/>
        <v>25810.392</v>
      </c>
      <c r="I29" s="15">
        <f t="shared" si="3"/>
        <v>25810.392</v>
      </c>
      <c r="J29" s="8"/>
      <c r="K29" s="5"/>
    </row>
    <row r="30" spans="1:11" x14ac:dyDescent="0.25">
      <c r="A30" s="5"/>
      <c r="B30" s="4" t="s">
        <v>14</v>
      </c>
      <c r="C30" s="15">
        <f t="shared" si="3"/>
        <v>2358862.09137</v>
      </c>
      <c r="D30" s="15">
        <f t="shared" si="3"/>
        <v>451046.64343000005</v>
      </c>
      <c r="E30" s="15">
        <f t="shared" si="3"/>
        <v>428240.34499999997</v>
      </c>
      <c r="F30" s="15">
        <f t="shared" si="3"/>
        <v>436683.87900000002</v>
      </c>
      <c r="G30" s="15">
        <f t="shared" si="3"/>
        <v>347630.40797999996</v>
      </c>
      <c r="H30" s="15">
        <f t="shared" si="3"/>
        <v>347630.40797999996</v>
      </c>
      <c r="I30" s="15">
        <f t="shared" si="3"/>
        <v>347630.40797999996</v>
      </c>
      <c r="J30" s="8"/>
      <c r="K30" s="5"/>
    </row>
    <row r="31" spans="1:11" x14ac:dyDescent="0.25">
      <c r="A31" s="5"/>
      <c r="B31" s="4" t="s">
        <v>15</v>
      </c>
      <c r="C31" s="15">
        <f t="shared" si="3"/>
        <v>2533888.6219100002</v>
      </c>
      <c r="D31" s="15">
        <f t="shared" si="3"/>
        <v>495103.88530000002</v>
      </c>
      <c r="E31" s="15">
        <f t="shared" si="3"/>
        <v>427530.71500000003</v>
      </c>
      <c r="F31" s="15">
        <f t="shared" si="3"/>
        <v>402777.91800000001</v>
      </c>
      <c r="G31" s="15">
        <f t="shared" si="3"/>
        <v>402825.36787000002</v>
      </c>
      <c r="H31" s="15">
        <f t="shared" si="3"/>
        <v>402825.36787000002</v>
      </c>
      <c r="I31" s="15">
        <f t="shared" si="3"/>
        <v>402825.36787000002</v>
      </c>
      <c r="J31" s="8"/>
      <c r="K31" s="5"/>
    </row>
    <row r="32" spans="1:11" x14ac:dyDescent="0.25">
      <c r="A32" s="5"/>
      <c r="B32" s="4" t="s">
        <v>16</v>
      </c>
      <c r="C32" s="15">
        <f t="shared" si="3"/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8"/>
      <c r="K32" s="5"/>
    </row>
    <row r="33" spans="1:11" ht="22.9" customHeight="1" x14ac:dyDescent="0.25">
      <c r="A33" s="6"/>
      <c r="B33" s="34" t="s">
        <v>34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7.25" x14ac:dyDescent="0.25">
      <c r="A34" s="5"/>
      <c r="B34" s="4" t="s">
        <v>20</v>
      </c>
      <c r="C34" s="15">
        <f>SUM(D34:I34)</f>
        <v>2237487.7729600002</v>
      </c>
      <c r="D34" s="15">
        <f>D40</f>
        <v>396675.78500000003</v>
      </c>
      <c r="E34" s="8">
        <f t="shared" ref="E34:I34" si="4">E40</f>
        <v>381515.73200000002</v>
      </c>
      <c r="F34" s="15">
        <f t="shared" si="4"/>
        <v>385335.73200000002</v>
      </c>
      <c r="G34" s="8">
        <f t="shared" si="4"/>
        <v>357986.84132000001</v>
      </c>
      <c r="H34" s="8">
        <f t="shared" si="4"/>
        <v>357986.84132000001</v>
      </c>
      <c r="I34" s="8">
        <f t="shared" si="4"/>
        <v>357986.84132000001</v>
      </c>
      <c r="J34" s="8"/>
      <c r="K34" s="5"/>
    </row>
    <row r="35" spans="1:11" x14ac:dyDescent="0.25">
      <c r="A35" s="5"/>
      <c r="B35" s="4" t="s">
        <v>13</v>
      </c>
      <c r="C35" s="15">
        <f t="shared" ref="C35:C38" si="5">SUM(D35:I35)</f>
        <v>0</v>
      </c>
      <c r="D35" s="15">
        <f t="shared" ref="D35:I38" si="6">D41</f>
        <v>0</v>
      </c>
      <c r="E35" s="8">
        <f t="shared" si="6"/>
        <v>0</v>
      </c>
      <c r="F35" s="15">
        <f t="shared" si="6"/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/>
      <c r="K35" s="5"/>
    </row>
    <row r="36" spans="1:11" x14ac:dyDescent="0.25">
      <c r="A36" s="5"/>
      <c r="B36" s="4" t="s">
        <v>14</v>
      </c>
      <c r="C36" s="15">
        <f t="shared" si="5"/>
        <v>1011448</v>
      </c>
      <c r="D36" s="15">
        <f t="shared" si="6"/>
        <v>181045</v>
      </c>
      <c r="E36" s="8">
        <f t="shared" si="6"/>
        <v>187333</v>
      </c>
      <c r="F36" s="15">
        <f t="shared" si="6"/>
        <v>191153</v>
      </c>
      <c r="G36" s="8">
        <f t="shared" si="6"/>
        <v>150639</v>
      </c>
      <c r="H36" s="8">
        <f t="shared" si="6"/>
        <v>150639</v>
      </c>
      <c r="I36" s="8">
        <f t="shared" si="6"/>
        <v>150639</v>
      </c>
      <c r="J36" s="8"/>
      <c r="K36" s="5"/>
    </row>
    <row r="37" spans="1:11" x14ac:dyDescent="0.25">
      <c r="A37" s="5"/>
      <c r="B37" s="4" t="s">
        <v>15</v>
      </c>
      <c r="C37" s="15">
        <f t="shared" si="5"/>
        <v>1226039.7729600002</v>
      </c>
      <c r="D37" s="15">
        <f t="shared" si="6"/>
        <v>215630.785</v>
      </c>
      <c r="E37" s="8">
        <f t="shared" si="6"/>
        <v>194182.73200000002</v>
      </c>
      <c r="F37" s="15">
        <f t="shared" si="6"/>
        <v>194182.73200000002</v>
      </c>
      <c r="G37" s="8">
        <f t="shared" si="6"/>
        <v>207347.84132000001</v>
      </c>
      <c r="H37" s="8">
        <f t="shared" si="6"/>
        <v>207347.84132000001</v>
      </c>
      <c r="I37" s="8">
        <f t="shared" si="6"/>
        <v>207347.84132000001</v>
      </c>
      <c r="J37" s="8"/>
      <c r="K37" s="5"/>
    </row>
    <row r="38" spans="1:11" x14ac:dyDescent="0.25">
      <c r="A38" s="5"/>
      <c r="B38" s="4" t="s">
        <v>16</v>
      </c>
      <c r="C38" s="15">
        <f t="shared" si="5"/>
        <v>0</v>
      </c>
      <c r="D38" s="15">
        <f t="shared" si="6"/>
        <v>0</v>
      </c>
      <c r="E38" s="8">
        <f t="shared" si="6"/>
        <v>0</v>
      </c>
      <c r="F38" s="15">
        <f t="shared" si="6"/>
        <v>0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/>
      <c r="K38" s="5"/>
    </row>
    <row r="39" spans="1:11" x14ac:dyDescent="0.25">
      <c r="A39" s="5"/>
      <c r="B39" s="31" t="s">
        <v>21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63" x14ac:dyDescent="0.25">
      <c r="A40" s="5"/>
      <c r="B40" s="4" t="s">
        <v>22</v>
      </c>
      <c r="C40" s="15">
        <f>SUM(D40:I40)</f>
        <v>2237487.7729600002</v>
      </c>
      <c r="D40" s="15">
        <f>D45+D50+D55+D60+D65+D70+D75+D80+D85+D90</f>
        <v>396675.78500000003</v>
      </c>
      <c r="E40" s="8">
        <f t="shared" ref="E40:I40" si="7">E45+E50+E55+E60+E65+E70+E75+E80+E85+E90</f>
        <v>381515.73200000002</v>
      </c>
      <c r="F40" s="15">
        <f t="shared" si="7"/>
        <v>385335.73200000002</v>
      </c>
      <c r="G40" s="8">
        <f t="shared" si="7"/>
        <v>357986.84132000001</v>
      </c>
      <c r="H40" s="8">
        <f t="shared" si="7"/>
        <v>357986.84132000001</v>
      </c>
      <c r="I40" s="8">
        <f t="shared" si="7"/>
        <v>357986.84132000001</v>
      </c>
      <c r="J40" s="8"/>
      <c r="K40" s="5"/>
    </row>
    <row r="41" spans="1:11" x14ac:dyDescent="0.25">
      <c r="A41" s="5"/>
      <c r="B41" s="4" t="s">
        <v>13</v>
      </c>
      <c r="C41" s="15">
        <f t="shared" ref="C41:C94" si="8">SUM(D41:I41)</f>
        <v>0</v>
      </c>
      <c r="D41" s="15">
        <f t="shared" ref="D41:I43" si="9">D46+D51+D56+D61+D66+D71+D76+D81+D86+D91</f>
        <v>0</v>
      </c>
      <c r="E41" s="8">
        <f t="shared" si="9"/>
        <v>0</v>
      </c>
      <c r="F41" s="15">
        <f t="shared" si="9"/>
        <v>0</v>
      </c>
      <c r="G41" s="8">
        <f t="shared" si="9"/>
        <v>0</v>
      </c>
      <c r="H41" s="8">
        <f t="shared" si="9"/>
        <v>0</v>
      </c>
      <c r="I41" s="8">
        <f t="shared" si="9"/>
        <v>0</v>
      </c>
      <c r="J41" s="8"/>
      <c r="K41" s="5"/>
    </row>
    <row r="42" spans="1:11" x14ac:dyDescent="0.25">
      <c r="A42" s="5"/>
      <c r="B42" s="4" t="s">
        <v>14</v>
      </c>
      <c r="C42" s="15">
        <f t="shared" si="8"/>
        <v>1011448</v>
      </c>
      <c r="D42" s="15">
        <f t="shared" si="9"/>
        <v>181045</v>
      </c>
      <c r="E42" s="8">
        <f t="shared" si="9"/>
        <v>187333</v>
      </c>
      <c r="F42" s="15">
        <f t="shared" si="9"/>
        <v>191153</v>
      </c>
      <c r="G42" s="8">
        <f t="shared" si="9"/>
        <v>150639</v>
      </c>
      <c r="H42" s="8">
        <f t="shared" si="9"/>
        <v>150639</v>
      </c>
      <c r="I42" s="8">
        <f t="shared" si="9"/>
        <v>150639</v>
      </c>
      <c r="J42" s="8"/>
      <c r="K42" s="5"/>
    </row>
    <row r="43" spans="1:11" x14ac:dyDescent="0.25">
      <c r="A43" s="5"/>
      <c r="B43" s="4" t="s">
        <v>15</v>
      </c>
      <c r="C43" s="15">
        <f t="shared" si="8"/>
        <v>1226039.7729600002</v>
      </c>
      <c r="D43" s="15">
        <f t="shared" si="9"/>
        <v>215630.785</v>
      </c>
      <c r="E43" s="8">
        <f t="shared" si="9"/>
        <v>194182.73200000002</v>
      </c>
      <c r="F43" s="15">
        <f t="shared" si="9"/>
        <v>194182.73200000002</v>
      </c>
      <c r="G43" s="8">
        <f t="shared" si="9"/>
        <v>207347.84132000001</v>
      </c>
      <c r="H43" s="8">
        <f t="shared" si="9"/>
        <v>207347.84132000001</v>
      </c>
      <c r="I43" s="8">
        <f t="shared" si="9"/>
        <v>207347.84132000001</v>
      </c>
      <c r="J43" s="8"/>
      <c r="K43" s="5"/>
    </row>
    <row r="44" spans="1:11" x14ac:dyDescent="0.25">
      <c r="A44" s="5"/>
      <c r="B44" s="4" t="s">
        <v>16</v>
      </c>
      <c r="C44" s="15">
        <f t="shared" si="8"/>
        <v>0</v>
      </c>
      <c r="D44" s="15"/>
      <c r="E44" s="8"/>
      <c r="F44" s="15"/>
      <c r="G44" s="8"/>
      <c r="H44" s="8"/>
      <c r="I44" s="8"/>
      <c r="J44" s="8"/>
      <c r="K44" s="5"/>
    </row>
    <row r="45" spans="1:11" ht="180" customHeight="1" x14ac:dyDescent="0.25">
      <c r="A45" s="5"/>
      <c r="B45" s="11" t="s">
        <v>91</v>
      </c>
      <c r="C45" s="15">
        <f t="shared" si="8"/>
        <v>1593368.1106300002</v>
      </c>
      <c r="D45" s="20">
        <f>D46+D47+D48</f>
        <v>292897.152</v>
      </c>
      <c r="E45" s="10">
        <f t="shared" ref="E45:I45" si="10">E46+E47+E48</f>
        <v>299225.152</v>
      </c>
      <c r="F45" s="20">
        <f t="shared" si="10"/>
        <v>302971.152</v>
      </c>
      <c r="G45" s="10">
        <f t="shared" si="10"/>
        <v>232758.21821000002</v>
      </c>
      <c r="H45" s="10">
        <f t="shared" si="10"/>
        <v>232758.21821000002</v>
      </c>
      <c r="I45" s="10">
        <f t="shared" si="10"/>
        <v>232758.21821000002</v>
      </c>
      <c r="J45" s="8"/>
      <c r="K45" s="5"/>
    </row>
    <row r="46" spans="1:11" x14ac:dyDescent="0.25">
      <c r="A46" s="5"/>
      <c r="B46" s="4" t="s">
        <v>23</v>
      </c>
      <c r="C46" s="15">
        <f t="shared" si="8"/>
        <v>0</v>
      </c>
      <c r="D46" s="15">
        <v>0</v>
      </c>
      <c r="E46" s="8">
        <v>0</v>
      </c>
      <c r="F46" s="15">
        <v>0</v>
      </c>
      <c r="G46" s="8">
        <v>0</v>
      </c>
      <c r="H46" s="8">
        <v>0</v>
      </c>
      <c r="I46" s="8">
        <v>0</v>
      </c>
      <c r="J46" s="8"/>
      <c r="K46" s="5"/>
    </row>
    <row r="47" spans="1:11" x14ac:dyDescent="0.25">
      <c r="A47" s="5"/>
      <c r="B47" s="4" t="s">
        <v>24</v>
      </c>
      <c r="C47" s="15">
        <f t="shared" si="8"/>
        <v>999298</v>
      </c>
      <c r="D47" s="15">
        <v>179144</v>
      </c>
      <c r="E47" s="8">
        <v>185472</v>
      </c>
      <c r="F47" s="15">
        <v>189218</v>
      </c>
      <c r="G47" s="8">
        <v>148488</v>
      </c>
      <c r="H47" s="8">
        <v>148488</v>
      </c>
      <c r="I47" s="8">
        <v>148488</v>
      </c>
      <c r="J47" s="8"/>
      <c r="K47" s="5"/>
    </row>
    <row r="48" spans="1:11" x14ac:dyDescent="0.25">
      <c r="A48" s="5"/>
      <c r="B48" s="4" t="s">
        <v>25</v>
      </c>
      <c r="C48" s="15">
        <f t="shared" si="8"/>
        <v>594070.11063000001</v>
      </c>
      <c r="D48" s="15">
        <v>113753.152</v>
      </c>
      <c r="E48" s="8">
        <v>113753.152</v>
      </c>
      <c r="F48" s="15">
        <v>113753.152</v>
      </c>
      <c r="G48" s="8">
        <v>84270.218210000006</v>
      </c>
      <c r="H48" s="8">
        <v>84270.218210000006</v>
      </c>
      <c r="I48" s="8">
        <v>84270.218210000006</v>
      </c>
      <c r="J48" s="8"/>
      <c r="K48" s="5"/>
    </row>
    <row r="49" spans="1:11" x14ac:dyDescent="0.25">
      <c r="A49" s="5"/>
      <c r="B49" s="4" t="s">
        <v>16</v>
      </c>
      <c r="C49" s="15">
        <f t="shared" si="8"/>
        <v>0</v>
      </c>
      <c r="D49" s="15"/>
      <c r="E49" s="8"/>
      <c r="F49" s="15"/>
      <c r="G49" s="8"/>
      <c r="H49" s="8"/>
      <c r="I49" s="8"/>
      <c r="J49" s="8"/>
      <c r="K49" s="5"/>
    </row>
    <row r="50" spans="1:11" ht="242.45" customHeight="1" x14ac:dyDescent="0.25">
      <c r="A50" s="5"/>
      <c r="B50" s="11" t="s">
        <v>92</v>
      </c>
      <c r="C50" s="15">
        <f t="shared" si="8"/>
        <v>66315.914600000004</v>
      </c>
      <c r="D50" s="20">
        <f>D51+D52+D53</f>
        <v>6121.9880000000003</v>
      </c>
      <c r="E50" s="10">
        <f t="shared" ref="E50:I50" si="11">E51+E52+E53</f>
        <v>3491</v>
      </c>
      <c r="F50" s="20">
        <f t="shared" si="11"/>
        <v>3565</v>
      </c>
      <c r="G50" s="10">
        <f t="shared" si="11"/>
        <v>17712.642200000002</v>
      </c>
      <c r="H50" s="10">
        <f t="shared" si="11"/>
        <v>17712.642200000002</v>
      </c>
      <c r="I50" s="10">
        <f t="shared" si="11"/>
        <v>17712.642200000002</v>
      </c>
      <c r="J50" s="8"/>
      <c r="K50" s="5"/>
    </row>
    <row r="51" spans="1:11" x14ac:dyDescent="0.25">
      <c r="A51" s="5"/>
      <c r="B51" s="4" t="s">
        <v>23</v>
      </c>
      <c r="C51" s="15">
        <f t="shared" si="8"/>
        <v>0</v>
      </c>
      <c r="D51" s="15"/>
      <c r="E51" s="8"/>
      <c r="F51" s="15"/>
      <c r="G51" s="8"/>
      <c r="H51" s="8"/>
      <c r="I51" s="8"/>
      <c r="J51" s="8"/>
      <c r="K51" s="5"/>
    </row>
    <row r="52" spans="1:11" x14ac:dyDescent="0.25">
      <c r="A52" s="5"/>
      <c r="B52" s="4" t="s">
        <v>26</v>
      </c>
      <c r="C52" s="15">
        <f t="shared" si="8"/>
        <v>12150</v>
      </c>
      <c r="D52" s="15">
        <v>1901</v>
      </c>
      <c r="E52" s="8">
        <v>1861</v>
      </c>
      <c r="F52" s="15">
        <v>1935</v>
      </c>
      <c r="G52" s="8">
        <v>2151</v>
      </c>
      <c r="H52" s="8">
        <v>2151</v>
      </c>
      <c r="I52" s="8">
        <v>2151</v>
      </c>
      <c r="J52" s="8"/>
      <c r="K52" s="5"/>
    </row>
    <row r="53" spans="1:11" x14ac:dyDescent="0.25">
      <c r="A53" s="5"/>
      <c r="B53" s="4" t="s">
        <v>27</v>
      </c>
      <c r="C53" s="15">
        <f t="shared" si="8"/>
        <v>54165.914600000004</v>
      </c>
      <c r="D53" s="15">
        <v>4220.9880000000003</v>
      </c>
      <c r="E53" s="8">
        <v>1630</v>
      </c>
      <c r="F53" s="15">
        <v>1630</v>
      </c>
      <c r="G53" s="8">
        <v>15561.6422</v>
      </c>
      <c r="H53" s="8">
        <v>15561.6422</v>
      </c>
      <c r="I53" s="8">
        <v>15561.6422</v>
      </c>
      <c r="J53" s="8"/>
      <c r="K53" s="5"/>
    </row>
    <row r="54" spans="1:11" x14ac:dyDescent="0.25">
      <c r="A54" s="5"/>
      <c r="B54" s="4" t="s">
        <v>16</v>
      </c>
      <c r="C54" s="15">
        <f t="shared" si="8"/>
        <v>0</v>
      </c>
      <c r="D54" s="15"/>
      <c r="E54" s="8"/>
      <c r="F54" s="15"/>
      <c r="G54" s="8"/>
      <c r="H54" s="8"/>
      <c r="I54" s="8"/>
      <c r="J54" s="8"/>
      <c r="K54" s="5"/>
    </row>
    <row r="55" spans="1:11" ht="94.5" x14ac:dyDescent="0.25">
      <c r="A55" s="5"/>
      <c r="B55" s="4" t="s">
        <v>93</v>
      </c>
      <c r="C55" s="15">
        <f t="shared" si="8"/>
        <v>275405.18672999996</v>
      </c>
      <c r="D55" s="20">
        <f>D56+D57+D58</f>
        <v>45106.64</v>
      </c>
      <c r="E55" s="10">
        <f t="shared" ref="E55:I55" si="12">E56+E57+E58</f>
        <v>45940.118000000002</v>
      </c>
      <c r="F55" s="20">
        <f t="shared" si="12"/>
        <v>45940.118000000002</v>
      </c>
      <c r="G55" s="10">
        <f t="shared" si="12"/>
        <v>46139.436909999997</v>
      </c>
      <c r="H55" s="10">
        <f t="shared" si="12"/>
        <v>46139.436909999997</v>
      </c>
      <c r="I55" s="10">
        <f t="shared" si="12"/>
        <v>46139.436909999997</v>
      </c>
      <c r="J55" s="8"/>
      <c r="K55" s="5"/>
    </row>
    <row r="56" spans="1:11" x14ac:dyDescent="0.25">
      <c r="A56" s="5"/>
      <c r="B56" s="4" t="s">
        <v>13</v>
      </c>
      <c r="C56" s="15">
        <f t="shared" si="8"/>
        <v>0</v>
      </c>
      <c r="D56" s="15"/>
      <c r="E56" s="8"/>
      <c r="F56" s="15"/>
      <c r="G56" s="8"/>
      <c r="H56" s="8"/>
      <c r="I56" s="8"/>
      <c r="J56" s="8"/>
      <c r="K56" s="5"/>
    </row>
    <row r="57" spans="1:11" x14ac:dyDescent="0.25">
      <c r="A57" s="5"/>
      <c r="B57" s="4" t="s">
        <v>14</v>
      </c>
      <c r="C57" s="15">
        <f t="shared" si="8"/>
        <v>0</v>
      </c>
      <c r="D57" s="15"/>
      <c r="E57" s="8"/>
      <c r="F57" s="15"/>
      <c r="G57" s="8"/>
      <c r="H57" s="8"/>
      <c r="I57" s="8"/>
      <c r="J57" s="8"/>
      <c r="K57" s="5"/>
    </row>
    <row r="58" spans="1:11" x14ac:dyDescent="0.25">
      <c r="A58" s="5"/>
      <c r="B58" s="4" t="s">
        <v>28</v>
      </c>
      <c r="C58" s="15">
        <f t="shared" si="8"/>
        <v>275405.18672999996</v>
      </c>
      <c r="D58" s="15">
        <v>45106.64</v>
      </c>
      <c r="E58" s="8">
        <v>45940.118000000002</v>
      </c>
      <c r="F58" s="15">
        <v>45940.118000000002</v>
      </c>
      <c r="G58" s="8">
        <v>46139.436909999997</v>
      </c>
      <c r="H58" s="8">
        <v>46139.436909999997</v>
      </c>
      <c r="I58" s="8">
        <v>46139.436909999997</v>
      </c>
      <c r="J58" s="8"/>
      <c r="K58" s="5"/>
    </row>
    <row r="59" spans="1:11" x14ac:dyDescent="0.25">
      <c r="A59" s="5"/>
      <c r="B59" s="4" t="s">
        <v>16</v>
      </c>
      <c r="C59" s="15">
        <f t="shared" si="8"/>
        <v>0</v>
      </c>
      <c r="D59" s="15"/>
      <c r="E59" s="8"/>
      <c r="F59" s="15"/>
      <c r="G59" s="8"/>
      <c r="H59" s="8"/>
      <c r="I59" s="8"/>
      <c r="J59" s="8"/>
      <c r="K59" s="5"/>
    </row>
    <row r="60" spans="1:11" ht="91.9" customHeight="1" x14ac:dyDescent="0.25">
      <c r="A60" s="5"/>
      <c r="B60" s="4" t="s">
        <v>94</v>
      </c>
      <c r="C60" s="15">
        <f t="shared" si="8"/>
        <v>170598.65599999999</v>
      </c>
      <c r="D60" s="20">
        <f>D61+D62+D63</f>
        <v>32207.486000000001</v>
      </c>
      <c r="E60" s="10">
        <f t="shared" ref="E60:I60" si="13">E61+E62+E63</f>
        <v>27678.234</v>
      </c>
      <c r="F60" s="20">
        <f t="shared" si="13"/>
        <v>27678.234</v>
      </c>
      <c r="G60" s="10">
        <f t="shared" si="13"/>
        <v>27678.234</v>
      </c>
      <c r="H60" s="10">
        <f t="shared" si="13"/>
        <v>27678.234</v>
      </c>
      <c r="I60" s="10">
        <f t="shared" si="13"/>
        <v>27678.234</v>
      </c>
      <c r="J60" s="8"/>
      <c r="K60" s="5"/>
    </row>
    <row r="61" spans="1:11" x14ac:dyDescent="0.25">
      <c r="A61" s="5"/>
      <c r="B61" s="4" t="s">
        <v>23</v>
      </c>
      <c r="C61" s="15">
        <f t="shared" si="8"/>
        <v>0</v>
      </c>
      <c r="D61" s="15"/>
      <c r="E61" s="8"/>
      <c r="F61" s="15"/>
      <c r="G61" s="8"/>
      <c r="H61" s="8"/>
      <c r="I61" s="8"/>
      <c r="J61" s="8"/>
      <c r="K61" s="5"/>
    </row>
    <row r="62" spans="1:11" x14ac:dyDescent="0.25">
      <c r="A62" s="5"/>
      <c r="B62" s="4" t="s">
        <v>14</v>
      </c>
      <c r="C62" s="15">
        <f t="shared" si="8"/>
        <v>0</v>
      </c>
      <c r="D62" s="15"/>
      <c r="E62" s="8"/>
      <c r="F62" s="15"/>
      <c r="G62" s="8"/>
      <c r="H62" s="8"/>
      <c r="I62" s="8"/>
      <c r="J62" s="8"/>
      <c r="K62" s="5"/>
    </row>
    <row r="63" spans="1:11" x14ac:dyDescent="0.25">
      <c r="A63" s="5"/>
      <c r="B63" s="4" t="s">
        <v>29</v>
      </c>
      <c r="C63" s="15">
        <f t="shared" si="8"/>
        <v>170598.65599999999</v>
      </c>
      <c r="D63" s="15">
        <v>32207.486000000001</v>
      </c>
      <c r="E63" s="8">
        <v>27678.234</v>
      </c>
      <c r="F63" s="15">
        <v>27678.234</v>
      </c>
      <c r="G63" s="8">
        <v>27678.234</v>
      </c>
      <c r="H63" s="8">
        <v>27678.234</v>
      </c>
      <c r="I63" s="8">
        <v>27678.234</v>
      </c>
      <c r="J63" s="8"/>
      <c r="K63" s="5"/>
    </row>
    <row r="64" spans="1:11" x14ac:dyDescent="0.25">
      <c r="A64" s="5"/>
      <c r="B64" s="4" t="s">
        <v>16</v>
      </c>
      <c r="C64" s="15">
        <f t="shared" si="8"/>
        <v>0</v>
      </c>
      <c r="D64" s="15"/>
      <c r="E64" s="8"/>
      <c r="F64" s="15"/>
      <c r="G64" s="8"/>
      <c r="H64" s="8"/>
      <c r="I64" s="8"/>
      <c r="J64" s="8"/>
      <c r="K64" s="5"/>
    </row>
    <row r="65" spans="1:11" ht="110.25" x14ac:dyDescent="0.25">
      <c r="A65" s="5"/>
      <c r="B65" s="4" t="s">
        <v>95</v>
      </c>
      <c r="C65" s="15">
        <f t="shared" si="8"/>
        <v>0</v>
      </c>
      <c r="D65" s="20">
        <f>D66+D67+D68</f>
        <v>0</v>
      </c>
      <c r="E65" s="10">
        <f t="shared" ref="E65:I65" si="14">E66+E67+E68</f>
        <v>0</v>
      </c>
      <c r="F65" s="20">
        <f t="shared" si="14"/>
        <v>0</v>
      </c>
      <c r="G65" s="10">
        <f t="shared" si="14"/>
        <v>0</v>
      </c>
      <c r="H65" s="10">
        <f t="shared" si="14"/>
        <v>0</v>
      </c>
      <c r="I65" s="10">
        <f t="shared" si="14"/>
        <v>0</v>
      </c>
      <c r="J65" s="8"/>
      <c r="K65" s="5"/>
    </row>
    <row r="66" spans="1:11" x14ac:dyDescent="0.25">
      <c r="A66" s="5"/>
      <c r="B66" s="4" t="s">
        <v>23</v>
      </c>
      <c r="C66" s="15">
        <f t="shared" si="8"/>
        <v>0</v>
      </c>
      <c r="D66" s="15"/>
      <c r="E66" s="8"/>
      <c r="F66" s="15"/>
      <c r="G66" s="8"/>
      <c r="H66" s="8"/>
      <c r="I66" s="8"/>
      <c r="J66" s="8"/>
      <c r="K66" s="5"/>
    </row>
    <row r="67" spans="1:11" x14ac:dyDescent="0.25">
      <c r="A67" s="5"/>
      <c r="B67" s="4" t="s">
        <v>14</v>
      </c>
      <c r="C67" s="15">
        <f t="shared" si="8"/>
        <v>0</v>
      </c>
      <c r="D67" s="15"/>
      <c r="E67" s="8"/>
      <c r="F67" s="15"/>
      <c r="G67" s="8"/>
      <c r="H67" s="8"/>
      <c r="I67" s="8"/>
      <c r="J67" s="8"/>
      <c r="K67" s="5"/>
    </row>
    <row r="68" spans="1:11" x14ac:dyDescent="0.25">
      <c r="A68" s="5"/>
      <c r="B68" s="4" t="s">
        <v>30</v>
      </c>
      <c r="C68" s="15">
        <f t="shared" si="8"/>
        <v>0</v>
      </c>
      <c r="D68" s="15">
        <v>0</v>
      </c>
      <c r="E68" s="8">
        <v>0</v>
      </c>
      <c r="F68" s="15">
        <v>0</v>
      </c>
      <c r="G68" s="8">
        <v>0</v>
      </c>
      <c r="H68" s="8">
        <v>0</v>
      </c>
      <c r="I68" s="8">
        <v>0</v>
      </c>
      <c r="J68" s="8"/>
      <c r="K68" s="5"/>
    </row>
    <row r="69" spans="1:11" x14ac:dyDescent="0.25">
      <c r="A69" s="5"/>
      <c r="B69" s="4" t="s">
        <v>16</v>
      </c>
      <c r="C69" s="15">
        <f t="shared" si="8"/>
        <v>0</v>
      </c>
      <c r="D69" s="15"/>
      <c r="E69" s="8"/>
      <c r="F69" s="15"/>
      <c r="G69" s="8"/>
      <c r="H69" s="8"/>
      <c r="I69" s="8"/>
      <c r="J69" s="8"/>
      <c r="K69" s="5"/>
    </row>
    <row r="70" spans="1:11" ht="174.6" customHeight="1" x14ac:dyDescent="0.25">
      <c r="A70" s="5"/>
      <c r="B70" s="11" t="s">
        <v>96</v>
      </c>
      <c r="C70" s="15">
        <f t="shared" si="8"/>
        <v>500</v>
      </c>
      <c r="D70" s="20">
        <f>D71+D72+D73</f>
        <v>500</v>
      </c>
      <c r="E70" s="10">
        <f t="shared" ref="E70:I70" si="15">E71+E72+E73</f>
        <v>0</v>
      </c>
      <c r="F70" s="20">
        <f t="shared" si="15"/>
        <v>0</v>
      </c>
      <c r="G70" s="10">
        <f t="shared" si="15"/>
        <v>0</v>
      </c>
      <c r="H70" s="10">
        <f t="shared" si="15"/>
        <v>0</v>
      </c>
      <c r="I70" s="10">
        <f t="shared" si="15"/>
        <v>0</v>
      </c>
      <c r="J70" s="8"/>
      <c r="K70" s="5"/>
    </row>
    <row r="71" spans="1:11" x14ac:dyDescent="0.25">
      <c r="A71" s="5"/>
      <c r="B71" s="4" t="s">
        <v>23</v>
      </c>
      <c r="C71" s="15">
        <f t="shared" si="8"/>
        <v>0</v>
      </c>
      <c r="D71" s="15"/>
      <c r="E71" s="8"/>
      <c r="F71" s="15"/>
      <c r="G71" s="8"/>
      <c r="H71" s="8"/>
      <c r="I71" s="8"/>
      <c r="J71" s="8"/>
      <c r="K71" s="5"/>
    </row>
    <row r="72" spans="1:11" x14ac:dyDescent="0.25">
      <c r="A72" s="5"/>
      <c r="B72" s="4" t="s">
        <v>14</v>
      </c>
      <c r="C72" s="15">
        <f t="shared" si="8"/>
        <v>0</v>
      </c>
      <c r="D72" s="15"/>
      <c r="E72" s="8"/>
      <c r="F72" s="15"/>
      <c r="G72" s="8"/>
      <c r="H72" s="8"/>
      <c r="I72" s="8"/>
      <c r="J72" s="8"/>
      <c r="K72" s="5"/>
    </row>
    <row r="73" spans="1:11" x14ac:dyDescent="0.25">
      <c r="A73" s="5"/>
      <c r="B73" s="4" t="s">
        <v>130</v>
      </c>
      <c r="C73" s="15">
        <f t="shared" si="8"/>
        <v>500</v>
      </c>
      <c r="D73" s="15">
        <v>500</v>
      </c>
      <c r="E73" s="8">
        <v>0</v>
      </c>
      <c r="F73" s="15">
        <v>0</v>
      </c>
      <c r="G73" s="8">
        <v>0</v>
      </c>
      <c r="H73" s="8">
        <v>0</v>
      </c>
      <c r="I73" s="8">
        <v>0</v>
      </c>
      <c r="J73" s="8"/>
      <c r="K73" s="5"/>
    </row>
    <row r="74" spans="1:11" x14ac:dyDescent="0.25">
      <c r="A74" s="5"/>
      <c r="B74" s="4" t="s">
        <v>16</v>
      </c>
      <c r="C74" s="15">
        <f t="shared" si="8"/>
        <v>0</v>
      </c>
      <c r="D74" s="15"/>
      <c r="E74" s="8"/>
      <c r="F74" s="15"/>
      <c r="G74" s="8"/>
      <c r="H74" s="8"/>
      <c r="I74" s="8"/>
      <c r="J74" s="8"/>
      <c r="K74" s="5"/>
    </row>
    <row r="75" spans="1:11" ht="185.45" customHeight="1" x14ac:dyDescent="0.25">
      <c r="A75" s="5"/>
      <c r="B75" s="11" t="s">
        <v>97</v>
      </c>
      <c r="C75" s="15">
        <f t="shared" si="8"/>
        <v>68153.324000000008</v>
      </c>
      <c r="D75" s="20">
        <f>D76+D77+D78</f>
        <v>7405.3940000000002</v>
      </c>
      <c r="E75" s="10">
        <f t="shared" ref="E75:I75" si="16">E76+E77+E78</f>
        <v>0</v>
      </c>
      <c r="F75" s="20">
        <f t="shared" si="16"/>
        <v>0</v>
      </c>
      <c r="G75" s="10">
        <f t="shared" si="16"/>
        <v>20249.310000000001</v>
      </c>
      <c r="H75" s="10">
        <f t="shared" si="16"/>
        <v>20249.310000000001</v>
      </c>
      <c r="I75" s="10">
        <f t="shared" si="16"/>
        <v>20249.310000000001</v>
      </c>
      <c r="J75" s="8"/>
      <c r="K75" s="5"/>
    </row>
    <row r="76" spans="1:11" x14ac:dyDescent="0.25">
      <c r="A76" s="5"/>
      <c r="B76" s="4" t="s">
        <v>23</v>
      </c>
      <c r="C76" s="15">
        <f t="shared" si="8"/>
        <v>0</v>
      </c>
      <c r="D76" s="15"/>
      <c r="E76" s="8"/>
      <c r="F76" s="15"/>
      <c r="G76" s="8"/>
      <c r="H76" s="8"/>
      <c r="I76" s="8"/>
      <c r="J76" s="8"/>
      <c r="K76" s="5"/>
    </row>
    <row r="77" spans="1:11" x14ac:dyDescent="0.25">
      <c r="A77" s="5"/>
      <c r="B77" s="4" t="s">
        <v>14</v>
      </c>
      <c r="C77" s="15">
        <f t="shared" si="8"/>
        <v>0</v>
      </c>
      <c r="D77" s="15"/>
      <c r="E77" s="8"/>
      <c r="F77" s="15"/>
      <c r="G77" s="8"/>
      <c r="H77" s="8"/>
      <c r="I77" s="8"/>
      <c r="J77" s="8"/>
      <c r="K77" s="5"/>
    </row>
    <row r="78" spans="1:11" x14ac:dyDescent="0.25">
      <c r="A78" s="5"/>
      <c r="B78" s="4" t="s">
        <v>31</v>
      </c>
      <c r="C78" s="15">
        <f t="shared" si="8"/>
        <v>68153.324000000008</v>
      </c>
      <c r="D78" s="15">
        <v>7405.3940000000002</v>
      </c>
      <c r="E78" s="8">
        <v>0</v>
      </c>
      <c r="F78" s="15">
        <v>0</v>
      </c>
      <c r="G78" s="8">
        <v>20249.310000000001</v>
      </c>
      <c r="H78" s="8">
        <v>20249.310000000001</v>
      </c>
      <c r="I78" s="8">
        <v>20249.310000000001</v>
      </c>
      <c r="J78" s="8"/>
      <c r="K78" s="5"/>
    </row>
    <row r="79" spans="1:11" x14ac:dyDescent="0.25">
      <c r="A79" s="5"/>
      <c r="B79" s="4" t="s">
        <v>16</v>
      </c>
      <c r="C79" s="15">
        <f t="shared" si="8"/>
        <v>0</v>
      </c>
      <c r="D79" s="15"/>
      <c r="E79" s="8"/>
      <c r="F79" s="15"/>
      <c r="G79" s="8"/>
      <c r="H79" s="8"/>
      <c r="I79" s="8"/>
      <c r="J79" s="8"/>
      <c r="K79" s="5"/>
    </row>
    <row r="80" spans="1:11" ht="94.5" x14ac:dyDescent="0.25">
      <c r="A80" s="5"/>
      <c r="B80" s="4" t="s">
        <v>98</v>
      </c>
      <c r="C80" s="15">
        <f t="shared" si="8"/>
        <v>56880.225999999995</v>
      </c>
      <c r="D80" s="20">
        <f>D81+D82+D83</f>
        <v>6170.77</v>
      </c>
      <c r="E80" s="10">
        <f t="shared" ref="E80:I80" si="17">E81+E82+E83</f>
        <v>5181.2280000000001</v>
      </c>
      <c r="F80" s="20">
        <f t="shared" si="17"/>
        <v>5181.2280000000001</v>
      </c>
      <c r="G80" s="10">
        <f t="shared" si="17"/>
        <v>13449</v>
      </c>
      <c r="H80" s="10">
        <f t="shared" si="17"/>
        <v>13449</v>
      </c>
      <c r="I80" s="10">
        <f t="shared" si="17"/>
        <v>13449</v>
      </c>
      <c r="J80" s="8"/>
      <c r="K80" s="5"/>
    </row>
    <row r="81" spans="1:11" x14ac:dyDescent="0.25">
      <c r="A81" s="5"/>
      <c r="B81" s="4" t="s">
        <v>23</v>
      </c>
      <c r="C81" s="15">
        <f t="shared" si="8"/>
        <v>0</v>
      </c>
      <c r="D81" s="15"/>
      <c r="E81" s="8"/>
      <c r="F81" s="15"/>
      <c r="G81" s="8"/>
      <c r="H81" s="8"/>
      <c r="I81" s="8"/>
      <c r="J81" s="8"/>
      <c r="K81" s="5"/>
    </row>
    <row r="82" spans="1:11" x14ac:dyDescent="0.25">
      <c r="A82" s="5"/>
      <c r="B82" s="4" t="s">
        <v>14</v>
      </c>
      <c r="C82" s="15">
        <f t="shared" si="8"/>
        <v>0</v>
      </c>
      <c r="D82" s="15"/>
      <c r="E82" s="8"/>
      <c r="F82" s="15"/>
      <c r="G82" s="8"/>
      <c r="H82" s="8"/>
      <c r="I82" s="8"/>
      <c r="J82" s="8"/>
      <c r="K82" s="5"/>
    </row>
    <row r="83" spans="1:11" x14ac:dyDescent="0.25">
      <c r="A83" s="5"/>
      <c r="B83" s="4" t="s">
        <v>32</v>
      </c>
      <c r="C83" s="15">
        <f t="shared" si="8"/>
        <v>56880.225999999995</v>
      </c>
      <c r="D83" s="15">
        <v>6170.77</v>
      </c>
      <c r="E83" s="8">
        <v>5181.2280000000001</v>
      </c>
      <c r="F83" s="15">
        <v>5181.2280000000001</v>
      </c>
      <c r="G83" s="8">
        <f>16449-3000</f>
        <v>13449</v>
      </c>
      <c r="H83" s="8">
        <f>16449-3000</f>
        <v>13449</v>
      </c>
      <c r="I83" s="8">
        <f>16449-3000</f>
        <v>13449</v>
      </c>
      <c r="J83" s="8"/>
      <c r="K83" s="5"/>
    </row>
    <row r="84" spans="1:11" x14ac:dyDescent="0.25">
      <c r="A84" s="5"/>
      <c r="B84" s="4" t="s">
        <v>16</v>
      </c>
      <c r="C84" s="15">
        <f t="shared" si="8"/>
        <v>0</v>
      </c>
      <c r="D84" s="15"/>
      <c r="E84" s="8"/>
      <c r="F84" s="15"/>
      <c r="G84" s="8"/>
      <c r="H84" s="8"/>
      <c r="I84" s="8"/>
      <c r="J84" s="8"/>
      <c r="K84" s="5"/>
    </row>
    <row r="85" spans="1:11" ht="94.5" x14ac:dyDescent="0.25">
      <c r="A85" s="5"/>
      <c r="B85" s="4" t="s">
        <v>99</v>
      </c>
      <c r="C85" s="15">
        <f t="shared" si="8"/>
        <v>6266.3549999999996</v>
      </c>
      <c r="D85" s="20">
        <f>D86+D87+D88</f>
        <v>6266.3549999999996</v>
      </c>
      <c r="E85" s="10">
        <f t="shared" ref="E85:I85" si="18">E86+E87+E88</f>
        <v>0</v>
      </c>
      <c r="F85" s="20">
        <f t="shared" si="18"/>
        <v>0</v>
      </c>
      <c r="G85" s="10">
        <f t="shared" si="18"/>
        <v>0</v>
      </c>
      <c r="H85" s="10">
        <f t="shared" si="18"/>
        <v>0</v>
      </c>
      <c r="I85" s="10">
        <f t="shared" si="18"/>
        <v>0</v>
      </c>
      <c r="J85" s="8"/>
      <c r="K85" s="5"/>
    </row>
    <row r="86" spans="1:11" x14ac:dyDescent="0.25">
      <c r="A86" s="5"/>
      <c r="B86" s="4" t="s">
        <v>23</v>
      </c>
      <c r="C86" s="15">
        <f t="shared" si="8"/>
        <v>0</v>
      </c>
      <c r="D86" s="15"/>
      <c r="E86" s="8"/>
      <c r="F86" s="15"/>
      <c r="G86" s="8"/>
      <c r="H86" s="8"/>
      <c r="I86" s="8"/>
      <c r="J86" s="8"/>
      <c r="K86" s="5"/>
    </row>
    <row r="87" spans="1:11" x14ac:dyDescent="0.25">
      <c r="A87" s="5"/>
      <c r="B87" s="4" t="s">
        <v>14</v>
      </c>
      <c r="C87" s="15">
        <f t="shared" si="8"/>
        <v>0</v>
      </c>
      <c r="D87" s="15"/>
      <c r="E87" s="8"/>
      <c r="F87" s="15"/>
      <c r="G87" s="8"/>
      <c r="H87" s="8"/>
      <c r="I87" s="8"/>
      <c r="J87" s="8"/>
      <c r="K87" s="5"/>
    </row>
    <row r="88" spans="1:11" x14ac:dyDescent="0.25">
      <c r="A88" s="5"/>
      <c r="B88" s="4" t="s">
        <v>33</v>
      </c>
      <c r="C88" s="15">
        <f t="shared" si="8"/>
        <v>6266.3549999999996</v>
      </c>
      <c r="D88" s="15">
        <v>6266.3549999999996</v>
      </c>
      <c r="E88" s="8">
        <v>0</v>
      </c>
      <c r="F88" s="15">
        <v>0</v>
      </c>
      <c r="G88" s="8">
        <v>0</v>
      </c>
      <c r="H88" s="8">
        <v>0</v>
      </c>
      <c r="I88" s="8">
        <v>0</v>
      </c>
      <c r="J88" s="8"/>
      <c r="K88" s="5"/>
    </row>
    <row r="89" spans="1:11" x14ac:dyDescent="0.25">
      <c r="A89" s="5"/>
      <c r="B89" s="4" t="s">
        <v>16</v>
      </c>
      <c r="C89" s="15">
        <f t="shared" si="8"/>
        <v>0</v>
      </c>
      <c r="D89" s="15"/>
      <c r="E89" s="8"/>
      <c r="F89" s="15"/>
      <c r="G89" s="8"/>
      <c r="H89" s="8"/>
      <c r="I89" s="8"/>
      <c r="J89" s="8"/>
      <c r="K89" s="5"/>
    </row>
    <row r="90" spans="1:11" ht="126" x14ac:dyDescent="0.25">
      <c r="A90" s="5"/>
      <c r="B90" s="4" t="s">
        <v>100</v>
      </c>
      <c r="C90" s="15">
        <f t="shared" si="8"/>
        <v>0</v>
      </c>
      <c r="D90" s="20">
        <f>D93+D92+D91</f>
        <v>0</v>
      </c>
      <c r="E90" s="10">
        <f t="shared" ref="E90:I90" si="19">E93+E92+E91</f>
        <v>0</v>
      </c>
      <c r="F90" s="20">
        <f t="shared" si="19"/>
        <v>0</v>
      </c>
      <c r="G90" s="10">
        <f t="shared" si="19"/>
        <v>0</v>
      </c>
      <c r="H90" s="10">
        <f t="shared" si="19"/>
        <v>0</v>
      </c>
      <c r="I90" s="10">
        <f t="shared" si="19"/>
        <v>0</v>
      </c>
      <c r="J90" s="8"/>
      <c r="K90" s="5"/>
    </row>
    <row r="91" spans="1:11" x14ac:dyDescent="0.25">
      <c r="A91" s="5"/>
      <c r="B91" s="4" t="s">
        <v>23</v>
      </c>
      <c r="C91" s="15">
        <f t="shared" si="8"/>
        <v>0</v>
      </c>
      <c r="D91" s="15"/>
      <c r="E91" s="8"/>
      <c r="F91" s="15"/>
      <c r="G91" s="8"/>
      <c r="H91" s="8"/>
      <c r="I91" s="8"/>
      <c r="J91" s="8"/>
      <c r="K91" s="5"/>
    </row>
    <row r="92" spans="1:11" x14ac:dyDescent="0.25">
      <c r="A92" s="5"/>
      <c r="B92" s="4" t="s">
        <v>14</v>
      </c>
      <c r="C92" s="15">
        <f t="shared" si="8"/>
        <v>0</v>
      </c>
      <c r="D92" s="15"/>
      <c r="E92" s="8"/>
      <c r="F92" s="15"/>
      <c r="G92" s="8"/>
      <c r="H92" s="8"/>
      <c r="I92" s="8"/>
      <c r="J92" s="8"/>
      <c r="K92" s="5"/>
    </row>
    <row r="93" spans="1:11" x14ac:dyDescent="0.25">
      <c r="A93" s="5"/>
      <c r="B93" s="4" t="s">
        <v>50</v>
      </c>
      <c r="C93" s="15">
        <f t="shared" si="8"/>
        <v>0</v>
      </c>
      <c r="D93" s="15">
        <v>0</v>
      </c>
      <c r="E93" s="8">
        <v>0</v>
      </c>
      <c r="F93" s="15">
        <v>0</v>
      </c>
      <c r="G93" s="8">
        <v>0</v>
      </c>
      <c r="H93" s="8">
        <v>0</v>
      </c>
      <c r="I93" s="8">
        <v>0</v>
      </c>
      <c r="J93" s="8"/>
      <c r="K93" s="5"/>
    </row>
    <row r="94" spans="1:11" x14ac:dyDescent="0.25">
      <c r="A94" s="5"/>
      <c r="B94" s="4" t="s">
        <v>16</v>
      </c>
      <c r="C94" s="15">
        <f t="shared" si="8"/>
        <v>0</v>
      </c>
      <c r="D94" s="15"/>
      <c r="E94" s="8"/>
      <c r="F94" s="15"/>
      <c r="G94" s="8"/>
      <c r="H94" s="8"/>
      <c r="I94" s="8"/>
      <c r="J94" s="8"/>
      <c r="K94" s="5"/>
    </row>
    <row r="95" spans="1:11" x14ac:dyDescent="0.25">
      <c r="A95" s="5"/>
      <c r="B95" s="27" t="s">
        <v>35</v>
      </c>
      <c r="C95" s="28"/>
      <c r="D95" s="28"/>
      <c r="E95" s="28"/>
      <c r="F95" s="28"/>
      <c r="G95" s="28"/>
      <c r="H95" s="28"/>
      <c r="I95" s="28"/>
      <c r="J95" s="28"/>
      <c r="K95" s="29"/>
    </row>
    <row r="96" spans="1:11" ht="47.25" x14ac:dyDescent="0.25">
      <c r="A96" s="5"/>
      <c r="B96" s="4" t="s">
        <v>36</v>
      </c>
      <c r="C96" s="15">
        <f>SUM(D96:I96)</f>
        <v>2658208.92765</v>
      </c>
      <c r="D96" s="15">
        <f>D102</f>
        <v>555995.83672999998</v>
      </c>
      <c r="E96" s="8">
        <f t="shared" ref="E96:I96" si="20">E102</f>
        <v>472936.77299999999</v>
      </c>
      <c r="F96" s="15">
        <f t="shared" si="20"/>
        <v>460310.86599999998</v>
      </c>
      <c r="G96" s="8">
        <f t="shared" si="20"/>
        <v>389655.15064000001</v>
      </c>
      <c r="H96" s="8">
        <f t="shared" si="20"/>
        <v>389655.15064000001</v>
      </c>
      <c r="I96" s="8">
        <f t="shared" si="20"/>
        <v>389655.15064000001</v>
      </c>
      <c r="J96" s="8"/>
      <c r="K96" s="5"/>
    </row>
    <row r="97" spans="1:11" x14ac:dyDescent="0.25">
      <c r="A97" s="5"/>
      <c r="B97" s="4" t="s">
        <v>13</v>
      </c>
      <c r="C97" s="15">
        <f t="shared" ref="C97:C100" si="21">SUM(D97:I97)</f>
        <v>171390.49299999999</v>
      </c>
      <c r="D97" s="15">
        <f t="shared" ref="D97:I100" si="22">D103</f>
        <v>39860.341</v>
      </c>
      <c r="E97" s="8">
        <f t="shared" si="22"/>
        <v>26902.154999999999</v>
      </c>
      <c r="F97" s="15">
        <f t="shared" si="22"/>
        <v>27196.821</v>
      </c>
      <c r="G97" s="8">
        <f t="shared" si="22"/>
        <v>25810.392</v>
      </c>
      <c r="H97" s="8">
        <f t="shared" si="22"/>
        <v>25810.392</v>
      </c>
      <c r="I97" s="8">
        <f t="shared" si="22"/>
        <v>25810.392</v>
      </c>
      <c r="J97" s="8"/>
      <c r="K97" s="5"/>
    </row>
    <row r="98" spans="1:11" x14ac:dyDescent="0.25">
      <c r="A98" s="5"/>
      <c r="B98" s="4" t="s">
        <v>14</v>
      </c>
      <c r="C98" s="15">
        <f t="shared" si="21"/>
        <v>1297111.9913700002</v>
      </c>
      <c r="D98" s="15">
        <f t="shared" si="22"/>
        <v>261417.24343</v>
      </c>
      <c r="E98" s="8">
        <f t="shared" si="22"/>
        <v>232172.345</v>
      </c>
      <c r="F98" s="15">
        <f t="shared" si="22"/>
        <v>236446.47899999999</v>
      </c>
      <c r="G98" s="8">
        <f t="shared" si="22"/>
        <v>189025.30797999998</v>
      </c>
      <c r="H98" s="8">
        <f t="shared" si="22"/>
        <v>189025.30797999998</v>
      </c>
      <c r="I98" s="8">
        <f t="shared" si="22"/>
        <v>189025.30797999998</v>
      </c>
      <c r="J98" s="8"/>
      <c r="K98" s="5"/>
    </row>
    <row r="99" spans="1:11" x14ac:dyDescent="0.25">
      <c r="A99" s="5"/>
      <c r="B99" s="4" t="s">
        <v>15</v>
      </c>
      <c r="C99" s="15">
        <f t="shared" si="21"/>
        <v>1189706.4432800002</v>
      </c>
      <c r="D99" s="15">
        <f t="shared" si="22"/>
        <v>254718.25230000002</v>
      </c>
      <c r="E99" s="8">
        <f t="shared" si="22"/>
        <v>213862.27299999996</v>
      </c>
      <c r="F99" s="15">
        <f t="shared" si="22"/>
        <v>196667.56599999999</v>
      </c>
      <c r="G99" s="8">
        <f t="shared" si="22"/>
        <v>174819.45066000003</v>
      </c>
      <c r="H99" s="8">
        <f t="shared" si="22"/>
        <v>174819.45066000003</v>
      </c>
      <c r="I99" s="8">
        <f t="shared" si="22"/>
        <v>174819.45066000003</v>
      </c>
      <c r="J99" s="8"/>
      <c r="K99" s="5"/>
    </row>
    <row r="100" spans="1:11" x14ac:dyDescent="0.25">
      <c r="A100" s="5"/>
      <c r="B100" s="4" t="s">
        <v>16</v>
      </c>
      <c r="C100" s="15">
        <f t="shared" si="21"/>
        <v>0</v>
      </c>
      <c r="D100" s="15">
        <f t="shared" si="22"/>
        <v>0</v>
      </c>
      <c r="E100" s="8"/>
      <c r="F100" s="15"/>
      <c r="G100" s="8"/>
      <c r="H100" s="8"/>
      <c r="I100" s="8"/>
      <c r="J100" s="8"/>
      <c r="K100" s="5"/>
    </row>
    <row r="101" spans="1:11" x14ac:dyDescent="0.25">
      <c r="A101" s="5"/>
      <c r="B101" s="24" t="s">
        <v>37</v>
      </c>
      <c r="C101" s="25"/>
      <c r="D101" s="25"/>
      <c r="E101" s="25"/>
      <c r="F101" s="25"/>
      <c r="G101" s="25"/>
      <c r="H101" s="25"/>
      <c r="I101" s="25"/>
      <c r="J101" s="25"/>
      <c r="K101" s="26"/>
    </row>
    <row r="102" spans="1:11" ht="63" x14ac:dyDescent="0.25">
      <c r="A102" s="5"/>
      <c r="B102" s="4" t="s">
        <v>22</v>
      </c>
      <c r="C102" s="15">
        <f>SUM(D102:I102)</f>
        <v>2658208.92765</v>
      </c>
      <c r="D102" s="15">
        <f>D107+D112+D117+D122+D127+D132+D137+D142+D147+D152+D157+D162+D167+D172+D177+D192+D197+D202+D207</f>
        <v>555995.83672999998</v>
      </c>
      <c r="E102" s="15">
        <f t="shared" ref="E102:I102" si="23">E107+E112+E117+E122+E127+E132+E137+E142+E147+E152+E157+E162+E167+E172+E177+E192+E197+E202+E207</f>
        <v>472936.77299999999</v>
      </c>
      <c r="F102" s="15">
        <f t="shared" si="23"/>
        <v>460310.86599999998</v>
      </c>
      <c r="G102" s="15">
        <f t="shared" si="23"/>
        <v>389655.15064000001</v>
      </c>
      <c r="H102" s="15">
        <f t="shared" si="23"/>
        <v>389655.15064000001</v>
      </c>
      <c r="I102" s="15">
        <f t="shared" si="23"/>
        <v>389655.15064000001</v>
      </c>
      <c r="J102" s="8"/>
      <c r="K102" s="5"/>
    </row>
    <row r="103" spans="1:11" x14ac:dyDescent="0.25">
      <c r="A103" s="5"/>
      <c r="B103" s="4" t="s">
        <v>13</v>
      </c>
      <c r="C103" s="15">
        <f t="shared" ref="C103:C161" si="24">SUM(D103:I103)</f>
        <v>171390.49299999999</v>
      </c>
      <c r="D103" s="15">
        <f t="shared" ref="D103:I105" si="25">D108+D113+D118+D123+D128+D133+D138+D143+D148+D153+D158+D163+D168+D173+D178+D193+D198+D203+D208</f>
        <v>39860.341</v>
      </c>
      <c r="E103" s="15">
        <f t="shared" si="25"/>
        <v>26902.154999999999</v>
      </c>
      <c r="F103" s="15">
        <f t="shared" si="25"/>
        <v>27196.821</v>
      </c>
      <c r="G103" s="15">
        <f t="shared" si="25"/>
        <v>25810.392</v>
      </c>
      <c r="H103" s="15">
        <f t="shared" si="25"/>
        <v>25810.392</v>
      </c>
      <c r="I103" s="15">
        <f t="shared" si="25"/>
        <v>25810.392</v>
      </c>
      <c r="J103" s="8"/>
      <c r="K103" s="5"/>
    </row>
    <row r="104" spans="1:11" x14ac:dyDescent="0.25">
      <c r="A104" s="5"/>
      <c r="B104" s="4" t="s">
        <v>14</v>
      </c>
      <c r="C104" s="15">
        <f t="shared" si="24"/>
        <v>1297111.9913700002</v>
      </c>
      <c r="D104" s="15">
        <f>D109+D114+D119+D124+D129+D134+D139+D144+D149+D154+D159+D164+D169+D174+D179+D194+D199+D204+D209</f>
        <v>261417.24343</v>
      </c>
      <c r="E104" s="15">
        <f t="shared" ref="E104:I104" si="26">E109+E114+E119+E124+E129+E134+E139+E144+E149+E154+E159+E164+E169+E174+E179+E194+E199+E204+E209</f>
        <v>232172.345</v>
      </c>
      <c r="F104" s="15">
        <f t="shared" si="26"/>
        <v>236446.47899999999</v>
      </c>
      <c r="G104" s="15">
        <f t="shared" si="26"/>
        <v>189025.30797999998</v>
      </c>
      <c r="H104" s="15">
        <f t="shared" si="26"/>
        <v>189025.30797999998</v>
      </c>
      <c r="I104" s="15">
        <f t="shared" si="26"/>
        <v>189025.30797999998</v>
      </c>
      <c r="J104" s="8"/>
      <c r="K104" s="5"/>
    </row>
    <row r="105" spans="1:11" x14ac:dyDescent="0.25">
      <c r="A105" s="5"/>
      <c r="B105" s="4" t="s">
        <v>15</v>
      </c>
      <c r="C105" s="15">
        <f t="shared" si="24"/>
        <v>1189706.4432800002</v>
      </c>
      <c r="D105" s="15">
        <f t="shared" si="25"/>
        <v>254718.25230000002</v>
      </c>
      <c r="E105" s="15">
        <f t="shared" si="25"/>
        <v>213862.27299999996</v>
      </c>
      <c r="F105" s="15">
        <f t="shared" si="25"/>
        <v>196667.56599999999</v>
      </c>
      <c r="G105" s="15">
        <f t="shared" si="25"/>
        <v>174819.45066000003</v>
      </c>
      <c r="H105" s="15">
        <f t="shared" si="25"/>
        <v>174819.45066000003</v>
      </c>
      <c r="I105" s="15">
        <f t="shared" si="25"/>
        <v>174819.45066000003</v>
      </c>
      <c r="J105" s="8"/>
      <c r="K105" s="5"/>
    </row>
    <row r="106" spans="1:11" x14ac:dyDescent="0.25">
      <c r="A106" s="5"/>
      <c r="B106" s="4" t="s">
        <v>16</v>
      </c>
      <c r="C106" s="15">
        <f t="shared" si="24"/>
        <v>0</v>
      </c>
      <c r="D106" s="15"/>
      <c r="E106" s="8"/>
      <c r="F106" s="15"/>
      <c r="G106" s="8"/>
      <c r="H106" s="8"/>
      <c r="I106" s="8"/>
      <c r="J106" s="8"/>
      <c r="K106" s="5"/>
    </row>
    <row r="107" spans="1:11" ht="171.75" customHeight="1" x14ac:dyDescent="0.25">
      <c r="A107" s="5"/>
      <c r="B107" s="4" t="s">
        <v>101</v>
      </c>
      <c r="C107" s="15">
        <f t="shared" si="24"/>
        <v>1630255.2727300003</v>
      </c>
      <c r="D107" s="20">
        <f>D108+D109+D110</f>
        <v>297670.283</v>
      </c>
      <c r="E107" s="10">
        <f t="shared" ref="E107:I107" si="27">E108+E109+E110</f>
        <v>297759.3</v>
      </c>
      <c r="F107" s="20">
        <f t="shared" si="27"/>
        <v>300881.3</v>
      </c>
      <c r="G107" s="10">
        <f t="shared" si="27"/>
        <v>244648.12991000002</v>
      </c>
      <c r="H107" s="10">
        <f t="shared" si="27"/>
        <v>244648.12991000002</v>
      </c>
      <c r="I107" s="10">
        <f t="shared" si="27"/>
        <v>244648.12991000002</v>
      </c>
      <c r="J107" s="8"/>
      <c r="K107" s="5"/>
    </row>
    <row r="108" spans="1:11" x14ac:dyDescent="0.25">
      <c r="A108" s="5"/>
      <c r="B108" s="4" t="s">
        <v>23</v>
      </c>
      <c r="C108" s="15">
        <f t="shared" si="24"/>
        <v>0</v>
      </c>
      <c r="D108" s="15">
        <v>0</v>
      </c>
      <c r="E108" s="8">
        <v>0</v>
      </c>
      <c r="F108" s="15">
        <v>0</v>
      </c>
      <c r="G108" s="8">
        <v>0</v>
      </c>
      <c r="H108" s="8">
        <v>0</v>
      </c>
      <c r="I108" s="8">
        <v>0</v>
      </c>
      <c r="J108" s="8"/>
      <c r="K108" s="5"/>
    </row>
    <row r="109" spans="1:11" x14ac:dyDescent="0.25">
      <c r="A109" s="5"/>
      <c r="B109" s="4" t="s">
        <v>38</v>
      </c>
      <c r="C109" s="15">
        <f t="shared" si="24"/>
        <v>1136277</v>
      </c>
      <c r="D109" s="15">
        <v>201777</v>
      </c>
      <c r="E109" s="8">
        <v>201875</v>
      </c>
      <c r="F109" s="15">
        <v>204997</v>
      </c>
      <c r="G109" s="8">
        <v>175876</v>
      </c>
      <c r="H109" s="8">
        <v>175876</v>
      </c>
      <c r="I109" s="8">
        <v>175876</v>
      </c>
      <c r="J109" s="8"/>
      <c r="K109" s="5"/>
    </row>
    <row r="110" spans="1:11" x14ac:dyDescent="0.25">
      <c r="A110" s="5"/>
      <c r="B110" s="4" t="s">
        <v>39</v>
      </c>
      <c r="C110" s="15">
        <f t="shared" si="24"/>
        <v>493978.27273000003</v>
      </c>
      <c r="D110" s="15">
        <v>95893.282999999996</v>
      </c>
      <c r="E110" s="8">
        <v>95884.3</v>
      </c>
      <c r="F110" s="15">
        <v>95884.3</v>
      </c>
      <c r="G110" s="8">
        <v>68772.129910000003</v>
      </c>
      <c r="H110" s="8">
        <v>68772.129910000003</v>
      </c>
      <c r="I110" s="8">
        <v>68772.129910000003</v>
      </c>
      <c r="J110" s="8"/>
      <c r="K110" s="5"/>
    </row>
    <row r="111" spans="1:11" x14ac:dyDescent="0.25">
      <c r="A111" s="5"/>
      <c r="B111" s="4" t="s">
        <v>16</v>
      </c>
      <c r="C111" s="15">
        <f t="shared" si="24"/>
        <v>0</v>
      </c>
      <c r="D111" s="15"/>
      <c r="E111" s="8"/>
      <c r="F111" s="15"/>
      <c r="G111" s="8"/>
      <c r="H111" s="8"/>
      <c r="I111" s="8"/>
      <c r="J111" s="8"/>
      <c r="K111" s="5"/>
    </row>
    <row r="112" spans="1:11" ht="261.75" customHeight="1" x14ac:dyDescent="0.25">
      <c r="A112" s="5"/>
      <c r="B112" s="4" t="s">
        <v>102</v>
      </c>
      <c r="C112" s="15">
        <f t="shared" si="24"/>
        <v>96524.01333999999</v>
      </c>
      <c r="D112" s="20">
        <f>D113+D114+D115</f>
        <v>18364.057999999997</v>
      </c>
      <c r="E112" s="10">
        <f t="shared" ref="E112:I112" si="28">E113+E114+E115</f>
        <v>10400</v>
      </c>
      <c r="F112" s="20">
        <f t="shared" si="28"/>
        <v>10764</v>
      </c>
      <c r="G112" s="10">
        <f t="shared" si="28"/>
        <v>18998.65178</v>
      </c>
      <c r="H112" s="10">
        <f t="shared" si="28"/>
        <v>18998.65178</v>
      </c>
      <c r="I112" s="10">
        <f t="shared" si="28"/>
        <v>18998.65178</v>
      </c>
      <c r="J112" s="8"/>
      <c r="K112" s="5"/>
    </row>
    <row r="113" spans="1:11" x14ac:dyDescent="0.25">
      <c r="A113" s="5"/>
      <c r="B113" s="4" t="s">
        <v>23</v>
      </c>
      <c r="C113" s="15">
        <f t="shared" si="24"/>
        <v>0</v>
      </c>
      <c r="D113" s="15"/>
      <c r="E113" s="8"/>
      <c r="F113" s="15"/>
      <c r="G113" s="8"/>
      <c r="H113" s="8"/>
      <c r="I113" s="8"/>
      <c r="J113" s="8"/>
      <c r="K113" s="5"/>
    </row>
    <row r="114" spans="1:11" x14ac:dyDescent="0.25">
      <c r="A114" s="5"/>
      <c r="B114" s="4" t="s">
        <v>40</v>
      </c>
      <c r="C114" s="15">
        <f t="shared" si="24"/>
        <v>55705.032939999997</v>
      </c>
      <c r="D114" s="15">
        <v>12709.032999999999</v>
      </c>
      <c r="E114" s="8">
        <v>9100</v>
      </c>
      <c r="F114" s="15">
        <v>9464</v>
      </c>
      <c r="G114" s="8">
        <v>8143.9999799999996</v>
      </c>
      <c r="H114" s="8">
        <v>8143.9999799999996</v>
      </c>
      <c r="I114" s="8">
        <v>8143.9999799999996</v>
      </c>
      <c r="J114" s="8"/>
      <c r="K114" s="5"/>
    </row>
    <row r="115" spans="1:11" x14ac:dyDescent="0.25">
      <c r="A115" s="5"/>
      <c r="B115" s="4" t="s">
        <v>41</v>
      </c>
      <c r="C115" s="15">
        <f t="shared" si="24"/>
        <v>40818.9804</v>
      </c>
      <c r="D115" s="15">
        <v>5655.0249999999996</v>
      </c>
      <c r="E115" s="8">
        <v>1300</v>
      </c>
      <c r="F115" s="15">
        <v>1300</v>
      </c>
      <c r="G115" s="8">
        <v>10854.6518</v>
      </c>
      <c r="H115" s="8">
        <v>10854.6518</v>
      </c>
      <c r="I115" s="8">
        <v>10854.6518</v>
      </c>
      <c r="J115" s="8"/>
      <c r="K115" s="5"/>
    </row>
    <row r="116" spans="1:11" x14ac:dyDescent="0.25">
      <c r="A116" s="5"/>
      <c r="B116" s="4" t="s">
        <v>16</v>
      </c>
      <c r="C116" s="15">
        <f t="shared" si="24"/>
        <v>0</v>
      </c>
      <c r="D116" s="15"/>
      <c r="E116" s="8"/>
      <c r="F116" s="15"/>
      <c r="G116" s="8"/>
      <c r="H116" s="8"/>
      <c r="I116" s="8"/>
      <c r="J116" s="8"/>
      <c r="K116" s="5"/>
    </row>
    <row r="117" spans="1:11" ht="100.5" customHeight="1" x14ac:dyDescent="0.25">
      <c r="A117" s="5"/>
      <c r="B117" s="4" t="s">
        <v>103</v>
      </c>
      <c r="C117" s="15">
        <f t="shared" si="24"/>
        <v>265356.60904999997</v>
      </c>
      <c r="D117" s="20">
        <f>D118+D119+D120</f>
        <v>46770.737000000001</v>
      </c>
      <c r="E117" s="10">
        <f t="shared" ref="E117:I117" si="29">E118+E119+E120</f>
        <v>46778.538</v>
      </c>
      <c r="F117" s="20">
        <f t="shared" si="29"/>
        <v>46778.538</v>
      </c>
      <c r="G117" s="10">
        <f t="shared" si="29"/>
        <v>41676.265350000001</v>
      </c>
      <c r="H117" s="10">
        <f t="shared" si="29"/>
        <v>41676.265350000001</v>
      </c>
      <c r="I117" s="10">
        <f t="shared" si="29"/>
        <v>41676.265350000001</v>
      </c>
      <c r="J117" s="8"/>
      <c r="K117" s="5"/>
    </row>
    <row r="118" spans="1:11" x14ac:dyDescent="0.25">
      <c r="A118" s="5"/>
      <c r="B118" s="4" t="s">
        <v>23</v>
      </c>
      <c r="C118" s="15">
        <f t="shared" si="24"/>
        <v>0</v>
      </c>
      <c r="D118" s="15"/>
      <c r="E118" s="8"/>
      <c r="F118" s="15"/>
      <c r="G118" s="8"/>
      <c r="H118" s="8"/>
      <c r="I118" s="8"/>
      <c r="J118" s="8"/>
      <c r="K118" s="5"/>
    </row>
    <row r="119" spans="1:11" x14ac:dyDescent="0.25">
      <c r="A119" s="5"/>
      <c r="B119" s="4" t="s">
        <v>14</v>
      </c>
      <c r="C119" s="15">
        <f t="shared" si="24"/>
        <v>0</v>
      </c>
      <c r="D119" s="15"/>
      <c r="E119" s="8"/>
      <c r="F119" s="15"/>
      <c r="G119" s="8"/>
      <c r="H119" s="8"/>
      <c r="I119" s="8"/>
      <c r="J119" s="8"/>
      <c r="K119" s="5"/>
    </row>
    <row r="120" spans="1:11" x14ac:dyDescent="0.25">
      <c r="A120" s="5"/>
      <c r="B120" s="4" t="s">
        <v>42</v>
      </c>
      <c r="C120" s="15">
        <f t="shared" si="24"/>
        <v>265356.60904999997</v>
      </c>
      <c r="D120" s="15">
        <v>46770.737000000001</v>
      </c>
      <c r="E120" s="8">
        <v>46778.538</v>
      </c>
      <c r="F120" s="15">
        <v>46778.538</v>
      </c>
      <c r="G120" s="8">
        <v>41676.265350000001</v>
      </c>
      <c r="H120" s="8">
        <v>41676.265350000001</v>
      </c>
      <c r="I120" s="8">
        <v>41676.265350000001</v>
      </c>
      <c r="J120" s="8"/>
      <c r="K120" s="5"/>
    </row>
    <row r="121" spans="1:11" x14ac:dyDescent="0.25">
      <c r="A121" s="5"/>
      <c r="B121" s="4" t="s">
        <v>16</v>
      </c>
      <c r="C121" s="15">
        <f t="shared" si="24"/>
        <v>0</v>
      </c>
      <c r="D121" s="15"/>
      <c r="E121" s="8"/>
      <c r="F121" s="15"/>
      <c r="G121" s="8"/>
      <c r="H121" s="8"/>
      <c r="I121" s="8"/>
      <c r="J121" s="8"/>
      <c r="K121" s="5"/>
    </row>
    <row r="122" spans="1:11" ht="156.75" customHeight="1" x14ac:dyDescent="0.25">
      <c r="A122" s="5"/>
      <c r="B122" s="4" t="s">
        <v>104</v>
      </c>
      <c r="C122" s="15">
        <f t="shared" si="24"/>
        <v>38231.493799999997</v>
      </c>
      <c r="D122" s="20">
        <f>D123+D124+D125</f>
        <v>6331.6809999999996</v>
      </c>
      <c r="E122" s="10">
        <f t="shared" ref="E122:I122" si="30">E123+E124+E125</f>
        <v>6358.6760000000004</v>
      </c>
      <c r="F122" s="20">
        <f t="shared" si="30"/>
        <v>6358.6760000000004</v>
      </c>
      <c r="G122" s="10">
        <f t="shared" si="30"/>
        <v>6394.1535999999996</v>
      </c>
      <c r="H122" s="10">
        <f t="shared" si="30"/>
        <v>6394.1535999999996</v>
      </c>
      <c r="I122" s="10">
        <f t="shared" si="30"/>
        <v>6394.1535999999996</v>
      </c>
      <c r="J122" s="8"/>
      <c r="K122" s="5"/>
    </row>
    <row r="123" spans="1:11" x14ac:dyDescent="0.25">
      <c r="A123" s="5"/>
      <c r="B123" s="4" t="s">
        <v>23</v>
      </c>
      <c r="C123" s="15">
        <f t="shared" si="24"/>
        <v>0</v>
      </c>
      <c r="D123" s="15"/>
      <c r="E123" s="8"/>
      <c r="F123" s="15"/>
      <c r="G123" s="8"/>
      <c r="H123" s="8"/>
      <c r="I123" s="8"/>
      <c r="J123" s="8"/>
      <c r="K123" s="5"/>
    </row>
    <row r="124" spans="1:11" x14ac:dyDescent="0.25">
      <c r="A124" s="5"/>
      <c r="B124" s="4" t="s">
        <v>14</v>
      </c>
      <c r="C124" s="15">
        <f t="shared" si="24"/>
        <v>0</v>
      </c>
      <c r="D124" s="15"/>
      <c r="E124" s="8"/>
      <c r="F124" s="15"/>
      <c r="G124" s="8"/>
      <c r="H124" s="8"/>
      <c r="I124" s="8"/>
      <c r="J124" s="8"/>
      <c r="K124" s="5"/>
    </row>
    <row r="125" spans="1:11" x14ac:dyDescent="0.25">
      <c r="A125" s="5"/>
      <c r="B125" s="4" t="s">
        <v>43</v>
      </c>
      <c r="C125" s="15">
        <f t="shared" si="24"/>
        <v>38231.493799999997</v>
      </c>
      <c r="D125" s="15">
        <v>6331.6809999999996</v>
      </c>
      <c r="E125" s="8">
        <v>6358.6760000000004</v>
      </c>
      <c r="F125" s="15">
        <v>6358.6760000000004</v>
      </c>
      <c r="G125" s="8">
        <v>6394.1535999999996</v>
      </c>
      <c r="H125" s="8">
        <v>6394.1535999999996</v>
      </c>
      <c r="I125" s="8">
        <v>6394.1535999999996</v>
      </c>
      <c r="J125" s="8"/>
      <c r="K125" s="5"/>
    </row>
    <row r="126" spans="1:11" x14ac:dyDescent="0.25">
      <c r="A126" s="5"/>
      <c r="B126" s="4" t="s">
        <v>16</v>
      </c>
      <c r="C126" s="15">
        <f t="shared" si="24"/>
        <v>0</v>
      </c>
      <c r="D126" s="15"/>
      <c r="E126" s="8"/>
      <c r="F126" s="15"/>
      <c r="G126" s="8"/>
      <c r="H126" s="8"/>
      <c r="I126" s="8"/>
      <c r="J126" s="8"/>
      <c r="K126" s="5"/>
    </row>
    <row r="127" spans="1:11" ht="189.75" customHeight="1" x14ac:dyDescent="0.25">
      <c r="A127" s="5"/>
      <c r="B127" s="4" t="s">
        <v>105</v>
      </c>
      <c r="C127" s="15">
        <f t="shared" si="24"/>
        <v>7784.1</v>
      </c>
      <c r="D127" s="20">
        <f>D128+D129+D130</f>
        <v>633.29999999999995</v>
      </c>
      <c r="E127" s="10">
        <f t="shared" ref="E127:I127" si="31">E128+E129+E130</f>
        <v>575.4</v>
      </c>
      <c r="F127" s="20">
        <f t="shared" si="31"/>
        <v>575.4</v>
      </c>
      <c r="G127" s="10">
        <f t="shared" si="31"/>
        <v>2000</v>
      </c>
      <c r="H127" s="10">
        <f t="shared" si="31"/>
        <v>2000</v>
      </c>
      <c r="I127" s="10">
        <f t="shared" si="31"/>
        <v>2000</v>
      </c>
      <c r="J127" s="8"/>
      <c r="K127" s="5"/>
    </row>
    <row r="128" spans="1:11" x14ac:dyDescent="0.25">
      <c r="A128" s="5"/>
      <c r="B128" s="4" t="s">
        <v>23</v>
      </c>
      <c r="C128" s="15">
        <f t="shared" si="24"/>
        <v>0</v>
      </c>
      <c r="D128" s="15"/>
      <c r="E128" s="8"/>
      <c r="F128" s="15"/>
      <c r="G128" s="8"/>
      <c r="H128" s="8"/>
      <c r="I128" s="8"/>
      <c r="J128" s="8"/>
      <c r="K128" s="5"/>
    </row>
    <row r="129" spans="1:11" x14ac:dyDescent="0.25">
      <c r="A129" s="5"/>
      <c r="B129" s="4" t="s">
        <v>14</v>
      </c>
      <c r="C129" s="15">
        <f t="shared" si="24"/>
        <v>0</v>
      </c>
      <c r="D129" s="15"/>
      <c r="E129" s="8"/>
      <c r="F129" s="15"/>
      <c r="G129" s="8"/>
      <c r="H129" s="8"/>
      <c r="I129" s="8"/>
      <c r="J129" s="8"/>
      <c r="K129" s="5"/>
    </row>
    <row r="130" spans="1:11" ht="31.5" x14ac:dyDescent="0.25">
      <c r="A130" s="5"/>
      <c r="B130" s="4" t="s">
        <v>132</v>
      </c>
      <c r="C130" s="15">
        <f t="shared" si="24"/>
        <v>7784.1</v>
      </c>
      <c r="D130" s="15">
        <v>633.29999999999995</v>
      </c>
      <c r="E130" s="8">
        <v>575.4</v>
      </c>
      <c r="F130" s="15">
        <v>575.4</v>
      </c>
      <c r="G130" s="8">
        <v>2000</v>
      </c>
      <c r="H130" s="8">
        <v>2000</v>
      </c>
      <c r="I130" s="8">
        <v>2000</v>
      </c>
      <c r="J130" s="8"/>
      <c r="K130" s="5"/>
    </row>
    <row r="131" spans="1:11" x14ac:dyDescent="0.25">
      <c r="A131" s="5"/>
      <c r="B131" s="4" t="s">
        <v>16</v>
      </c>
      <c r="C131" s="15">
        <f t="shared" si="24"/>
        <v>0</v>
      </c>
      <c r="D131" s="15"/>
      <c r="E131" s="8"/>
      <c r="F131" s="15"/>
      <c r="G131" s="8"/>
      <c r="H131" s="8"/>
      <c r="I131" s="8"/>
      <c r="J131" s="8"/>
      <c r="K131" s="5"/>
    </row>
    <row r="132" spans="1:11" ht="110.25" x14ac:dyDescent="0.25">
      <c r="A132" s="5"/>
      <c r="B132" s="4" t="s">
        <v>116</v>
      </c>
      <c r="C132" s="15">
        <f t="shared" si="24"/>
        <v>19830.3</v>
      </c>
      <c r="D132" s="20">
        <f>D133+D134+D135</f>
        <v>12000</v>
      </c>
      <c r="E132" s="10">
        <f t="shared" ref="E132:I132" si="32">E133+E134+E135</f>
        <v>7830.3</v>
      </c>
      <c r="F132" s="20">
        <f t="shared" si="32"/>
        <v>0</v>
      </c>
      <c r="G132" s="10">
        <f t="shared" si="32"/>
        <v>0</v>
      </c>
      <c r="H132" s="10">
        <f t="shared" si="32"/>
        <v>0</v>
      </c>
      <c r="I132" s="10">
        <f t="shared" si="32"/>
        <v>0</v>
      </c>
      <c r="J132" s="8"/>
      <c r="K132" s="5"/>
    </row>
    <row r="133" spans="1:11" ht="31.5" x14ac:dyDescent="0.25">
      <c r="A133" s="5"/>
      <c r="B133" s="4" t="s">
        <v>45</v>
      </c>
      <c r="C133" s="15">
        <f t="shared" si="24"/>
        <v>0</v>
      </c>
      <c r="D133" s="15">
        <v>0</v>
      </c>
      <c r="E133" s="8">
        <v>0</v>
      </c>
      <c r="F133" s="15">
        <v>0</v>
      </c>
      <c r="G133" s="8">
        <v>0</v>
      </c>
      <c r="H133" s="8">
        <v>0</v>
      </c>
      <c r="I133" s="8">
        <v>0</v>
      </c>
      <c r="J133" s="8"/>
      <c r="K133" s="5"/>
    </row>
    <row r="134" spans="1:11" x14ac:dyDescent="0.25">
      <c r="A134" s="5"/>
      <c r="B134" s="4" t="s">
        <v>46</v>
      </c>
      <c r="C134" s="15">
        <f t="shared" si="24"/>
        <v>0</v>
      </c>
      <c r="D134" s="15">
        <v>0</v>
      </c>
      <c r="E134" s="8">
        <v>0</v>
      </c>
      <c r="F134" s="15">
        <v>0</v>
      </c>
      <c r="G134" s="8">
        <v>0</v>
      </c>
      <c r="H134" s="8">
        <v>0</v>
      </c>
      <c r="I134" s="8">
        <v>0</v>
      </c>
      <c r="J134" s="8"/>
      <c r="K134" s="5"/>
    </row>
    <row r="135" spans="1:11" x14ac:dyDescent="0.25">
      <c r="A135" s="5"/>
      <c r="B135" s="4" t="s">
        <v>86</v>
      </c>
      <c r="C135" s="15">
        <f t="shared" si="24"/>
        <v>19830.3</v>
      </c>
      <c r="D135" s="15">
        <v>12000</v>
      </c>
      <c r="E135" s="8">
        <v>7830.3</v>
      </c>
      <c r="F135" s="15">
        <v>0</v>
      </c>
      <c r="G135" s="8">
        <v>0</v>
      </c>
      <c r="H135" s="8">
        <v>0</v>
      </c>
      <c r="I135" s="8">
        <v>0</v>
      </c>
      <c r="J135" s="8"/>
      <c r="K135" s="5"/>
    </row>
    <row r="136" spans="1:11" x14ac:dyDescent="0.25">
      <c r="A136" s="5"/>
      <c r="B136" s="4" t="s">
        <v>16</v>
      </c>
      <c r="C136" s="15">
        <f t="shared" si="24"/>
        <v>0</v>
      </c>
      <c r="D136" s="15"/>
      <c r="E136" s="8"/>
      <c r="F136" s="15"/>
      <c r="G136" s="8"/>
      <c r="H136" s="8"/>
      <c r="I136" s="8"/>
      <c r="J136" s="8"/>
      <c r="K136" s="5"/>
    </row>
    <row r="137" spans="1:11" ht="110.25" x14ac:dyDescent="0.25">
      <c r="A137" s="5"/>
      <c r="B137" s="4" t="s">
        <v>117</v>
      </c>
      <c r="C137" s="15">
        <f t="shared" si="24"/>
        <v>3000</v>
      </c>
      <c r="D137" s="20">
        <f>D140+D139+D138</f>
        <v>0</v>
      </c>
      <c r="E137" s="10">
        <f t="shared" ref="E137:I137" si="33">E140+E139+E138</f>
        <v>0</v>
      </c>
      <c r="F137" s="20">
        <f t="shared" si="33"/>
        <v>0</v>
      </c>
      <c r="G137" s="10">
        <f t="shared" si="33"/>
        <v>1000</v>
      </c>
      <c r="H137" s="10">
        <f t="shared" si="33"/>
        <v>1000</v>
      </c>
      <c r="I137" s="10">
        <f t="shared" si="33"/>
        <v>1000</v>
      </c>
      <c r="J137" s="8"/>
      <c r="K137" s="5"/>
    </row>
    <row r="138" spans="1:11" x14ac:dyDescent="0.25">
      <c r="A138" s="5"/>
      <c r="B138" s="4" t="s">
        <v>23</v>
      </c>
      <c r="C138" s="15">
        <f t="shared" si="24"/>
        <v>0</v>
      </c>
      <c r="D138" s="15"/>
      <c r="E138" s="8"/>
      <c r="F138" s="15"/>
      <c r="G138" s="8"/>
      <c r="H138" s="8"/>
      <c r="I138" s="8"/>
      <c r="J138" s="8"/>
      <c r="K138" s="5"/>
    </row>
    <row r="139" spans="1:11" x14ac:dyDescent="0.25">
      <c r="A139" s="5"/>
      <c r="B139" s="4" t="s">
        <v>14</v>
      </c>
      <c r="C139" s="15">
        <f t="shared" si="24"/>
        <v>0</v>
      </c>
      <c r="D139" s="15"/>
      <c r="E139" s="8"/>
      <c r="F139" s="15"/>
      <c r="G139" s="8"/>
      <c r="H139" s="8"/>
      <c r="I139" s="8"/>
      <c r="J139" s="8"/>
      <c r="K139" s="5"/>
    </row>
    <row r="140" spans="1:11" x14ac:dyDescent="0.25">
      <c r="A140" s="5"/>
      <c r="B140" s="4" t="s">
        <v>47</v>
      </c>
      <c r="C140" s="15">
        <f t="shared" si="24"/>
        <v>3000</v>
      </c>
      <c r="D140" s="15">
        <v>0</v>
      </c>
      <c r="E140" s="8">
        <v>0</v>
      </c>
      <c r="F140" s="15">
        <v>0</v>
      </c>
      <c r="G140" s="8">
        <v>1000</v>
      </c>
      <c r="H140" s="8">
        <v>1000</v>
      </c>
      <c r="I140" s="8">
        <v>1000</v>
      </c>
      <c r="J140" s="8"/>
      <c r="K140" s="5"/>
    </row>
    <row r="141" spans="1:11" x14ac:dyDescent="0.25">
      <c r="A141" s="5"/>
      <c r="B141" s="4" t="s">
        <v>16</v>
      </c>
      <c r="C141" s="15">
        <f t="shared" si="24"/>
        <v>0</v>
      </c>
      <c r="D141" s="15"/>
      <c r="E141" s="8"/>
      <c r="F141" s="15"/>
      <c r="G141" s="8"/>
      <c r="H141" s="8"/>
      <c r="I141" s="8"/>
      <c r="J141" s="8"/>
      <c r="K141" s="5"/>
    </row>
    <row r="142" spans="1:11" ht="63.6" customHeight="1" x14ac:dyDescent="0.25">
      <c r="A142" s="5"/>
      <c r="B142" s="4" t="s">
        <v>118</v>
      </c>
      <c r="C142" s="15">
        <f t="shared" si="24"/>
        <v>71111.799999999988</v>
      </c>
      <c r="D142" s="20">
        <f>D143+D144+D145+D146</f>
        <v>20979.599999999999</v>
      </c>
      <c r="E142" s="10">
        <f t="shared" ref="E142:I142" si="34">E143+E144+E145+E146</f>
        <v>21600.6</v>
      </c>
      <c r="F142" s="20">
        <f t="shared" si="34"/>
        <v>22243.599999999999</v>
      </c>
      <c r="G142" s="10">
        <f t="shared" si="34"/>
        <v>2096</v>
      </c>
      <c r="H142" s="10">
        <f t="shared" si="34"/>
        <v>2096</v>
      </c>
      <c r="I142" s="10">
        <f t="shared" si="34"/>
        <v>2096</v>
      </c>
      <c r="J142" s="8"/>
      <c r="K142" s="5"/>
    </row>
    <row r="143" spans="1:11" x14ac:dyDescent="0.25">
      <c r="A143" s="5"/>
      <c r="B143" s="4" t="s">
        <v>23</v>
      </c>
      <c r="C143" s="15">
        <f t="shared" si="24"/>
        <v>0</v>
      </c>
      <c r="D143" s="15"/>
      <c r="E143" s="8"/>
      <c r="F143" s="15"/>
      <c r="G143" s="8"/>
      <c r="H143" s="8"/>
      <c r="I143" s="8"/>
      <c r="J143" s="8"/>
      <c r="K143" s="5"/>
    </row>
    <row r="144" spans="1:11" x14ac:dyDescent="0.25">
      <c r="A144" s="5"/>
      <c r="B144" s="4" t="s">
        <v>48</v>
      </c>
      <c r="C144" s="15">
        <f t="shared" si="24"/>
        <v>48421</v>
      </c>
      <c r="D144" s="15">
        <v>15512</v>
      </c>
      <c r="E144" s="8">
        <v>16133</v>
      </c>
      <c r="F144" s="15">
        <v>16776</v>
      </c>
      <c r="G144" s="8">
        <v>0</v>
      </c>
      <c r="H144" s="8">
        <v>0</v>
      </c>
      <c r="I144" s="8">
        <v>0</v>
      </c>
      <c r="J144" s="8"/>
      <c r="K144" s="5"/>
    </row>
    <row r="145" spans="1:11" x14ac:dyDescent="0.25">
      <c r="A145" s="5"/>
      <c r="B145" s="4" t="s">
        <v>49</v>
      </c>
      <c r="C145" s="15">
        <f t="shared" si="24"/>
        <v>22690.800000000003</v>
      </c>
      <c r="D145" s="15">
        <v>5467.6</v>
      </c>
      <c r="E145" s="8">
        <v>5467.6</v>
      </c>
      <c r="F145" s="15">
        <v>5467.6</v>
      </c>
      <c r="G145" s="8">
        <v>2096</v>
      </c>
      <c r="H145" s="8">
        <v>2096</v>
      </c>
      <c r="I145" s="8">
        <v>2096</v>
      </c>
      <c r="J145" s="8"/>
      <c r="K145" s="5"/>
    </row>
    <row r="146" spans="1:11" x14ac:dyDescent="0.25">
      <c r="A146" s="5"/>
      <c r="B146" s="4" t="s">
        <v>16</v>
      </c>
      <c r="C146" s="15">
        <f t="shared" si="24"/>
        <v>0</v>
      </c>
      <c r="D146" s="15"/>
      <c r="E146" s="8"/>
      <c r="F146" s="15"/>
      <c r="G146" s="8"/>
      <c r="H146" s="8"/>
      <c r="I146" s="8"/>
      <c r="J146" s="8"/>
      <c r="K146" s="5"/>
    </row>
    <row r="147" spans="1:11" ht="78.75" x14ac:dyDescent="0.25">
      <c r="A147" s="5"/>
      <c r="B147" s="4" t="s">
        <v>119</v>
      </c>
      <c r="C147" s="15">
        <f t="shared" si="24"/>
        <v>4881.8</v>
      </c>
      <c r="D147" s="20">
        <f>SUM(D148+D149+D150)</f>
        <v>4881.8</v>
      </c>
      <c r="E147" s="10">
        <f t="shared" ref="E147:I147" si="35">SUM(E148+E149+E150)</f>
        <v>0</v>
      </c>
      <c r="F147" s="20">
        <f t="shared" si="35"/>
        <v>0</v>
      </c>
      <c r="G147" s="10">
        <f t="shared" si="35"/>
        <v>0</v>
      </c>
      <c r="H147" s="10">
        <f t="shared" si="35"/>
        <v>0</v>
      </c>
      <c r="I147" s="10">
        <f t="shared" si="35"/>
        <v>0</v>
      </c>
      <c r="J147" s="8"/>
      <c r="K147" s="5"/>
    </row>
    <row r="148" spans="1:11" x14ac:dyDescent="0.25">
      <c r="A148" s="5"/>
      <c r="B148" s="4" t="s">
        <v>23</v>
      </c>
      <c r="C148" s="15">
        <f t="shared" si="24"/>
        <v>0</v>
      </c>
      <c r="D148" s="15"/>
      <c r="E148" s="8"/>
      <c r="F148" s="15"/>
      <c r="G148" s="8"/>
      <c r="H148" s="8"/>
      <c r="I148" s="8"/>
      <c r="J148" s="8"/>
      <c r="K148" s="5"/>
    </row>
    <row r="149" spans="1:11" x14ac:dyDescent="0.25">
      <c r="A149" s="5"/>
      <c r="B149" s="4" t="s">
        <v>85</v>
      </c>
      <c r="C149" s="15">
        <f t="shared" si="24"/>
        <v>2440.9</v>
      </c>
      <c r="D149" s="15">
        <v>2440.9</v>
      </c>
      <c r="E149" s="8">
        <v>0</v>
      </c>
      <c r="F149" s="15">
        <v>0</v>
      </c>
      <c r="G149" s="8">
        <v>0</v>
      </c>
      <c r="H149" s="8">
        <v>0</v>
      </c>
      <c r="I149" s="8">
        <v>0</v>
      </c>
      <c r="J149" s="8"/>
      <c r="K149" s="5"/>
    </row>
    <row r="150" spans="1:11" x14ac:dyDescent="0.25">
      <c r="A150" s="5"/>
      <c r="B150" s="4" t="s">
        <v>131</v>
      </c>
      <c r="C150" s="15">
        <f t="shared" si="24"/>
        <v>2440.9</v>
      </c>
      <c r="D150" s="15">
        <v>2440.9</v>
      </c>
      <c r="E150" s="8">
        <v>0</v>
      </c>
      <c r="F150" s="15">
        <v>0</v>
      </c>
      <c r="G150" s="8">
        <v>0</v>
      </c>
      <c r="H150" s="8">
        <v>0</v>
      </c>
      <c r="I150" s="8">
        <v>0</v>
      </c>
      <c r="J150" s="8"/>
      <c r="K150" s="5"/>
    </row>
    <row r="151" spans="1:11" x14ac:dyDescent="0.25">
      <c r="A151" s="5"/>
      <c r="B151" s="4" t="s">
        <v>16</v>
      </c>
      <c r="C151" s="15">
        <f t="shared" si="24"/>
        <v>0</v>
      </c>
      <c r="D151" s="15"/>
      <c r="E151" s="8"/>
      <c r="F151" s="15"/>
      <c r="G151" s="8"/>
      <c r="H151" s="8"/>
      <c r="I151" s="8"/>
      <c r="J151" s="8"/>
      <c r="K151" s="5"/>
    </row>
    <row r="152" spans="1:11" ht="146.25" customHeight="1" x14ac:dyDescent="0.25">
      <c r="A152" s="5"/>
      <c r="B152" s="4" t="s">
        <v>120</v>
      </c>
      <c r="C152" s="15">
        <f t="shared" si="24"/>
        <v>92773.9</v>
      </c>
      <c r="D152" s="20">
        <f>D153+D154</f>
        <v>16138.3</v>
      </c>
      <c r="E152" s="10">
        <f t="shared" ref="E152:I152" si="36">E153+E154</f>
        <v>15346.5</v>
      </c>
      <c r="F152" s="20">
        <f t="shared" si="36"/>
        <v>15786.3</v>
      </c>
      <c r="G152" s="10">
        <f t="shared" si="36"/>
        <v>15167.599999999999</v>
      </c>
      <c r="H152" s="10">
        <f t="shared" si="36"/>
        <v>15167.599999999999</v>
      </c>
      <c r="I152" s="10">
        <f t="shared" si="36"/>
        <v>15167.599999999999</v>
      </c>
      <c r="J152" s="8"/>
      <c r="K152" s="5"/>
    </row>
    <row r="153" spans="1:11" ht="31.5" x14ac:dyDescent="0.25">
      <c r="A153" s="5"/>
      <c r="B153" s="4" t="s">
        <v>133</v>
      </c>
      <c r="C153" s="15">
        <f t="shared" si="24"/>
        <v>62158.512999999999</v>
      </c>
      <c r="D153" s="15">
        <v>10812.661</v>
      </c>
      <c r="E153" s="8">
        <v>10282.155000000001</v>
      </c>
      <c r="F153" s="15">
        <v>10576.821</v>
      </c>
      <c r="G153" s="8">
        <v>10162.291999999999</v>
      </c>
      <c r="H153" s="8">
        <v>10162.291999999999</v>
      </c>
      <c r="I153" s="8">
        <v>10162.291999999999</v>
      </c>
      <c r="J153" s="8"/>
      <c r="K153" s="5"/>
    </row>
    <row r="154" spans="1:11" x14ac:dyDescent="0.25">
      <c r="A154" s="5"/>
      <c r="B154" s="4" t="s">
        <v>134</v>
      </c>
      <c r="C154" s="15">
        <f t="shared" si="24"/>
        <v>30615.387000000002</v>
      </c>
      <c r="D154" s="15">
        <v>5325.6390000000001</v>
      </c>
      <c r="E154" s="8">
        <v>5064.3450000000003</v>
      </c>
      <c r="F154" s="15">
        <v>5209.4790000000003</v>
      </c>
      <c r="G154" s="8">
        <v>5005.308</v>
      </c>
      <c r="H154" s="8">
        <v>5005.308</v>
      </c>
      <c r="I154" s="8">
        <v>5005.308</v>
      </c>
      <c r="J154" s="8"/>
      <c r="K154" s="5"/>
    </row>
    <row r="155" spans="1:11" x14ac:dyDescent="0.25">
      <c r="A155" s="5"/>
      <c r="B155" s="4" t="s">
        <v>50</v>
      </c>
      <c r="C155" s="15">
        <f t="shared" si="24"/>
        <v>0</v>
      </c>
      <c r="D155" s="15"/>
      <c r="E155" s="8"/>
      <c r="F155" s="15"/>
      <c r="G155" s="8"/>
      <c r="H155" s="8"/>
      <c r="I155" s="8"/>
      <c r="J155" s="8"/>
      <c r="K155" s="5"/>
    </row>
    <row r="156" spans="1:11" x14ac:dyDescent="0.25">
      <c r="A156" s="5"/>
      <c r="B156" s="4" t="s">
        <v>16</v>
      </c>
      <c r="C156" s="15">
        <f t="shared" si="24"/>
        <v>0</v>
      </c>
      <c r="D156" s="15"/>
      <c r="E156" s="8"/>
      <c r="F156" s="15"/>
      <c r="G156" s="8"/>
      <c r="H156" s="8"/>
      <c r="I156" s="8"/>
      <c r="J156" s="8"/>
      <c r="K156" s="5"/>
    </row>
    <row r="157" spans="1:11" ht="123" customHeight="1" x14ac:dyDescent="0.25">
      <c r="A157" s="5"/>
      <c r="B157" s="11" t="s">
        <v>121</v>
      </c>
      <c r="C157" s="15">
        <f t="shared" si="24"/>
        <v>96804.3</v>
      </c>
      <c r="D157" s="20">
        <f>D158+D159+D160</f>
        <v>16620</v>
      </c>
      <c r="E157" s="10">
        <f t="shared" ref="E157:I157" si="37">E158+E159+E160</f>
        <v>16620</v>
      </c>
      <c r="F157" s="20">
        <f t="shared" si="37"/>
        <v>16620</v>
      </c>
      <c r="G157" s="10">
        <f t="shared" si="37"/>
        <v>15648.1</v>
      </c>
      <c r="H157" s="10">
        <f t="shared" si="37"/>
        <v>15648.1</v>
      </c>
      <c r="I157" s="10">
        <f t="shared" si="37"/>
        <v>15648.1</v>
      </c>
      <c r="J157" s="8"/>
      <c r="K157" s="5"/>
    </row>
    <row r="158" spans="1:11" ht="30" customHeight="1" x14ac:dyDescent="0.25">
      <c r="A158" s="5"/>
      <c r="B158" s="4" t="s">
        <v>82</v>
      </c>
      <c r="C158" s="15">
        <f t="shared" si="24"/>
        <v>96804.3</v>
      </c>
      <c r="D158" s="15">
        <v>16620</v>
      </c>
      <c r="E158" s="8">
        <v>16620</v>
      </c>
      <c r="F158" s="15">
        <v>16620</v>
      </c>
      <c r="G158" s="8">
        <v>15648.1</v>
      </c>
      <c r="H158" s="8">
        <v>15648.1</v>
      </c>
      <c r="I158" s="8">
        <v>15648.1</v>
      </c>
      <c r="J158" s="8"/>
      <c r="K158" s="5"/>
    </row>
    <row r="159" spans="1:11" x14ac:dyDescent="0.25">
      <c r="A159" s="5"/>
      <c r="B159" s="4" t="s">
        <v>14</v>
      </c>
      <c r="C159" s="15">
        <f t="shared" si="24"/>
        <v>0</v>
      </c>
      <c r="D159" s="15"/>
      <c r="E159" s="8"/>
      <c r="F159" s="15"/>
      <c r="G159" s="8"/>
      <c r="H159" s="8"/>
      <c r="I159" s="8"/>
      <c r="J159" s="8"/>
      <c r="K159" s="5"/>
    </row>
    <row r="160" spans="1:11" x14ac:dyDescent="0.25">
      <c r="A160" s="5"/>
      <c r="B160" s="4" t="s">
        <v>50</v>
      </c>
      <c r="C160" s="15">
        <f t="shared" si="24"/>
        <v>0</v>
      </c>
      <c r="D160" s="15"/>
      <c r="E160" s="8"/>
      <c r="F160" s="15"/>
      <c r="G160" s="8"/>
      <c r="H160" s="8"/>
      <c r="I160" s="8"/>
      <c r="J160" s="8"/>
      <c r="K160" s="5"/>
    </row>
    <row r="161" spans="1:11" x14ac:dyDescent="0.25">
      <c r="A161" s="5"/>
      <c r="B161" s="4" t="s">
        <v>16</v>
      </c>
      <c r="C161" s="15">
        <f t="shared" si="24"/>
        <v>0</v>
      </c>
      <c r="D161" s="15"/>
      <c r="E161" s="8"/>
      <c r="F161" s="15"/>
      <c r="G161" s="8"/>
      <c r="H161" s="8"/>
      <c r="I161" s="8"/>
      <c r="J161" s="8"/>
      <c r="K161" s="5"/>
    </row>
    <row r="162" spans="1:11" ht="173.25" x14ac:dyDescent="0.25">
      <c r="A162" s="5"/>
      <c r="B162" s="4" t="s">
        <v>122</v>
      </c>
      <c r="C162" s="15">
        <f t="shared" ref="C162:C196" si="38">SUM(D162:I162)</f>
        <v>191165.342</v>
      </c>
      <c r="D162" s="20">
        <f>D165+D164+D163</f>
        <v>34653.099000000002</v>
      </c>
      <c r="E162" s="10">
        <f t="shared" ref="E162:I162" si="39">E165+E164+E163</f>
        <v>43072.45</v>
      </c>
      <c r="F162" s="20">
        <f t="shared" si="39"/>
        <v>33708.042999999998</v>
      </c>
      <c r="G162" s="10">
        <f t="shared" si="39"/>
        <v>26577.25</v>
      </c>
      <c r="H162" s="10">
        <f t="shared" si="39"/>
        <v>26577.25</v>
      </c>
      <c r="I162" s="10">
        <f t="shared" si="39"/>
        <v>26577.25</v>
      </c>
      <c r="J162" s="8"/>
      <c r="K162" s="5"/>
    </row>
    <row r="163" spans="1:11" x14ac:dyDescent="0.25">
      <c r="A163" s="5"/>
      <c r="B163" s="4" t="s">
        <v>51</v>
      </c>
      <c r="C163" s="15">
        <f t="shared" si="38"/>
        <v>0</v>
      </c>
      <c r="D163" s="15"/>
      <c r="E163" s="8"/>
      <c r="F163" s="15"/>
      <c r="G163" s="8"/>
      <c r="H163" s="8"/>
      <c r="I163" s="8"/>
      <c r="J163" s="8"/>
      <c r="K163" s="5"/>
    </row>
    <row r="164" spans="1:11" x14ac:dyDescent="0.25">
      <c r="A164" s="5"/>
      <c r="B164" s="4" t="s">
        <v>46</v>
      </c>
      <c r="C164" s="15">
        <f t="shared" si="38"/>
        <v>0</v>
      </c>
      <c r="D164" s="15"/>
      <c r="E164" s="8"/>
      <c r="F164" s="15"/>
      <c r="G164" s="8"/>
      <c r="H164" s="8"/>
      <c r="I164" s="8"/>
      <c r="J164" s="8"/>
      <c r="K164" s="5"/>
    </row>
    <row r="165" spans="1:11" x14ac:dyDescent="0.25">
      <c r="A165" s="5"/>
      <c r="B165" s="4" t="s">
        <v>52</v>
      </c>
      <c r="C165" s="15">
        <f t="shared" si="38"/>
        <v>191165.342</v>
      </c>
      <c r="D165" s="15">
        <v>34653.099000000002</v>
      </c>
      <c r="E165" s="8">
        <v>43072.45</v>
      </c>
      <c r="F165" s="15">
        <v>33708.042999999998</v>
      </c>
      <c r="G165" s="8">
        <v>26577.25</v>
      </c>
      <c r="H165" s="8">
        <v>26577.25</v>
      </c>
      <c r="I165" s="8">
        <v>26577.25</v>
      </c>
      <c r="J165" s="8"/>
      <c r="K165" s="5"/>
    </row>
    <row r="166" spans="1:11" x14ac:dyDescent="0.25">
      <c r="A166" s="5"/>
      <c r="B166" s="4" t="s">
        <v>16</v>
      </c>
      <c r="C166" s="15">
        <f t="shared" si="38"/>
        <v>0</v>
      </c>
      <c r="D166" s="15"/>
      <c r="E166" s="8"/>
      <c r="F166" s="15"/>
      <c r="G166" s="8"/>
      <c r="H166" s="8"/>
      <c r="I166" s="8"/>
      <c r="J166" s="8"/>
      <c r="K166" s="5"/>
    </row>
    <row r="167" spans="1:11" ht="94.5" x14ac:dyDescent="0.25">
      <c r="A167" s="5"/>
      <c r="B167" s="4" t="s">
        <v>123</v>
      </c>
      <c r="C167" s="15">
        <f t="shared" si="38"/>
        <v>69047.206999999995</v>
      </c>
      <c r="D167" s="20">
        <f>D168+D169+D170</f>
        <v>9510.1890000000003</v>
      </c>
      <c r="E167" s="10">
        <f t="shared" ref="E167:I167" si="40">E168+E169+E170</f>
        <v>6595.009</v>
      </c>
      <c r="F167" s="20">
        <f t="shared" si="40"/>
        <v>6595.009</v>
      </c>
      <c r="G167" s="10">
        <f t="shared" si="40"/>
        <v>15449</v>
      </c>
      <c r="H167" s="10">
        <f t="shared" si="40"/>
        <v>15449</v>
      </c>
      <c r="I167" s="10">
        <f t="shared" si="40"/>
        <v>15449</v>
      </c>
      <c r="J167" s="8"/>
      <c r="K167" s="5"/>
    </row>
    <row r="168" spans="1:11" x14ac:dyDescent="0.25">
      <c r="A168" s="5"/>
      <c r="B168" s="4" t="s">
        <v>51</v>
      </c>
      <c r="C168" s="15">
        <f t="shared" si="38"/>
        <v>0</v>
      </c>
      <c r="D168" s="15"/>
      <c r="E168" s="8"/>
      <c r="F168" s="15"/>
      <c r="G168" s="8"/>
      <c r="H168" s="8"/>
      <c r="I168" s="8"/>
      <c r="J168" s="8"/>
      <c r="K168" s="5"/>
    </row>
    <row r="169" spans="1:11" x14ac:dyDescent="0.25">
      <c r="A169" s="5"/>
      <c r="B169" s="4" t="s">
        <v>46</v>
      </c>
      <c r="C169" s="15">
        <f t="shared" si="38"/>
        <v>0</v>
      </c>
      <c r="D169" s="15"/>
      <c r="E169" s="8"/>
      <c r="F169" s="15"/>
      <c r="G169" s="8"/>
      <c r="H169" s="8"/>
      <c r="I169" s="8"/>
      <c r="J169" s="8"/>
      <c r="K169" s="5"/>
    </row>
    <row r="170" spans="1:11" x14ac:dyDescent="0.25">
      <c r="A170" s="5"/>
      <c r="B170" s="4" t="s">
        <v>83</v>
      </c>
      <c r="C170" s="15">
        <f t="shared" si="38"/>
        <v>69047.206999999995</v>
      </c>
      <c r="D170" s="15">
        <v>9510.1890000000003</v>
      </c>
      <c r="E170" s="8">
        <v>6595.009</v>
      </c>
      <c r="F170" s="15">
        <v>6595.009</v>
      </c>
      <c r="G170" s="8">
        <f t="shared" ref="G170:I170" si="41">16449-1000</f>
        <v>15449</v>
      </c>
      <c r="H170" s="8">
        <f t="shared" si="41"/>
        <v>15449</v>
      </c>
      <c r="I170" s="8">
        <f t="shared" si="41"/>
        <v>15449</v>
      </c>
      <c r="J170" s="8"/>
      <c r="K170" s="5"/>
    </row>
    <row r="171" spans="1:11" x14ac:dyDescent="0.25">
      <c r="A171" s="5"/>
      <c r="B171" s="4" t="s">
        <v>16</v>
      </c>
      <c r="C171" s="15">
        <f t="shared" si="38"/>
        <v>0</v>
      </c>
      <c r="D171" s="15"/>
      <c r="E171" s="8"/>
      <c r="F171" s="15"/>
      <c r="G171" s="8"/>
      <c r="H171" s="8"/>
      <c r="I171" s="8"/>
      <c r="J171" s="8"/>
      <c r="K171" s="5"/>
    </row>
    <row r="172" spans="1:11" ht="126" x14ac:dyDescent="0.25">
      <c r="A172" s="5"/>
      <c r="B172" s="4" t="s">
        <v>124</v>
      </c>
      <c r="C172" s="15">
        <f t="shared" si="38"/>
        <v>0</v>
      </c>
      <c r="D172" s="20">
        <f>D173+D174+D175</f>
        <v>0</v>
      </c>
      <c r="E172" s="10">
        <f t="shared" ref="E172:I172" si="42">E173+E174+E175</f>
        <v>0</v>
      </c>
      <c r="F172" s="20">
        <f t="shared" si="42"/>
        <v>0</v>
      </c>
      <c r="G172" s="10">
        <f t="shared" si="42"/>
        <v>0</v>
      </c>
      <c r="H172" s="10">
        <f t="shared" si="42"/>
        <v>0</v>
      </c>
      <c r="I172" s="10">
        <f t="shared" si="42"/>
        <v>0</v>
      </c>
      <c r="J172" s="8"/>
      <c r="K172" s="5"/>
    </row>
    <row r="173" spans="1:11" x14ac:dyDescent="0.25">
      <c r="A173" s="5"/>
      <c r="B173" s="4" t="s">
        <v>51</v>
      </c>
      <c r="C173" s="15">
        <f t="shared" si="38"/>
        <v>0</v>
      </c>
      <c r="D173" s="15"/>
      <c r="E173" s="8"/>
      <c r="F173" s="15"/>
      <c r="G173" s="8"/>
      <c r="H173" s="8"/>
      <c r="I173" s="8"/>
      <c r="J173" s="8"/>
      <c r="K173" s="5"/>
    </row>
    <row r="174" spans="1:11" x14ac:dyDescent="0.25">
      <c r="A174" s="5"/>
      <c r="B174" s="4" t="s">
        <v>53</v>
      </c>
      <c r="C174" s="15">
        <f t="shared" si="38"/>
        <v>0</v>
      </c>
      <c r="D174" s="15"/>
      <c r="E174" s="8"/>
      <c r="F174" s="15"/>
      <c r="G174" s="8"/>
      <c r="H174" s="8"/>
      <c r="I174" s="8"/>
      <c r="J174" s="8"/>
      <c r="K174" s="5"/>
    </row>
    <row r="175" spans="1:11" ht="31.5" x14ac:dyDescent="0.25">
      <c r="A175" s="5"/>
      <c r="B175" s="4" t="s">
        <v>54</v>
      </c>
      <c r="C175" s="15">
        <f t="shared" si="38"/>
        <v>0</v>
      </c>
      <c r="D175" s="15">
        <v>0</v>
      </c>
      <c r="E175" s="8">
        <v>0</v>
      </c>
      <c r="F175" s="15">
        <v>0</v>
      </c>
      <c r="G175" s="8">
        <v>0</v>
      </c>
      <c r="H175" s="8">
        <v>0</v>
      </c>
      <c r="I175" s="8">
        <v>0</v>
      </c>
      <c r="J175" s="8"/>
      <c r="K175" s="5"/>
    </row>
    <row r="176" spans="1:11" x14ac:dyDescent="0.25">
      <c r="A176" s="5"/>
      <c r="B176" s="4" t="s">
        <v>16</v>
      </c>
      <c r="C176" s="15">
        <f t="shared" si="38"/>
        <v>0</v>
      </c>
      <c r="D176" s="15"/>
      <c r="E176" s="8"/>
      <c r="F176" s="15"/>
      <c r="G176" s="8"/>
      <c r="H176" s="8"/>
      <c r="I176" s="8"/>
      <c r="J176" s="8"/>
      <c r="K176" s="5"/>
    </row>
    <row r="177" spans="1:11" ht="94.5" x14ac:dyDescent="0.25">
      <c r="A177" s="5"/>
      <c r="B177" s="4" t="s">
        <v>125</v>
      </c>
      <c r="C177" s="15">
        <f t="shared" si="38"/>
        <v>0</v>
      </c>
      <c r="D177" s="20">
        <f>D182+D187</f>
        <v>0</v>
      </c>
      <c r="E177" s="10">
        <f t="shared" ref="E177:I177" si="43">E182+E187</f>
        <v>0</v>
      </c>
      <c r="F177" s="20">
        <f t="shared" si="43"/>
        <v>0</v>
      </c>
      <c r="G177" s="10">
        <f t="shared" si="43"/>
        <v>0</v>
      </c>
      <c r="H177" s="10">
        <f t="shared" si="43"/>
        <v>0</v>
      </c>
      <c r="I177" s="10">
        <f t="shared" si="43"/>
        <v>0</v>
      </c>
      <c r="J177" s="8"/>
      <c r="K177" s="5"/>
    </row>
    <row r="178" spans="1:11" x14ac:dyDescent="0.25">
      <c r="A178" s="5"/>
      <c r="B178" s="4" t="s">
        <v>51</v>
      </c>
      <c r="C178" s="15">
        <f t="shared" si="38"/>
        <v>0</v>
      </c>
      <c r="D178" s="15">
        <f t="shared" ref="D178:I181" si="44">D183+D188</f>
        <v>0</v>
      </c>
      <c r="E178" s="8">
        <f t="shared" si="44"/>
        <v>0</v>
      </c>
      <c r="F178" s="15">
        <f t="shared" si="44"/>
        <v>0</v>
      </c>
      <c r="G178" s="8">
        <f t="shared" si="44"/>
        <v>0</v>
      </c>
      <c r="H178" s="8">
        <f t="shared" si="44"/>
        <v>0</v>
      </c>
      <c r="I178" s="8">
        <f t="shared" si="44"/>
        <v>0</v>
      </c>
      <c r="J178" s="8"/>
      <c r="K178" s="5"/>
    </row>
    <row r="179" spans="1:11" x14ac:dyDescent="0.25">
      <c r="A179" s="5"/>
      <c r="B179" s="4" t="s">
        <v>46</v>
      </c>
      <c r="C179" s="15">
        <f t="shared" si="38"/>
        <v>0</v>
      </c>
      <c r="D179" s="15">
        <f t="shared" si="44"/>
        <v>0</v>
      </c>
      <c r="E179" s="8">
        <f t="shared" si="44"/>
        <v>0</v>
      </c>
      <c r="F179" s="15">
        <f t="shared" si="44"/>
        <v>0</v>
      </c>
      <c r="G179" s="8">
        <f t="shared" si="44"/>
        <v>0</v>
      </c>
      <c r="H179" s="8">
        <f t="shared" si="44"/>
        <v>0</v>
      </c>
      <c r="I179" s="8">
        <f t="shared" si="44"/>
        <v>0</v>
      </c>
      <c r="J179" s="8"/>
      <c r="K179" s="5"/>
    </row>
    <row r="180" spans="1:11" x14ac:dyDescent="0.25">
      <c r="A180" s="5"/>
      <c r="B180" s="4" t="s">
        <v>30</v>
      </c>
      <c r="C180" s="15">
        <f t="shared" si="38"/>
        <v>0</v>
      </c>
      <c r="D180" s="15">
        <f t="shared" si="44"/>
        <v>0</v>
      </c>
      <c r="E180" s="8">
        <f t="shared" si="44"/>
        <v>0</v>
      </c>
      <c r="F180" s="15">
        <f t="shared" si="44"/>
        <v>0</v>
      </c>
      <c r="G180" s="8">
        <f t="shared" si="44"/>
        <v>0</v>
      </c>
      <c r="H180" s="8">
        <f t="shared" si="44"/>
        <v>0</v>
      </c>
      <c r="I180" s="8">
        <f t="shared" si="44"/>
        <v>0</v>
      </c>
      <c r="J180" s="8"/>
      <c r="K180" s="5"/>
    </row>
    <row r="181" spans="1:11" x14ac:dyDescent="0.25">
      <c r="A181" s="5"/>
      <c r="B181" s="4" t="s">
        <v>16</v>
      </c>
      <c r="C181" s="15">
        <f t="shared" si="38"/>
        <v>0</v>
      </c>
      <c r="D181" s="15">
        <f t="shared" si="44"/>
        <v>0</v>
      </c>
      <c r="E181" s="8">
        <f t="shared" si="44"/>
        <v>0</v>
      </c>
      <c r="F181" s="15">
        <f t="shared" si="44"/>
        <v>0</v>
      </c>
      <c r="G181" s="8">
        <f t="shared" si="44"/>
        <v>0</v>
      </c>
      <c r="H181" s="8">
        <f t="shared" si="44"/>
        <v>0</v>
      </c>
      <c r="I181" s="8">
        <f t="shared" si="44"/>
        <v>0</v>
      </c>
      <c r="J181" s="8"/>
      <c r="K181" s="5"/>
    </row>
    <row r="182" spans="1:11" ht="47.25" x14ac:dyDescent="0.25">
      <c r="A182" s="5"/>
      <c r="B182" s="4" t="s">
        <v>80</v>
      </c>
      <c r="C182" s="15">
        <f t="shared" si="38"/>
        <v>0</v>
      </c>
      <c r="D182" s="21">
        <f>D183+D184+D185</f>
        <v>0</v>
      </c>
      <c r="E182" s="12">
        <f t="shared" ref="E182:I182" si="45">E183+E184+E185</f>
        <v>0</v>
      </c>
      <c r="F182" s="21">
        <f t="shared" si="45"/>
        <v>0</v>
      </c>
      <c r="G182" s="12">
        <f t="shared" si="45"/>
        <v>0</v>
      </c>
      <c r="H182" s="12">
        <f t="shared" si="45"/>
        <v>0</v>
      </c>
      <c r="I182" s="12">
        <f t="shared" si="45"/>
        <v>0</v>
      </c>
      <c r="J182" s="8"/>
      <c r="K182" s="5"/>
    </row>
    <row r="183" spans="1:11" ht="31.5" x14ac:dyDescent="0.25">
      <c r="A183" s="5"/>
      <c r="B183" s="4" t="s">
        <v>55</v>
      </c>
      <c r="C183" s="15">
        <f t="shared" si="38"/>
        <v>0</v>
      </c>
      <c r="D183" s="15"/>
      <c r="E183" s="8"/>
      <c r="F183" s="15"/>
      <c r="G183" s="8"/>
      <c r="H183" s="8"/>
      <c r="I183" s="8"/>
      <c r="J183" s="8"/>
      <c r="K183" s="5"/>
    </row>
    <row r="184" spans="1:11" ht="31.5" x14ac:dyDescent="0.25">
      <c r="A184" s="5"/>
      <c r="B184" s="4" t="s">
        <v>56</v>
      </c>
      <c r="C184" s="15">
        <f t="shared" si="38"/>
        <v>0</v>
      </c>
      <c r="D184" s="15"/>
      <c r="E184" s="8"/>
      <c r="F184" s="15"/>
      <c r="G184" s="8"/>
      <c r="H184" s="8"/>
      <c r="I184" s="8"/>
      <c r="J184" s="8"/>
      <c r="K184" s="5"/>
    </row>
    <row r="185" spans="1:11" ht="31.5" x14ac:dyDescent="0.25">
      <c r="A185" s="5"/>
      <c r="B185" s="4" t="s">
        <v>57</v>
      </c>
      <c r="C185" s="15">
        <f t="shared" si="38"/>
        <v>0</v>
      </c>
      <c r="D185" s="21">
        <v>0</v>
      </c>
      <c r="E185" s="12">
        <v>0</v>
      </c>
      <c r="F185" s="21">
        <v>0</v>
      </c>
      <c r="G185" s="12">
        <v>0</v>
      </c>
      <c r="H185" s="12">
        <v>0</v>
      </c>
      <c r="I185" s="12">
        <v>0</v>
      </c>
      <c r="J185" s="8"/>
      <c r="K185" s="5"/>
    </row>
    <row r="186" spans="1:11" x14ac:dyDescent="0.25">
      <c r="A186" s="5"/>
      <c r="B186" s="4" t="s">
        <v>16</v>
      </c>
      <c r="C186" s="15">
        <f t="shared" si="38"/>
        <v>0</v>
      </c>
      <c r="D186" s="15"/>
      <c r="E186" s="8"/>
      <c r="F186" s="15"/>
      <c r="G186" s="8"/>
      <c r="H186" s="8"/>
      <c r="I186" s="8"/>
      <c r="J186" s="8"/>
      <c r="K186" s="5"/>
    </row>
    <row r="187" spans="1:11" ht="31.5" x14ac:dyDescent="0.25">
      <c r="A187" s="5"/>
      <c r="B187" s="4" t="s">
        <v>81</v>
      </c>
      <c r="C187" s="15">
        <f t="shared" si="38"/>
        <v>0</v>
      </c>
      <c r="D187" s="21">
        <v>0</v>
      </c>
      <c r="E187" s="12">
        <v>0</v>
      </c>
      <c r="F187" s="21">
        <v>0</v>
      </c>
      <c r="G187" s="12">
        <v>0</v>
      </c>
      <c r="H187" s="12">
        <v>0</v>
      </c>
      <c r="I187" s="12">
        <v>0</v>
      </c>
      <c r="J187" s="8"/>
      <c r="K187" s="5"/>
    </row>
    <row r="188" spans="1:11" ht="31.5" x14ac:dyDescent="0.25">
      <c r="A188" s="5"/>
      <c r="B188" s="4" t="s">
        <v>55</v>
      </c>
      <c r="C188" s="15">
        <f t="shared" si="38"/>
        <v>0</v>
      </c>
      <c r="D188" s="15"/>
      <c r="E188" s="8"/>
      <c r="F188" s="15"/>
      <c r="G188" s="8"/>
      <c r="H188" s="8"/>
      <c r="I188" s="8"/>
      <c r="J188" s="8"/>
      <c r="K188" s="5"/>
    </row>
    <row r="189" spans="1:11" x14ac:dyDescent="0.25">
      <c r="A189" s="5"/>
      <c r="B189" s="4" t="s">
        <v>58</v>
      </c>
      <c r="C189" s="15">
        <f t="shared" si="38"/>
        <v>0</v>
      </c>
      <c r="D189" s="15"/>
      <c r="E189" s="8"/>
      <c r="F189" s="15"/>
      <c r="G189" s="8"/>
      <c r="H189" s="8"/>
      <c r="I189" s="8"/>
      <c r="J189" s="8"/>
      <c r="K189" s="5"/>
    </row>
    <row r="190" spans="1:11" ht="31.5" x14ac:dyDescent="0.25">
      <c r="A190" s="5"/>
      <c r="B190" s="4" t="s">
        <v>59</v>
      </c>
      <c r="C190" s="15">
        <f t="shared" si="38"/>
        <v>0</v>
      </c>
      <c r="D190" s="21">
        <v>0</v>
      </c>
      <c r="E190" s="12">
        <v>0</v>
      </c>
      <c r="F190" s="21">
        <v>0</v>
      </c>
      <c r="G190" s="12">
        <v>0</v>
      </c>
      <c r="H190" s="12">
        <v>0</v>
      </c>
      <c r="I190" s="12">
        <v>0</v>
      </c>
      <c r="J190" s="8"/>
      <c r="K190" s="5"/>
    </row>
    <row r="191" spans="1:11" x14ac:dyDescent="0.25">
      <c r="A191" s="5"/>
      <c r="B191" s="4" t="s">
        <v>16</v>
      </c>
      <c r="C191" s="15">
        <f t="shared" si="38"/>
        <v>0</v>
      </c>
      <c r="D191" s="15"/>
      <c r="E191" s="8"/>
      <c r="F191" s="15"/>
      <c r="G191" s="8"/>
      <c r="H191" s="8"/>
      <c r="I191" s="8"/>
      <c r="J191" s="8"/>
      <c r="K191" s="5"/>
    </row>
    <row r="192" spans="1:11" ht="78.75" x14ac:dyDescent="0.25">
      <c r="A192" s="5"/>
      <c r="B192" s="4" t="s">
        <v>126</v>
      </c>
      <c r="C192" s="15">
        <f t="shared" si="38"/>
        <v>35931.1</v>
      </c>
      <c r="D192" s="20">
        <f>D193+D194+D195</f>
        <v>35931.1</v>
      </c>
      <c r="E192" s="10">
        <f t="shared" ref="E192:I192" si="46">E193+E194+E195</f>
        <v>0</v>
      </c>
      <c r="F192" s="20">
        <f t="shared" si="46"/>
        <v>0</v>
      </c>
      <c r="G192" s="10">
        <f t="shared" si="46"/>
        <v>0</v>
      </c>
      <c r="H192" s="10">
        <f t="shared" si="46"/>
        <v>0</v>
      </c>
      <c r="I192" s="10">
        <f t="shared" si="46"/>
        <v>0</v>
      </c>
      <c r="J192" s="8"/>
      <c r="K192" s="5"/>
    </row>
    <row r="193" spans="1:11" x14ac:dyDescent="0.25">
      <c r="A193" s="5"/>
      <c r="B193" s="4" t="s">
        <v>51</v>
      </c>
      <c r="C193" s="15">
        <f t="shared" si="38"/>
        <v>0</v>
      </c>
      <c r="D193" s="15"/>
      <c r="E193" s="8"/>
      <c r="F193" s="15"/>
      <c r="G193" s="8"/>
      <c r="H193" s="8"/>
      <c r="I193" s="8"/>
      <c r="J193" s="8"/>
      <c r="K193" s="5"/>
    </row>
    <row r="194" spans="1:11" x14ac:dyDescent="0.25">
      <c r="A194" s="5"/>
      <c r="B194" s="4" t="s">
        <v>60</v>
      </c>
      <c r="C194" s="15">
        <f t="shared" si="38"/>
        <v>18931.099999999999</v>
      </c>
      <c r="D194" s="15">
        <v>18931.099999999999</v>
      </c>
      <c r="E194" s="8">
        <v>0</v>
      </c>
      <c r="F194" s="15">
        <v>0</v>
      </c>
      <c r="G194" s="8">
        <v>0</v>
      </c>
      <c r="H194" s="8">
        <v>0</v>
      </c>
      <c r="I194" s="8">
        <v>0</v>
      </c>
      <c r="J194" s="8"/>
      <c r="K194" s="5"/>
    </row>
    <row r="195" spans="1:11" x14ac:dyDescent="0.25">
      <c r="A195" s="5"/>
      <c r="B195" s="4" t="s">
        <v>61</v>
      </c>
      <c r="C195" s="15">
        <f t="shared" si="38"/>
        <v>17000</v>
      </c>
      <c r="D195" s="15">
        <v>17000</v>
      </c>
      <c r="E195" s="8">
        <v>0</v>
      </c>
      <c r="F195" s="15">
        <v>0</v>
      </c>
      <c r="G195" s="8">
        <v>0</v>
      </c>
      <c r="H195" s="8">
        <v>0</v>
      </c>
      <c r="I195" s="8">
        <v>0</v>
      </c>
      <c r="J195" s="8"/>
      <c r="K195" s="5"/>
    </row>
    <row r="196" spans="1:11" x14ac:dyDescent="0.25">
      <c r="A196" s="5"/>
      <c r="B196" s="4" t="s">
        <v>16</v>
      </c>
      <c r="C196" s="15">
        <f t="shared" si="38"/>
        <v>0</v>
      </c>
      <c r="D196" s="15"/>
      <c r="E196" s="8"/>
      <c r="F196" s="15"/>
      <c r="G196" s="8"/>
      <c r="H196" s="8"/>
      <c r="I196" s="8"/>
      <c r="J196" s="8"/>
      <c r="K196" s="5"/>
    </row>
    <row r="197" spans="1:11" ht="78.75" x14ac:dyDescent="0.25">
      <c r="A197" s="5"/>
      <c r="B197" s="4" t="s">
        <v>127</v>
      </c>
      <c r="C197" s="15">
        <f t="shared" ref="C197:C201" si="47">SUM(D197:I197)</f>
        <v>18283.349999999999</v>
      </c>
      <c r="D197" s="20">
        <f>D198+D199+D200</f>
        <v>18283.349999999999</v>
      </c>
      <c r="E197" s="10">
        <f t="shared" ref="E197:I197" si="48">E198+E199+E200</f>
        <v>0</v>
      </c>
      <c r="F197" s="20">
        <f t="shared" si="48"/>
        <v>0</v>
      </c>
      <c r="G197" s="10">
        <f t="shared" si="48"/>
        <v>0</v>
      </c>
      <c r="H197" s="10">
        <f t="shared" si="48"/>
        <v>0</v>
      </c>
      <c r="I197" s="10">
        <f t="shared" si="48"/>
        <v>0</v>
      </c>
      <c r="J197" s="8"/>
      <c r="K197" s="5"/>
    </row>
    <row r="198" spans="1:11" x14ac:dyDescent="0.25">
      <c r="A198" s="5"/>
      <c r="B198" s="4" t="s">
        <v>51</v>
      </c>
      <c r="C198" s="15">
        <f t="shared" si="47"/>
        <v>0</v>
      </c>
      <c r="D198" s="15"/>
      <c r="E198" s="8"/>
      <c r="F198" s="15"/>
      <c r="G198" s="8"/>
      <c r="H198" s="8"/>
      <c r="I198" s="8"/>
      <c r="J198" s="8"/>
      <c r="K198" s="5"/>
    </row>
    <row r="199" spans="1:11" x14ac:dyDescent="0.25">
      <c r="A199" s="5"/>
      <c r="B199" s="4" t="s">
        <v>46</v>
      </c>
      <c r="C199" s="15">
        <f t="shared" si="47"/>
        <v>0</v>
      </c>
      <c r="D199" s="15">
        <v>0</v>
      </c>
      <c r="E199" s="8">
        <v>0</v>
      </c>
      <c r="F199" s="15">
        <v>0</v>
      </c>
      <c r="G199" s="8">
        <v>0</v>
      </c>
      <c r="H199" s="8">
        <v>0</v>
      </c>
      <c r="I199" s="8">
        <v>0</v>
      </c>
      <c r="J199" s="8"/>
      <c r="K199" s="5"/>
    </row>
    <row r="200" spans="1:11" x14ac:dyDescent="0.25">
      <c r="A200" s="5"/>
      <c r="B200" s="4" t="s">
        <v>84</v>
      </c>
      <c r="C200" s="15">
        <f t="shared" si="47"/>
        <v>18283.349999999999</v>
      </c>
      <c r="D200" s="15">
        <v>18283.349999999999</v>
      </c>
      <c r="E200" s="8">
        <v>0</v>
      </c>
      <c r="F200" s="15">
        <v>0</v>
      </c>
      <c r="G200" s="8">
        <v>0</v>
      </c>
      <c r="H200" s="8">
        <v>0</v>
      </c>
      <c r="I200" s="8">
        <v>0</v>
      </c>
      <c r="J200" s="8"/>
      <c r="K200" s="5"/>
    </row>
    <row r="201" spans="1:11" x14ac:dyDescent="0.25">
      <c r="A201" s="5"/>
      <c r="B201" s="4" t="s">
        <v>16</v>
      </c>
      <c r="C201" s="15">
        <f t="shared" si="47"/>
        <v>0</v>
      </c>
      <c r="D201" s="15"/>
      <c r="E201" s="8"/>
      <c r="F201" s="15"/>
      <c r="G201" s="8"/>
      <c r="H201" s="8"/>
      <c r="I201" s="8"/>
      <c r="J201" s="8"/>
      <c r="K201" s="5"/>
    </row>
    <row r="202" spans="1:11" ht="78.75" x14ac:dyDescent="0.25">
      <c r="A202" s="5"/>
      <c r="B202" s="4" t="s">
        <v>128</v>
      </c>
      <c r="C202" s="15">
        <f t="shared" ref="C202:C206" si="49">SUM(D202:I202)</f>
        <v>15817.659729999999</v>
      </c>
      <c r="D202" s="22">
        <f>D203+D204+D205</f>
        <v>15817.659729999999</v>
      </c>
      <c r="E202" s="10">
        <f t="shared" ref="E202:I202" si="50">E203+E204+E205</f>
        <v>0</v>
      </c>
      <c r="F202" s="20">
        <f t="shared" si="50"/>
        <v>0</v>
      </c>
      <c r="G202" s="10">
        <f t="shared" si="50"/>
        <v>0</v>
      </c>
      <c r="H202" s="10">
        <f t="shared" si="50"/>
        <v>0</v>
      </c>
      <c r="I202" s="10">
        <f t="shared" si="50"/>
        <v>0</v>
      </c>
      <c r="J202" s="8"/>
      <c r="K202" s="5"/>
    </row>
    <row r="203" spans="1:11" ht="31.5" x14ac:dyDescent="0.25">
      <c r="A203" s="5"/>
      <c r="B203" s="4" t="s">
        <v>129</v>
      </c>
      <c r="C203" s="15">
        <f t="shared" si="49"/>
        <v>11017</v>
      </c>
      <c r="D203" s="23">
        <v>11017</v>
      </c>
      <c r="E203" s="8">
        <v>0</v>
      </c>
      <c r="F203" s="15">
        <v>0</v>
      </c>
      <c r="G203" s="8">
        <v>0</v>
      </c>
      <c r="H203" s="8">
        <v>0</v>
      </c>
      <c r="I203" s="8">
        <v>0</v>
      </c>
      <c r="J203" s="8"/>
      <c r="K203" s="5"/>
    </row>
    <row r="204" spans="1:11" x14ac:dyDescent="0.25">
      <c r="A204" s="5"/>
      <c r="B204" s="4" t="s">
        <v>46</v>
      </c>
      <c r="C204" s="15">
        <f t="shared" si="49"/>
        <v>4721.57143</v>
      </c>
      <c r="D204" s="23">
        <v>4721.57143</v>
      </c>
      <c r="E204" s="8">
        <v>0</v>
      </c>
      <c r="F204" s="15">
        <v>0</v>
      </c>
      <c r="G204" s="8">
        <v>0</v>
      </c>
      <c r="H204" s="8">
        <v>0</v>
      </c>
      <c r="I204" s="8">
        <v>0</v>
      </c>
      <c r="J204" s="8"/>
      <c r="K204" s="5"/>
    </row>
    <row r="205" spans="1:11" x14ac:dyDescent="0.25">
      <c r="A205" s="5"/>
      <c r="B205" s="4" t="s">
        <v>30</v>
      </c>
      <c r="C205" s="15">
        <f t="shared" si="49"/>
        <v>79.088300000000004</v>
      </c>
      <c r="D205" s="23">
        <v>79.088300000000004</v>
      </c>
      <c r="E205" s="8">
        <v>0</v>
      </c>
      <c r="F205" s="15">
        <v>0</v>
      </c>
      <c r="G205" s="8">
        <v>0</v>
      </c>
      <c r="H205" s="8">
        <v>0</v>
      </c>
      <c r="I205" s="8">
        <v>0</v>
      </c>
      <c r="J205" s="8"/>
      <c r="K205" s="5"/>
    </row>
    <row r="206" spans="1:11" x14ac:dyDescent="0.25">
      <c r="A206" s="5"/>
      <c r="B206" s="4" t="s">
        <v>16</v>
      </c>
      <c r="C206" s="15">
        <f t="shared" si="49"/>
        <v>0</v>
      </c>
      <c r="D206" s="23">
        <v>0</v>
      </c>
      <c r="E206" s="8">
        <v>0</v>
      </c>
      <c r="F206" s="15">
        <v>0</v>
      </c>
      <c r="G206" s="8">
        <v>0</v>
      </c>
      <c r="H206" s="8">
        <v>0</v>
      </c>
      <c r="I206" s="8">
        <v>0</v>
      </c>
      <c r="J206" s="8"/>
      <c r="K206" s="5"/>
    </row>
    <row r="207" spans="1:11" ht="141.75" x14ac:dyDescent="0.25">
      <c r="A207" s="5"/>
      <c r="B207" s="4" t="s">
        <v>135</v>
      </c>
      <c r="C207" s="15">
        <f t="shared" ref="C207:C211" si="51">SUM(D207:I207)</f>
        <v>1410.68</v>
      </c>
      <c r="D207" s="22">
        <f>D208+D209+D210</f>
        <v>1410.68</v>
      </c>
      <c r="E207" s="10">
        <f t="shared" ref="E207:I207" si="52">E208+E209+E210</f>
        <v>0</v>
      </c>
      <c r="F207" s="20">
        <f t="shared" si="52"/>
        <v>0</v>
      </c>
      <c r="G207" s="10">
        <f t="shared" si="52"/>
        <v>0</v>
      </c>
      <c r="H207" s="10">
        <f t="shared" si="52"/>
        <v>0</v>
      </c>
      <c r="I207" s="10">
        <f t="shared" si="52"/>
        <v>0</v>
      </c>
      <c r="J207" s="8"/>
      <c r="K207" s="5"/>
    </row>
    <row r="208" spans="1:11" ht="31.5" x14ac:dyDescent="0.25">
      <c r="A208" s="5"/>
      <c r="B208" s="4" t="s">
        <v>136</v>
      </c>
      <c r="C208" s="15">
        <f t="shared" si="51"/>
        <v>1410.68</v>
      </c>
      <c r="D208" s="23">
        <v>1410.68</v>
      </c>
      <c r="E208" s="8">
        <v>0</v>
      </c>
      <c r="F208" s="15">
        <v>0</v>
      </c>
      <c r="G208" s="8">
        <v>0</v>
      </c>
      <c r="H208" s="8">
        <v>0</v>
      </c>
      <c r="I208" s="8">
        <v>0</v>
      </c>
      <c r="J208" s="8"/>
      <c r="K208" s="5"/>
    </row>
    <row r="209" spans="1:11" x14ac:dyDescent="0.25">
      <c r="A209" s="5"/>
      <c r="B209" s="4" t="s">
        <v>46</v>
      </c>
      <c r="C209" s="15">
        <f t="shared" si="51"/>
        <v>0</v>
      </c>
      <c r="D209" s="23">
        <v>0</v>
      </c>
      <c r="E209" s="8">
        <v>0</v>
      </c>
      <c r="F209" s="15">
        <v>0</v>
      </c>
      <c r="G209" s="8">
        <v>0</v>
      </c>
      <c r="H209" s="8">
        <v>0</v>
      </c>
      <c r="I209" s="8">
        <v>0</v>
      </c>
      <c r="J209" s="8"/>
      <c r="K209" s="5"/>
    </row>
    <row r="210" spans="1:11" x14ac:dyDescent="0.25">
      <c r="A210" s="5"/>
      <c r="B210" s="4" t="s">
        <v>30</v>
      </c>
      <c r="C210" s="15">
        <f t="shared" si="51"/>
        <v>0</v>
      </c>
      <c r="D210" s="23">
        <v>0</v>
      </c>
      <c r="E210" s="8">
        <v>0</v>
      </c>
      <c r="F210" s="15">
        <v>0</v>
      </c>
      <c r="G210" s="8">
        <v>0</v>
      </c>
      <c r="H210" s="8">
        <v>0</v>
      </c>
      <c r="I210" s="8">
        <v>0</v>
      </c>
      <c r="J210" s="8"/>
      <c r="K210" s="5"/>
    </row>
    <row r="211" spans="1:11" x14ac:dyDescent="0.25">
      <c r="A211" s="5"/>
      <c r="B211" s="4" t="s">
        <v>16</v>
      </c>
      <c r="C211" s="15">
        <f t="shared" si="51"/>
        <v>0</v>
      </c>
      <c r="D211" s="23">
        <v>0</v>
      </c>
      <c r="E211" s="8">
        <v>0</v>
      </c>
      <c r="F211" s="15">
        <v>0</v>
      </c>
      <c r="G211" s="8">
        <v>0</v>
      </c>
      <c r="H211" s="8">
        <v>0</v>
      </c>
      <c r="I211" s="8">
        <v>0</v>
      </c>
      <c r="J211" s="8"/>
      <c r="K211" s="5"/>
    </row>
    <row r="212" spans="1:11" x14ac:dyDescent="0.25">
      <c r="A212" s="5"/>
      <c r="B212" s="24" t="s">
        <v>62</v>
      </c>
      <c r="C212" s="25"/>
      <c r="D212" s="25"/>
      <c r="E212" s="25"/>
      <c r="F212" s="25"/>
      <c r="G212" s="25"/>
      <c r="H212" s="25"/>
      <c r="I212" s="25"/>
      <c r="J212" s="25"/>
      <c r="K212" s="26"/>
    </row>
    <row r="213" spans="1:11" ht="47.25" x14ac:dyDescent="0.25">
      <c r="A213" s="5"/>
      <c r="B213" s="4" t="s">
        <v>63</v>
      </c>
      <c r="C213" s="15">
        <f>SUM(D213:I213)</f>
        <v>98357.738000000012</v>
      </c>
      <c r="D213" s="15">
        <f>D219</f>
        <v>20595.588000000003</v>
      </c>
      <c r="E213" s="8">
        <f t="shared" ref="E213:I213" si="53">E219</f>
        <v>14229.45</v>
      </c>
      <c r="F213" s="15">
        <f t="shared" si="53"/>
        <v>9184.4</v>
      </c>
      <c r="G213" s="8">
        <f t="shared" si="53"/>
        <v>18116.099999999999</v>
      </c>
      <c r="H213" s="8">
        <f t="shared" si="53"/>
        <v>18116.099999999999</v>
      </c>
      <c r="I213" s="8">
        <f t="shared" si="53"/>
        <v>18116.099999999999</v>
      </c>
      <c r="J213" s="8"/>
      <c r="K213" s="5"/>
    </row>
    <row r="214" spans="1:11" x14ac:dyDescent="0.25">
      <c r="A214" s="5"/>
      <c r="B214" s="4" t="s">
        <v>13</v>
      </c>
      <c r="C214" s="15">
        <f t="shared" ref="C214:C217" si="54">SUM(D214:I214)</f>
        <v>0</v>
      </c>
      <c r="D214" s="15">
        <f t="shared" ref="D214:I217" si="55">D220</f>
        <v>0</v>
      </c>
      <c r="E214" s="8">
        <f t="shared" si="55"/>
        <v>0</v>
      </c>
      <c r="F214" s="15">
        <f t="shared" si="55"/>
        <v>0</v>
      </c>
      <c r="G214" s="8">
        <f t="shared" si="55"/>
        <v>0</v>
      </c>
      <c r="H214" s="8">
        <f t="shared" si="55"/>
        <v>0</v>
      </c>
      <c r="I214" s="8">
        <f t="shared" si="55"/>
        <v>0</v>
      </c>
      <c r="J214" s="8"/>
      <c r="K214" s="5"/>
    </row>
    <row r="215" spans="1:11" x14ac:dyDescent="0.25">
      <c r="A215" s="5"/>
      <c r="B215" s="4" t="s">
        <v>14</v>
      </c>
      <c r="C215" s="15">
        <f t="shared" si="54"/>
        <v>50302.1</v>
      </c>
      <c r="D215" s="15">
        <f t="shared" si="55"/>
        <v>8584.4</v>
      </c>
      <c r="E215" s="8">
        <f t="shared" si="55"/>
        <v>8735</v>
      </c>
      <c r="F215" s="15">
        <f t="shared" si="55"/>
        <v>9084.4</v>
      </c>
      <c r="G215" s="8">
        <f t="shared" si="55"/>
        <v>7966.0999999999995</v>
      </c>
      <c r="H215" s="8">
        <f t="shared" si="55"/>
        <v>7966.0999999999995</v>
      </c>
      <c r="I215" s="8">
        <f t="shared" si="55"/>
        <v>7966.0999999999995</v>
      </c>
      <c r="J215" s="8"/>
      <c r="K215" s="5"/>
    </row>
    <row r="216" spans="1:11" x14ac:dyDescent="0.25">
      <c r="A216" s="5"/>
      <c r="B216" s="4" t="s">
        <v>15</v>
      </c>
      <c r="C216" s="15">
        <f t="shared" si="54"/>
        <v>48055.637999999999</v>
      </c>
      <c r="D216" s="15">
        <f t="shared" si="55"/>
        <v>12011.188</v>
      </c>
      <c r="E216" s="8">
        <f t="shared" si="55"/>
        <v>5494.45</v>
      </c>
      <c r="F216" s="15">
        <f t="shared" si="55"/>
        <v>100</v>
      </c>
      <c r="G216" s="8">
        <f t="shared" si="55"/>
        <v>10150</v>
      </c>
      <c r="H216" s="8">
        <f t="shared" si="55"/>
        <v>10150</v>
      </c>
      <c r="I216" s="8">
        <f t="shared" si="55"/>
        <v>10150</v>
      </c>
      <c r="J216" s="8"/>
      <c r="K216" s="5"/>
    </row>
    <row r="217" spans="1:11" x14ac:dyDescent="0.25">
      <c r="A217" s="5"/>
      <c r="B217" s="4" t="s">
        <v>16</v>
      </c>
      <c r="C217" s="15">
        <f t="shared" si="54"/>
        <v>0</v>
      </c>
      <c r="D217" s="15">
        <f t="shared" si="55"/>
        <v>0</v>
      </c>
      <c r="E217" s="8">
        <f t="shared" si="55"/>
        <v>0</v>
      </c>
      <c r="F217" s="15">
        <f t="shared" si="55"/>
        <v>0</v>
      </c>
      <c r="G217" s="8">
        <f t="shared" si="55"/>
        <v>0</v>
      </c>
      <c r="H217" s="8">
        <f t="shared" si="55"/>
        <v>0</v>
      </c>
      <c r="I217" s="8">
        <f t="shared" si="55"/>
        <v>0</v>
      </c>
      <c r="J217" s="8"/>
      <c r="K217" s="5"/>
    </row>
    <row r="218" spans="1:11" x14ac:dyDescent="0.25">
      <c r="A218" s="5"/>
      <c r="B218" s="24" t="s">
        <v>21</v>
      </c>
      <c r="C218" s="25"/>
      <c r="D218" s="25"/>
      <c r="E218" s="25"/>
      <c r="F218" s="25"/>
      <c r="G218" s="25"/>
      <c r="H218" s="25"/>
      <c r="I218" s="25"/>
      <c r="J218" s="25"/>
      <c r="K218" s="26"/>
    </row>
    <row r="219" spans="1:11" ht="63" x14ac:dyDescent="0.25">
      <c r="A219" s="5"/>
      <c r="B219" s="4" t="s">
        <v>22</v>
      </c>
      <c r="C219" s="15">
        <f>SUM(D219:I219)</f>
        <v>98357.738000000012</v>
      </c>
      <c r="D219" s="15">
        <f>D224+D238+D233</f>
        <v>20595.588000000003</v>
      </c>
      <c r="E219" s="8">
        <f t="shared" ref="E219:I219" si="56">E224+E238+E233</f>
        <v>14229.45</v>
      </c>
      <c r="F219" s="15">
        <f t="shared" si="56"/>
        <v>9184.4</v>
      </c>
      <c r="G219" s="8">
        <f t="shared" si="56"/>
        <v>18116.099999999999</v>
      </c>
      <c r="H219" s="8">
        <f t="shared" si="56"/>
        <v>18116.099999999999</v>
      </c>
      <c r="I219" s="8">
        <f t="shared" si="56"/>
        <v>18116.099999999999</v>
      </c>
      <c r="J219" s="8"/>
      <c r="K219" s="5"/>
    </row>
    <row r="220" spans="1:11" x14ac:dyDescent="0.25">
      <c r="A220" s="5"/>
      <c r="B220" s="4" t="s">
        <v>13</v>
      </c>
      <c r="C220" s="15">
        <f t="shared" ref="C220:C242" si="57">SUM(D220:I220)</f>
        <v>0</v>
      </c>
      <c r="D220" s="15"/>
      <c r="E220" s="8"/>
      <c r="F220" s="15"/>
      <c r="G220" s="8"/>
      <c r="H220" s="8"/>
      <c r="I220" s="8"/>
      <c r="J220" s="8"/>
      <c r="K220" s="5"/>
    </row>
    <row r="221" spans="1:11" x14ac:dyDescent="0.25">
      <c r="A221" s="5"/>
      <c r="B221" s="4" t="s">
        <v>14</v>
      </c>
      <c r="C221" s="15">
        <f t="shared" si="57"/>
        <v>50302.1</v>
      </c>
      <c r="D221" s="15">
        <f>D226+D240+D235</f>
        <v>8584.4</v>
      </c>
      <c r="E221" s="8">
        <f t="shared" ref="E221:I221" si="58">E226+E240+E235</f>
        <v>8735</v>
      </c>
      <c r="F221" s="15">
        <f t="shared" si="58"/>
        <v>9084.4</v>
      </c>
      <c r="G221" s="8">
        <f t="shared" si="58"/>
        <v>7966.0999999999995</v>
      </c>
      <c r="H221" s="8">
        <f t="shared" si="58"/>
        <v>7966.0999999999995</v>
      </c>
      <c r="I221" s="8">
        <f t="shared" si="58"/>
        <v>7966.0999999999995</v>
      </c>
      <c r="J221" s="8"/>
      <c r="K221" s="5"/>
    </row>
    <row r="222" spans="1:11" x14ac:dyDescent="0.25">
      <c r="A222" s="5"/>
      <c r="B222" s="4" t="s">
        <v>15</v>
      </c>
      <c r="C222" s="15">
        <f t="shared" si="57"/>
        <v>48055.637999999999</v>
      </c>
      <c r="D222" s="15">
        <f>D229+D236+D241</f>
        <v>12011.188</v>
      </c>
      <c r="E222" s="8">
        <f t="shared" ref="E222:I222" si="59">E229+E236+E241</f>
        <v>5494.45</v>
      </c>
      <c r="F222" s="15">
        <f t="shared" si="59"/>
        <v>100</v>
      </c>
      <c r="G222" s="8">
        <f t="shared" si="59"/>
        <v>10150</v>
      </c>
      <c r="H222" s="8">
        <f t="shared" si="59"/>
        <v>10150</v>
      </c>
      <c r="I222" s="8">
        <f t="shared" si="59"/>
        <v>10150</v>
      </c>
      <c r="J222" s="8"/>
      <c r="K222" s="5"/>
    </row>
    <row r="223" spans="1:11" x14ac:dyDescent="0.25">
      <c r="A223" s="5"/>
      <c r="B223" s="4" t="s">
        <v>16</v>
      </c>
      <c r="C223" s="15">
        <f t="shared" si="57"/>
        <v>0</v>
      </c>
      <c r="D223" s="15"/>
      <c r="E223" s="8"/>
      <c r="F223" s="15"/>
      <c r="G223" s="8"/>
      <c r="H223" s="8"/>
      <c r="I223" s="8"/>
      <c r="J223" s="8"/>
      <c r="K223" s="5"/>
    </row>
    <row r="224" spans="1:11" ht="78.75" x14ac:dyDescent="0.25">
      <c r="A224" s="5"/>
      <c r="B224" s="4" t="s">
        <v>106</v>
      </c>
      <c r="C224" s="15">
        <f t="shared" si="57"/>
        <v>89195.549999999988</v>
      </c>
      <c r="D224" s="20">
        <f>D225+D226+D229</f>
        <v>18583.400000000001</v>
      </c>
      <c r="E224" s="10">
        <f t="shared" ref="E224:I224" si="60">E225+E226+E229</f>
        <v>12129.45</v>
      </c>
      <c r="F224" s="20">
        <f t="shared" si="60"/>
        <v>9084.4</v>
      </c>
      <c r="G224" s="10">
        <f t="shared" si="60"/>
        <v>16466.099999999999</v>
      </c>
      <c r="H224" s="10">
        <f t="shared" si="60"/>
        <v>16466.099999999999</v>
      </c>
      <c r="I224" s="10">
        <f t="shared" si="60"/>
        <v>16466.099999999999</v>
      </c>
      <c r="J224" s="8"/>
      <c r="K224" s="5"/>
    </row>
    <row r="225" spans="1:11" x14ac:dyDescent="0.25">
      <c r="A225" s="5"/>
      <c r="B225" s="4" t="s">
        <v>23</v>
      </c>
      <c r="C225" s="15">
        <f t="shared" si="57"/>
        <v>0</v>
      </c>
      <c r="D225" s="15"/>
      <c r="E225" s="8"/>
      <c r="F225" s="15"/>
      <c r="G225" s="8"/>
      <c r="H225" s="8"/>
      <c r="I225" s="8"/>
      <c r="J225" s="8"/>
      <c r="K225" s="5"/>
    </row>
    <row r="226" spans="1:11" x14ac:dyDescent="0.25">
      <c r="A226" s="5"/>
      <c r="B226" s="4" t="s">
        <v>64</v>
      </c>
      <c r="C226" s="15">
        <f t="shared" si="57"/>
        <v>50302.1</v>
      </c>
      <c r="D226" s="15">
        <f>D227+D228</f>
        <v>8584.4</v>
      </c>
      <c r="E226" s="8">
        <f t="shared" ref="E226:I226" si="61">E227+E228</f>
        <v>8735</v>
      </c>
      <c r="F226" s="15">
        <f t="shared" si="61"/>
        <v>9084.4</v>
      </c>
      <c r="G226" s="8">
        <f t="shared" si="61"/>
        <v>7966.0999999999995</v>
      </c>
      <c r="H226" s="8">
        <f t="shared" si="61"/>
        <v>7966.0999999999995</v>
      </c>
      <c r="I226" s="8">
        <f t="shared" si="61"/>
        <v>7966.0999999999995</v>
      </c>
      <c r="J226" s="8"/>
      <c r="K226" s="5"/>
    </row>
    <row r="227" spans="1:11" ht="204.75" x14ac:dyDescent="0.25">
      <c r="A227" s="5"/>
      <c r="B227" s="4" t="s">
        <v>65</v>
      </c>
      <c r="C227" s="15">
        <f t="shared" si="57"/>
        <v>5418.5</v>
      </c>
      <c r="D227" s="15">
        <v>901.7</v>
      </c>
      <c r="E227" s="8">
        <v>937.8</v>
      </c>
      <c r="F227" s="15">
        <v>975.3</v>
      </c>
      <c r="G227" s="8">
        <v>867.9</v>
      </c>
      <c r="H227" s="8">
        <v>867.9</v>
      </c>
      <c r="I227" s="8">
        <v>867.9</v>
      </c>
      <c r="J227" s="8"/>
      <c r="K227" s="5"/>
    </row>
    <row r="228" spans="1:11" ht="63" x14ac:dyDescent="0.25">
      <c r="A228" s="5"/>
      <c r="B228" s="4" t="s">
        <v>66</v>
      </c>
      <c r="C228" s="15">
        <f t="shared" si="57"/>
        <v>44883.6</v>
      </c>
      <c r="D228" s="15">
        <v>7682.7</v>
      </c>
      <c r="E228" s="8">
        <v>7797.2</v>
      </c>
      <c r="F228" s="15">
        <v>8109.1</v>
      </c>
      <c r="G228" s="8">
        <v>7098.2</v>
      </c>
      <c r="H228" s="8">
        <v>7098.2</v>
      </c>
      <c r="I228" s="8">
        <v>7098.2</v>
      </c>
      <c r="J228" s="8"/>
      <c r="K228" s="5"/>
    </row>
    <row r="229" spans="1:11" x14ac:dyDescent="0.25">
      <c r="A229" s="5"/>
      <c r="B229" s="4" t="s">
        <v>67</v>
      </c>
      <c r="C229" s="15">
        <f t="shared" si="57"/>
        <v>38893.449999999997</v>
      </c>
      <c r="D229" s="15">
        <v>9999</v>
      </c>
      <c r="E229" s="8">
        <v>3394.45</v>
      </c>
      <c r="F229" s="15">
        <v>0</v>
      </c>
      <c r="G229" s="8">
        <v>8500</v>
      </c>
      <c r="H229" s="8">
        <v>8500</v>
      </c>
      <c r="I229" s="8">
        <v>8500</v>
      </c>
      <c r="J229" s="8"/>
      <c r="K229" s="5"/>
    </row>
    <row r="230" spans="1:11" x14ac:dyDescent="0.25">
      <c r="A230" s="5"/>
      <c r="B230" s="4" t="s">
        <v>16</v>
      </c>
      <c r="C230" s="15">
        <f t="shared" si="57"/>
        <v>0</v>
      </c>
      <c r="D230" s="15"/>
      <c r="E230" s="8"/>
      <c r="F230" s="15"/>
      <c r="G230" s="8"/>
      <c r="H230" s="8"/>
      <c r="I230" s="8"/>
      <c r="J230" s="8"/>
      <c r="K230" s="5"/>
    </row>
    <row r="231" spans="1:11" ht="78.75" x14ac:dyDescent="0.25">
      <c r="A231" s="5"/>
      <c r="B231" s="4" t="s">
        <v>68</v>
      </c>
      <c r="C231" s="15">
        <f t="shared" si="57"/>
        <v>0</v>
      </c>
      <c r="D231" s="15"/>
      <c r="E231" s="8"/>
      <c r="F231" s="15"/>
      <c r="G231" s="8"/>
      <c r="H231" s="8"/>
      <c r="I231" s="8"/>
      <c r="J231" s="8"/>
      <c r="K231" s="5"/>
    </row>
    <row r="232" spans="1:11" ht="31.5" x14ac:dyDescent="0.25">
      <c r="A232" s="5"/>
      <c r="B232" s="4" t="s">
        <v>69</v>
      </c>
      <c r="C232" s="15">
        <f t="shared" si="57"/>
        <v>0</v>
      </c>
      <c r="D232" s="15"/>
      <c r="E232" s="8"/>
      <c r="F232" s="15"/>
      <c r="G232" s="8"/>
      <c r="H232" s="8"/>
      <c r="I232" s="8"/>
      <c r="J232" s="8"/>
      <c r="K232" s="5"/>
    </row>
    <row r="233" spans="1:11" ht="94.5" x14ac:dyDescent="0.25">
      <c r="A233" s="5"/>
      <c r="B233" s="4" t="s">
        <v>107</v>
      </c>
      <c r="C233" s="15">
        <f t="shared" si="57"/>
        <v>8412.1880000000001</v>
      </c>
      <c r="D233" s="20">
        <f>D234+D235+D236</f>
        <v>1912.1880000000001</v>
      </c>
      <c r="E233" s="10">
        <f t="shared" ref="E233:I233" si="62">E234+E235+E236</f>
        <v>2000</v>
      </c>
      <c r="F233" s="20">
        <f t="shared" si="62"/>
        <v>0</v>
      </c>
      <c r="G233" s="10">
        <f t="shared" si="62"/>
        <v>1500</v>
      </c>
      <c r="H233" s="10">
        <f t="shared" si="62"/>
        <v>1500</v>
      </c>
      <c r="I233" s="10">
        <f t="shared" si="62"/>
        <v>1500</v>
      </c>
      <c r="J233" s="8"/>
      <c r="K233" s="5"/>
    </row>
    <row r="234" spans="1:11" x14ac:dyDescent="0.25">
      <c r="A234" s="5"/>
      <c r="B234" s="4" t="s">
        <v>23</v>
      </c>
      <c r="C234" s="15">
        <f t="shared" si="57"/>
        <v>0</v>
      </c>
      <c r="D234" s="15"/>
      <c r="E234" s="8"/>
      <c r="F234" s="15"/>
      <c r="G234" s="8"/>
      <c r="H234" s="8"/>
      <c r="I234" s="8"/>
      <c r="J234" s="8"/>
      <c r="K234" s="5"/>
    </row>
    <row r="235" spans="1:11" x14ac:dyDescent="0.25">
      <c r="A235" s="5"/>
      <c r="B235" s="4" t="s">
        <v>14</v>
      </c>
      <c r="C235" s="15">
        <f t="shared" si="57"/>
        <v>0</v>
      </c>
      <c r="D235" s="15"/>
      <c r="E235" s="8"/>
      <c r="F235" s="15"/>
      <c r="G235" s="8"/>
      <c r="H235" s="8"/>
      <c r="I235" s="8"/>
      <c r="J235" s="8"/>
      <c r="K235" s="5"/>
    </row>
    <row r="236" spans="1:11" x14ac:dyDescent="0.25">
      <c r="A236" s="5"/>
      <c r="B236" s="4" t="s">
        <v>70</v>
      </c>
      <c r="C236" s="15">
        <f t="shared" si="57"/>
        <v>8412.1880000000001</v>
      </c>
      <c r="D236" s="15">
        <v>1912.1880000000001</v>
      </c>
      <c r="E236" s="8">
        <v>2000</v>
      </c>
      <c r="F236" s="15">
        <v>0</v>
      </c>
      <c r="G236" s="8">
        <v>1500</v>
      </c>
      <c r="H236" s="8">
        <v>1500</v>
      </c>
      <c r="I236" s="8">
        <v>1500</v>
      </c>
      <c r="J236" s="8"/>
      <c r="K236" s="5"/>
    </row>
    <row r="237" spans="1:11" x14ac:dyDescent="0.25">
      <c r="A237" s="5"/>
      <c r="B237" s="4" t="s">
        <v>16</v>
      </c>
      <c r="C237" s="15">
        <f t="shared" si="57"/>
        <v>0</v>
      </c>
      <c r="D237" s="15"/>
      <c r="E237" s="8"/>
      <c r="F237" s="15"/>
      <c r="G237" s="8"/>
      <c r="H237" s="8"/>
      <c r="I237" s="8"/>
      <c r="J237" s="8"/>
      <c r="K237" s="5"/>
    </row>
    <row r="238" spans="1:11" ht="126" x14ac:dyDescent="0.25">
      <c r="A238" s="5"/>
      <c r="B238" s="4" t="s">
        <v>108</v>
      </c>
      <c r="C238" s="15">
        <f t="shared" si="57"/>
        <v>750</v>
      </c>
      <c r="D238" s="20">
        <f>D239+D240+D241</f>
        <v>100</v>
      </c>
      <c r="E238" s="10">
        <f t="shared" ref="E238:I238" si="63">E239+E240+E241</f>
        <v>100</v>
      </c>
      <c r="F238" s="20">
        <f t="shared" si="63"/>
        <v>100</v>
      </c>
      <c r="G238" s="10">
        <f t="shared" si="63"/>
        <v>150</v>
      </c>
      <c r="H238" s="10">
        <f t="shared" si="63"/>
        <v>150</v>
      </c>
      <c r="I238" s="10">
        <f t="shared" si="63"/>
        <v>150</v>
      </c>
      <c r="J238" s="8"/>
      <c r="K238" s="5"/>
    </row>
    <row r="239" spans="1:11" x14ac:dyDescent="0.25">
      <c r="A239" s="5"/>
      <c r="B239" s="4" t="s">
        <v>23</v>
      </c>
      <c r="C239" s="15">
        <f t="shared" si="57"/>
        <v>0</v>
      </c>
      <c r="D239" s="15"/>
      <c r="E239" s="8"/>
      <c r="F239" s="15"/>
      <c r="G239" s="8"/>
      <c r="H239" s="8"/>
      <c r="I239" s="8"/>
      <c r="J239" s="8"/>
      <c r="K239" s="5"/>
    </row>
    <row r="240" spans="1:11" x14ac:dyDescent="0.25">
      <c r="A240" s="5"/>
      <c r="B240" s="4" t="s">
        <v>14</v>
      </c>
      <c r="C240" s="15">
        <f t="shared" si="57"/>
        <v>0</v>
      </c>
      <c r="D240" s="15"/>
      <c r="E240" s="8"/>
      <c r="F240" s="15"/>
      <c r="G240" s="8"/>
      <c r="H240" s="8"/>
      <c r="I240" s="8"/>
      <c r="J240" s="8"/>
      <c r="K240" s="5"/>
    </row>
    <row r="241" spans="1:11" x14ac:dyDescent="0.25">
      <c r="A241" s="5"/>
      <c r="B241" s="4" t="s">
        <v>71</v>
      </c>
      <c r="C241" s="15">
        <f t="shared" si="57"/>
        <v>750</v>
      </c>
      <c r="D241" s="15">
        <v>100</v>
      </c>
      <c r="E241" s="8">
        <v>100</v>
      </c>
      <c r="F241" s="15">
        <v>100</v>
      </c>
      <c r="G241" s="8">
        <v>150</v>
      </c>
      <c r="H241" s="8">
        <v>150</v>
      </c>
      <c r="I241" s="8">
        <v>150</v>
      </c>
      <c r="J241" s="8"/>
      <c r="K241" s="5"/>
    </row>
    <row r="242" spans="1:11" x14ac:dyDescent="0.25">
      <c r="A242" s="5"/>
      <c r="B242" s="4" t="s">
        <v>16</v>
      </c>
      <c r="C242" s="15">
        <f t="shared" si="57"/>
        <v>0</v>
      </c>
      <c r="D242" s="15"/>
      <c r="E242" s="8"/>
      <c r="F242" s="15"/>
      <c r="G242" s="8"/>
      <c r="H242" s="8"/>
      <c r="I242" s="8"/>
      <c r="J242" s="8"/>
      <c r="K242" s="5"/>
    </row>
    <row r="243" spans="1:11" x14ac:dyDescent="0.25">
      <c r="A243" s="5"/>
      <c r="B243" s="24" t="s">
        <v>72</v>
      </c>
      <c r="C243" s="25"/>
      <c r="D243" s="25"/>
      <c r="E243" s="25"/>
      <c r="F243" s="25"/>
      <c r="G243" s="25"/>
      <c r="H243" s="25"/>
      <c r="I243" s="25"/>
      <c r="J243" s="25"/>
      <c r="K243" s="26"/>
    </row>
    <row r="244" spans="1:11" ht="47.25" x14ac:dyDescent="0.25">
      <c r="A244" s="5"/>
      <c r="B244" s="4" t="s">
        <v>73</v>
      </c>
      <c r="C244" s="15">
        <f>SUM(D244:I244)</f>
        <v>7865.0166700000009</v>
      </c>
      <c r="D244" s="15">
        <f>D250</f>
        <v>628.36</v>
      </c>
      <c r="E244" s="8">
        <f t="shared" ref="E244:I244" si="64">E250</f>
        <v>1164</v>
      </c>
      <c r="F244" s="15">
        <f t="shared" si="64"/>
        <v>1164</v>
      </c>
      <c r="G244" s="8">
        <f t="shared" si="64"/>
        <v>1636.2188900000001</v>
      </c>
      <c r="H244" s="8">
        <f t="shared" si="64"/>
        <v>1636.2188900000001</v>
      </c>
      <c r="I244" s="8">
        <f t="shared" si="64"/>
        <v>1636.2188900000001</v>
      </c>
      <c r="J244" s="8"/>
      <c r="K244" s="5"/>
    </row>
    <row r="245" spans="1:11" x14ac:dyDescent="0.25">
      <c r="A245" s="5"/>
      <c r="B245" s="4" t="s">
        <v>13</v>
      </c>
      <c r="C245" s="15">
        <f t="shared" ref="C245:C248" si="65">SUM(D245:I245)</f>
        <v>0</v>
      </c>
      <c r="D245" s="15">
        <f t="shared" ref="D245:I248" si="66">D251</f>
        <v>0</v>
      </c>
      <c r="E245" s="8">
        <f t="shared" si="66"/>
        <v>0</v>
      </c>
      <c r="F245" s="15">
        <f t="shared" si="66"/>
        <v>0</v>
      </c>
      <c r="G245" s="8">
        <f t="shared" si="66"/>
        <v>0</v>
      </c>
      <c r="H245" s="8">
        <f t="shared" si="66"/>
        <v>0</v>
      </c>
      <c r="I245" s="8">
        <f t="shared" si="66"/>
        <v>0</v>
      </c>
      <c r="J245" s="8"/>
      <c r="K245" s="5"/>
    </row>
    <row r="246" spans="1:11" x14ac:dyDescent="0.25">
      <c r="A246" s="5"/>
      <c r="B246" s="4" t="s">
        <v>14</v>
      </c>
      <c r="C246" s="15">
        <f t="shared" si="65"/>
        <v>0</v>
      </c>
      <c r="D246" s="15">
        <f t="shared" si="66"/>
        <v>0</v>
      </c>
      <c r="E246" s="8">
        <f t="shared" si="66"/>
        <v>0</v>
      </c>
      <c r="F246" s="15">
        <f t="shared" si="66"/>
        <v>0</v>
      </c>
      <c r="G246" s="8">
        <f t="shared" si="66"/>
        <v>0</v>
      </c>
      <c r="H246" s="8">
        <f t="shared" si="66"/>
        <v>0</v>
      </c>
      <c r="I246" s="8">
        <f t="shared" si="66"/>
        <v>0</v>
      </c>
      <c r="J246" s="8"/>
      <c r="K246" s="5"/>
    </row>
    <row r="247" spans="1:11" x14ac:dyDescent="0.25">
      <c r="A247" s="5"/>
      <c r="B247" s="4" t="s">
        <v>15</v>
      </c>
      <c r="C247" s="15">
        <f t="shared" si="65"/>
        <v>7865.0166700000009</v>
      </c>
      <c r="D247" s="15">
        <f t="shared" si="66"/>
        <v>628.36</v>
      </c>
      <c r="E247" s="8">
        <f t="shared" si="66"/>
        <v>1164</v>
      </c>
      <c r="F247" s="15">
        <f t="shared" si="66"/>
        <v>1164</v>
      </c>
      <c r="G247" s="8">
        <f t="shared" si="66"/>
        <v>1636.2188900000001</v>
      </c>
      <c r="H247" s="8">
        <f t="shared" si="66"/>
        <v>1636.2188900000001</v>
      </c>
      <c r="I247" s="8">
        <f t="shared" si="66"/>
        <v>1636.2188900000001</v>
      </c>
      <c r="J247" s="8"/>
      <c r="K247" s="5"/>
    </row>
    <row r="248" spans="1:11" x14ac:dyDescent="0.25">
      <c r="A248" s="5"/>
      <c r="B248" s="4" t="s">
        <v>16</v>
      </c>
      <c r="C248" s="15">
        <f t="shared" si="65"/>
        <v>0</v>
      </c>
      <c r="D248" s="15">
        <f t="shared" si="66"/>
        <v>0</v>
      </c>
      <c r="E248" s="8"/>
      <c r="F248" s="15"/>
      <c r="G248" s="8"/>
      <c r="H248" s="8"/>
      <c r="I248" s="8"/>
      <c r="J248" s="8"/>
      <c r="K248" s="5"/>
    </row>
    <row r="249" spans="1:11" x14ac:dyDescent="0.25">
      <c r="A249" s="5"/>
      <c r="B249" s="24" t="s">
        <v>37</v>
      </c>
      <c r="C249" s="25"/>
      <c r="D249" s="25"/>
      <c r="E249" s="25"/>
      <c r="F249" s="25"/>
      <c r="G249" s="25"/>
      <c r="H249" s="25"/>
      <c r="I249" s="25"/>
      <c r="J249" s="25"/>
      <c r="K249" s="26"/>
    </row>
    <row r="250" spans="1:11" ht="63" x14ac:dyDescent="0.25">
      <c r="A250" s="5"/>
      <c r="B250" s="4" t="s">
        <v>22</v>
      </c>
      <c r="C250" s="15">
        <f>SUM(D250:I250)</f>
        <v>7865.0166700000009</v>
      </c>
      <c r="D250" s="15">
        <f>D255+D260</f>
        <v>628.36</v>
      </c>
      <c r="E250" s="8">
        <f t="shared" ref="E250:I250" si="67">E255+E260</f>
        <v>1164</v>
      </c>
      <c r="F250" s="15">
        <f t="shared" si="67"/>
        <v>1164</v>
      </c>
      <c r="G250" s="8">
        <f t="shared" si="67"/>
        <v>1636.2188900000001</v>
      </c>
      <c r="H250" s="8">
        <f t="shared" si="67"/>
        <v>1636.2188900000001</v>
      </c>
      <c r="I250" s="8">
        <f t="shared" si="67"/>
        <v>1636.2188900000001</v>
      </c>
      <c r="J250" s="8"/>
      <c r="K250" s="5"/>
    </row>
    <row r="251" spans="1:11" x14ac:dyDescent="0.25">
      <c r="A251" s="5"/>
      <c r="B251" s="4" t="s">
        <v>13</v>
      </c>
      <c r="C251" s="15">
        <f t="shared" ref="C251:C264" si="68">SUM(D251:I251)</f>
        <v>0</v>
      </c>
      <c r="D251" s="15">
        <f t="shared" ref="D251:I254" si="69">D256+D261</f>
        <v>0</v>
      </c>
      <c r="E251" s="8">
        <f t="shared" si="69"/>
        <v>0</v>
      </c>
      <c r="F251" s="15">
        <f t="shared" si="69"/>
        <v>0</v>
      </c>
      <c r="G251" s="8">
        <f t="shared" si="69"/>
        <v>0</v>
      </c>
      <c r="H251" s="8">
        <f t="shared" si="69"/>
        <v>0</v>
      </c>
      <c r="I251" s="8">
        <f t="shared" si="69"/>
        <v>0</v>
      </c>
      <c r="J251" s="8"/>
      <c r="K251" s="5"/>
    </row>
    <row r="252" spans="1:11" x14ac:dyDescent="0.25">
      <c r="A252" s="5"/>
      <c r="B252" s="4" t="s">
        <v>14</v>
      </c>
      <c r="C252" s="15">
        <f t="shared" si="68"/>
        <v>0</v>
      </c>
      <c r="D252" s="15">
        <f t="shared" si="69"/>
        <v>0</v>
      </c>
      <c r="E252" s="8">
        <f t="shared" si="69"/>
        <v>0</v>
      </c>
      <c r="F252" s="15">
        <f t="shared" si="69"/>
        <v>0</v>
      </c>
      <c r="G252" s="8">
        <f t="shared" si="69"/>
        <v>0</v>
      </c>
      <c r="H252" s="8">
        <f t="shared" si="69"/>
        <v>0</v>
      </c>
      <c r="I252" s="8">
        <f t="shared" si="69"/>
        <v>0</v>
      </c>
      <c r="J252" s="8"/>
      <c r="K252" s="5"/>
    </row>
    <row r="253" spans="1:11" x14ac:dyDescent="0.25">
      <c r="A253" s="5"/>
      <c r="B253" s="4" t="s">
        <v>15</v>
      </c>
      <c r="C253" s="15">
        <f t="shared" si="68"/>
        <v>7865.0166700000009</v>
      </c>
      <c r="D253" s="15">
        <f t="shared" si="69"/>
        <v>628.36</v>
      </c>
      <c r="E253" s="8">
        <f t="shared" si="69"/>
        <v>1164</v>
      </c>
      <c r="F253" s="15">
        <f t="shared" si="69"/>
        <v>1164</v>
      </c>
      <c r="G253" s="8">
        <f t="shared" si="69"/>
        <v>1636.2188900000001</v>
      </c>
      <c r="H253" s="8">
        <f t="shared" si="69"/>
        <v>1636.2188900000001</v>
      </c>
      <c r="I253" s="8">
        <f t="shared" si="69"/>
        <v>1636.2188900000001</v>
      </c>
      <c r="J253" s="8"/>
      <c r="K253" s="5"/>
    </row>
    <row r="254" spans="1:11" x14ac:dyDescent="0.25">
      <c r="A254" s="5"/>
      <c r="B254" s="4" t="s">
        <v>16</v>
      </c>
      <c r="C254" s="15">
        <f t="shared" si="68"/>
        <v>0</v>
      </c>
      <c r="D254" s="15">
        <f t="shared" si="69"/>
        <v>0</v>
      </c>
      <c r="E254" s="8">
        <f t="shared" si="69"/>
        <v>0</v>
      </c>
      <c r="F254" s="15">
        <f t="shared" si="69"/>
        <v>0</v>
      </c>
      <c r="G254" s="8">
        <f t="shared" si="69"/>
        <v>0</v>
      </c>
      <c r="H254" s="8">
        <f t="shared" si="69"/>
        <v>0</v>
      </c>
      <c r="I254" s="8">
        <f t="shared" si="69"/>
        <v>0</v>
      </c>
      <c r="J254" s="8"/>
      <c r="K254" s="5"/>
    </row>
    <row r="255" spans="1:11" ht="252" x14ac:dyDescent="0.25">
      <c r="A255" s="5"/>
      <c r="B255" s="4" t="s">
        <v>109</v>
      </c>
      <c r="C255" s="15">
        <f t="shared" si="68"/>
        <v>4147.1166699999994</v>
      </c>
      <c r="D255" s="20">
        <f>D256+D257+D258</f>
        <v>296.76</v>
      </c>
      <c r="E255" s="10">
        <f t="shared" ref="E255:I255" si="70">E256+E257+E258</f>
        <v>542</v>
      </c>
      <c r="F255" s="20">
        <f t="shared" si="70"/>
        <v>542</v>
      </c>
      <c r="G255" s="10">
        <f t="shared" si="70"/>
        <v>922.11888999999996</v>
      </c>
      <c r="H255" s="10">
        <f t="shared" si="70"/>
        <v>922.11888999999996</v>
      </c>
      <c r="I255" s="10">
        <f t="shared" si="70"/>
        <v>922.11888999999996</v>
      </c>
      <c r="J255" s="8"/>
      <c r="K255" s="5"/>
    </row>
    <row r="256" spans="1:11" x14ac:dyDescent="0.25">
      <c r="A256" s="5"/>
      <c r="B256" s="4" t="s">
        <v>23</v>
      </c>
      <c r="C256" s="15">
        <f t="shared" si="68"/>
        <v>0</v>
      </c>
      <c r="D256" s="15"/>
      <c r="E256" s="8"/>
      <c r="F256" s="15"/>
      <c r="G256" s="8"/>
      <c r="H256" s="8"/>
      <c r="I256" s="8"/>
      <c r="J256" s="8"/>
      <c r="K256" s="5"/>
    </row>
    <row r="257" spans="1:11" x14ac:dyDescent="0.25">
      <c r="A257" s="5"/>
      <c r="B257" s="4" t="s">
        <v>14</v>
      </c>
      <c r="C257" s="15">
        <f t="shared" si="68"/>
        <v>0</v>
      </c>
      <c r="D257" s="15"/>
      <c r="E257" s="8"/>
      <c r="F257" s="15"/>
      <c r="G257" s="8"/>
      <c r="H257" s="8"/>
      <c r="I257" s="8"/>
      <c r="J257" s="8"/>
      <c r="K257" s="5"/>
    </row>
    <row r="258" spans="1:11" x14ac:dyDescent="0.25">
      <c r="A258" s="5"/>
      <c r="B258" s="4" t="s">
        <v>76</v>
      </c>
      <c r="C258" s="15">
        <f t="shared" si="68"/>
        <v>4147.1166699999994</v>
      </c>
      <c r="D258" s="15">
        <v>296.76</v>
      </c>
      <c r="E258" s="8">
        <v>542</v>
      </c>
      <c r="F258" s="15">
        <v>542</v>
      </c>
      <c r="G258" s="8">
        <v>922.11888999999996</v>
      </c>
      <c r="H258" s="8">
        <v>922.11888999999996</v>
      </c>
      <c r="I258" s="8">
        <v>922.11888999999996</v>
      </c>
      <c r="J258" s="8"/>
      <c r="K258" s="5"/>
    </row>
    <row r="259" spans="1:11" x14ac:dyDescent="0.25">
      <c r="A259" s="5"/>
      <c r="B259" s="4" t="s">
        <v>16</v>
      </c>
      <c r="C259" s="15">
        <f t="shared" si="68"/>
        <v>0</v>
      </c>
      <c r="D259" s="15"/>
      <c r="E259" s="8"/>
      <c r="F259" s="15"/>
      <c r="G259" s="8"/>
      <c r="H259" s="8"/>
      <c r="I259" s="8"/>
      <c r="J259" s="8"/>
      <c r="K259" s="5"/>
    </row>
    <row r="260" spans="1:11" ht="252" x14ac:dyDescent="0.25">
      <c r="A260" s="5"/>
      <c r="B260" s="4" t="s">
        <v>110</v>
      </c>
      <c r="C260" s="15">
        <f t="shared" si="68"/>
        <v>3717.8999999999996</v>
      </c>
      <c r="D260" s="20">
        <f>D263+D262+D261</f>
        <v>331.6</v>
      </c>
      <c r="E260" s="10">
        <f t="shared" ref="E260:I260" si="71">E263+E262+E261</f>
        <v>622</v>
      </c>
      <c r="F260" s="20">
        <f t="shared" si="71"/>
        <v>622</v>
      </c>
      <c r="G260" s="10">
        <f t="shared" si="71"/>
        <v>714.1</v>
      </c>
      <c r="H260" s="10">
        <f t="shared" si="71"/>
        <v>714.1</v>
      </c>
      <c r="I260" s="10">
        <f t="shared" si="71"/>
        <v>714.1</v>
      </c>
      <c r="J260" s="8"/>
      <c r="K260" s="5"/>
    </row>
    <row r="261" spans="1:11" x14ac:dyDescent="0.25">
      <c r="A261" s="5"/>
      <c r="B261" s="4" t="s">
        <v>23</v>
      </c>
      <c r="C261" s="15">
        <f t="shared" si="68"/>
        <v>0</v>
      </c>
      <c r="D261" s="15"/>
      <c r="E261" s="8"/>
      <c r="F261" s="15"/>
      <c r="G261" s="8"/>
      <c r="H261" s="8"/>
      <c r="I261" s="8"/>
      <c r="J261" s="8"/>
      <c r="K261" s="5"/>
    </row>
    <row r="262" spans="1:11" x14ac:dyDescent="0.25">
      <c r="A262" s="5"/>
      <c r="B262" s="4" t="s">
        <v>14</v>
      </c>
      <c r="C262" s="15">
        <f t="shared" si="68"/>
        <v>0</v>
      </c>
      <c r="D262" s="15"/>
      <c r="E262" s="8"/>
      <c r="F262" s="15"/>
      <c r="G262" s="8"/>
      <c r="H262" s="8"/>
      <c r="I262" s="8"/>
      <c r="J262" s="8"/>
      <c r="K262" s="5"/>
    </row>
    <row r="263" spans="1:11" x14ac:dyDescent="0.25">
      <c r="A263" s="5"/>
      <c r="B263" s="4" t="s">
        <v>87</v>
      </c>
      <c r="C263" s="15">
        <f t="shared" si="68"/>
        <v>3717.8999999999996</v>
      </c>
      <c r="D263" s="15">
        <v>331.6</v>
      </c>
      <c r="E263" s="8">
        <v>622</v>
      </c>
      <c r="F263" s="15">
        <v>622</v>
      </c>
      <c r="G263" s="8">
        <v>714.1</v>
      </c>
      <c r="H263" s="8">
        <v>714.1</v>
      </c>
      <c r="I263" s="8">
        <v>714.1</v>
      </c>
      <c r="J263" s="8"/>
      <c r="K263" s="5"/>
    </row>
    <row r="264" spans="1:11" x14ac:dyDescent="0.25">
      <c r="A264" s="5"/>
      <c r="B264" s="4" t="s">
        <v>16</v>
      </c>
      <c r="C264" s="15">
        <f t="shared" si="68"/>
        <v>0</v>
      </c>
      <c r="D264" s="15"/>
      <c r="E264" s="8"/>
      <c r="F264" s="15"/>
      <c r="G264" s="8"/>
      <c r="H264" s="8"/>
      <c r="I264" s="8"/>
      <c r="J264" s="8"/>
      <c r="K264" s="5"/>
    </row>
    <row r="265" spans="1:11" x14ac:dyDescent="0.25">
      <c r="A265" s="5"/>
      <c r="B265" s="24" t="s">
        <v>74</v>
      </c>
      <c r="C265" s="25"/>
      <c r="D265" s="25"/>
      <c r="E265" s="25"/>
      <c r="F265" s="25"/>
      <c r="G265" s="25"/>
      <c r="H265" s="25"/>
      <c r="I265" s="25"/>
      <c r="J265" s="25"/>
      <c r="K265" s="26"/>
    </row>
    <row r="266" spans="1:11" ht="47.25" x14ac:dyDescent="0.25">
      <c r="A266" s="5"/>
      <c r="B266" s="4" t="s">
        <v>75</v>
      </c>
      <c r="C266" s="15">
        <f>SUM(D266:I266)</f>
        <v>6025.9400000000005</v>
      </c>
      <c r="D266" s="15">
        <f>D272</f>
        <v>623.04000000000008</v>
      </c>
      <c r="E266" s="8">
        <f t="shared" ref="E266:I266" si="72">E272</f>
        <v>1000</v>
      </c>
      <c r="F266" s="15">
        <f t="shared" si="72"/>
        <v>1000</v>
      </c>
      <c r="G266" s="8">
        <f t="shared" si="72"/>
        <v>1134.3</v>
      </c>
      <c r="H266" s="8">
        <f t="shared" si="72"/>
        <v>1134.3</v>
      </c>
      <c r="I266" s="8">
        <f t="shared" si="72"/>
        <v>1134.3</v>
      </c>
      <c r="J266" s="8"/>
      <c r="K266" s="5"/>
    </row>
    <row r="267" spans="1:11" x14ac:dyDescent="0.25">
      <c r="A267" s="5"/>
      <c r="B267" s="4" t="s">
        <v>13</v>
      </c>
      <c r="C267" s="15">
        <f t="shared" ref="C267:C270" si="73">SUM(D267:I267)</f>
        <v>0</v>
      </c>
      <c r="D267" s="15">
        <f t="shared" ref="D267:I270" si="74">D273</f>
        <v>0</v>
      </c>
      <c r="E267" s="8">
        <f t="shared" si="74"/>
        <v>0</v>
      </c>
      <c r="F267" s="15">
        <f t="shared" si="74"/>
        <v>0</v>
      </c>
      <c r="G267" s="8">
        <f t="shared" si="74"/>
        <v>0</v>
      </c>
      <c r="H267" s="8">
        <f t="shared" si="74"/>
        <v>0</v>
      </c>
      <c r="I267" s="8">
        <f t="shared" si="74"/>
        <v>0</v>
      </c>
      <c r="J267" s="8"/>
      <c r="K267" s="5"/>
    </row>
    <row r="268" spans="1:11" x14ac:dyDescent="0.25">
      <c r="A268" s="5"/>
      <c r="B268" s="4" t="s">
        <v>14</v>
      </c>
      <c r="C268" s="15">
        <f t="shared" si="73"/>
        <v>0</v>
      </c>
      <c r="D268" s="15">
        <f t="shared" si="74"/>
        <v>0</v>
      </c>
      <c r="E268" s="8">
        <f t="shared" si="74"/>
        <v>0</v>
      </c>
      <c r="F268" s="15">
        <f t="shared" si="74"/>
        <v>0</v>
      </c>
      <c r="G268" s="8">
        <f t="shared" si="74"/>
        <v>0</v>
      </c>
      <c r="H268" s="8">
        <f t="shared" si="74"/>
        <v>0</v>
      </c>
      <c r="I268" s="8">
        <f t="shared" si="74"/>
        <v>0</v>
      </c>
      <c r="J268" s="8"/>
      <c r="K268" s="5"/>
    </row>
    <row r="269" spans="1:11" x14ac:dyDescent="0.25">
      <c r="A269" s="5"/>
      <c r="B269" s="4" t="s">
        <v>15</v>
      </c>
      <c r="C269" s="15">
        <f t="shared" si="73"/>
        <v>6025.9400000000005</v>
      </c>
      <c r="D269" s="15">
        <f t="shared" si="74"/>
        <v>623.04000000000008</v>
      </c>
      <c r="E269" s="8">
        <f t="shared" si="74"/>
        <v>1000</v>
      </c>
      <c r="F269" s="15">
        <f t="shared" si="74"/>
        <v>1000</v>
      </c>
      <c r="G269" s="8">
        <f t="shared" si="74"/>
        <v>1134.3</v>
      </c>
      <c r="H269" s="8">
        <f t="shared" si="74"/>
        <v>1134.3</v>
      </c>
      <c r="I269" s="8">
        <f t="shared" si="74"/>
        <v>1134.3</v>
      </c>
      <c r="J269" s="8"/>
      <c r="K269" s="5"/>
    </row>
    <row r="270" spans="1:11" x14ac:dyDescent="0.25">
      <c r="A270" s="5"/>
      <c r="B270" s="4" t="s">
        <v>16</v>
      </c>
      <c r="C270" s="15">
        <f t="shared" si="73"/>
        <v>0</v>
      </c>
      <c r="D270" s="15">
        <f t="shared" si="74"/>
        <v>0</v>
      </c>
      <c r="E270" s="8">
        <f t="shared" si="74"/>
        <v>0</v>
      </c>
      <c r="F270" s="15">
        <f t="shared" si="74"/>
        <v>0</v>
      </c>
      <c r="G270" s="8">
        <f t="shared" si="74"/>
        <v>0</v>
      </c>
      <c r="H270" s="8">
        <f t="shared" si="74"/>
        <v>0</v>
      </c>
      <c r="I270" s="8">
        <f t="shared" si="74"/>
        <v>0</v>
      </c>
      <c r="J270" s="8"/>
      <c r="K270" s="5"/>
    </row>
    <row r="271" spans="1:11" x14ac:dyDescent="0.25">
      <c r="A271" s="5"/>
      <c r="B271" s="24" t="s">
        <v>37</v>
      </c>
      <c r="C271" s="25"/>
      <c r="D271" s="25"/>
      <c r="E271" s="25"/>
      <c r="F271" s="25"/>
      <c r="G271" s="25"/>
      <c r="H271" s="25"/>
      <c r="I271" s="25"/>
      <c r="J271" s="25"/>
      <c r="K271" s="26"/>
    </row>
    <row r="272" spans="1:11" ht="63" x14ac:dyDescent="0.25">
      <c r="A272" s="5"/>
      <c r="B272" s="4" t="s">
        <v>22</v>
      </c>
      <c r="C272" s="15">
        <f>SUM(D272:I272)</f>
        <v>6025.9400000000005</v>
      </c>
      <c r="D272" s="15">
        <f>D277+D282+D287</f>
        <v>623.04000000000008</v>
      </c>
      <c r="E272" s="8">
        <f t="shared" ref="E272:I272" si="75">E277+E282+E287</f>
        <v>1000</v>
      </c>
      <c r="F272" s="15">
        <f t="shared" si="75"/>
        <v>1000</v>
      </c>
      <c r="G272" s="8">
        <f t="shared" si="75"/>
        <v>1134.3</v>
      </c>
      <c r="H272" s="8">
        <f t="shared" si="75"/>
        <v>1134.3</v>
      </c>
      <c r="I272" s="8">
        <f t="shared" si="75"/>
        <v>1134.3</v>
      </c>
      <c r="J272" s="8"/>
      <c r="K272" s="5"/>
    </row>
    <row r="273" spans="1:11" x14ac:dyDescent="0.25">
      <c r="A273" s="5"/>
      <c r="B273" s="4" t="s">
        <v>13</v>
      </c>
      <c r="C273" s="15">
        <f t="shared" ref="C273:C291" si="76">SUM(D273:I273)</f>
        <v>0</v>
      </c>
      <c r="D273" s="15">
        <f t="shared" ref="D273:I275" si="77">D278+D283+D288</f>
        <v>0</v>
      </c>
      <c r="E273" s="8">
        <f t="shared" si="77"/>
        <v>0</v>
      </c>
      <c r="F273" s="15">
        <f t="shared" si="77"/>
        <v>0</v>
      </c>
      <c r="G273" s="8">
        <f t="shared" si="77"/>
        <v>0</v>
      </c>
      <c r="H273" s="8">
        <f t="shared" si="77"/>
        <v>0</v>
      </c>
      <c r="I273" s="8">
        <f t="shared" si="77"/>
        <v>0</v>
      </c>
      <c r="J273" s="8"/>
      <c r="K273" s="5"/>
    </row>
    <row r="274" spans="1:11" x14ac:dyDescent="0.25">
      <c r="A274" s="5"/>
      <c r="B274" s="4" t="s">
        <v>14</v>
      </c>
      <c r="C274" s="15">
        <f t="shared" si="76"/>
        <v>0</v>
      </c>
      <c r="D274" s="15">
        <f t="shared" si="77"/>
        <v>0</v>
      </c>
      <c r="E274" s="8">
        <f t="shared" si="77"/>
        <v>0</v>
      </c>
      <c r="F274" s="15">
        <f t="shared" si="77"/>
        <v>0</v>
      </c>
      <c r="G274" s="8">
        <f t="shared" si="77"/>
        <v>0</v>
      </c>
      <c r="H274" s="8">
        <f t="shared" si="77"/>
        <v>0</v>
      </c>
      <c r="I274" s="8">
        <f t="shared" si="77"/>
        <v>0</v>
      </c>
      <c r="J274" s="8"/>
      <c r="K274" s="5"/>
    </row>
    <row r="275" spans="1:11" x14ac:dyDescent="0.25">
      <c r="A275" s="5"/>
      <c r="B275" s="4" t="s">
        <v>15</v>
      </c>
      <c r="C275" s="15">
        <f t="shared" si="76"/>
        <v>6025.9400000000005</v>
      </c>
      <c r="D275" s="15">
        <f t="shared" si="77"/>
        <v>623.04000000000008</v>
      </c>
      <c r="E275" s="8">
        <f t="shared" si="77"/>
        <v>1000</v>
      </c>
      <c r="F275" s="15">
        <f t="shared" si="77"/>
        <v>1000</v>
      </c>
      <c r="G275" s="8">
        <f t="shared" si="77"/>
        <v>1134.3</v>
      </c>
      <c r="H275" s="8">
        <f t="shared" si="77"/>
        <v>1134.3</v>
      </c>
      <c r="I275" s="8">
        <f t="shared" si="77"/>
        <v>1134.3</v>
      </c>
      <c r="J275" s="8"/>
      <c r="K275" s="5"/>
    </row>
    <row r="276" spans="1:11" x14ac:dyDescent="0.25">
      <c r="A276" s="5"/>
      <c r="B276" s="4" t="s">
        <v>16</v>
      </c>
      <c r="C276" s="15">
        <f t="shared" si="76"/>
        <v>0</v>
      </c>
      <c r="D276" s="15">
        <f>D281+D286+D291</f>
        <v>0</v>
      </c>
      <c r="E276" s="8">
        <f t="shared" ref="E276:I276" si="78">E281+E286+E291</f>
        <v>0</v>
      </c>
      <c r="F276" s="15">
        <f t="shared" si="78"/>
        <v>0</v>
      </c>
      <c r="G276" s="8">
        <f t="shared" si="78"/>
        <v>0</v>
      </c>
      <c r="H276" s="8">
        <f t="shared" si="78"/>
        <v>0</v>
      </c>
      <c r="I276" s="8">
        <f t="shared" si="78"/>
        <v>0</v>
      </c>
      <c r="J276" s="8"/>
      <c r="K276" s="5"/>
    </row>
    <row r="277" spans="1:11" ht="94.5" x14ac:dyDescent="0.25">
      <c r="A277" s="5"/>
      <c r="B277" s="4" t="s">
        <v>111</v>
      </c>
      <c r="C277" s="15">
        <f t="shared" si="76"/>
        <v>0</v>
      </c>
      <c r="D277" s="20">
        <f>D278+D279+D280</f>
        <v>0</v>
      </c>
      <c r="E277" s="10">
        <f t="shared" ref="E277:I277" si="79">E278+E279+E280</f>
        <v>0</v>
      </c>
      <c r="F277" s="20">
        <f t="shared" si="79"/>
        <v>0</v>
      </c>
      <c r="G277" s="10">
        <f t="shared" si="79"/>
        <v>0</v>
      </c>
      <c r="H277" s="10">
        <f t="shared" si="79"/>
        <v>0</v>
      </c>
      <c r="I277" s="10">
        <f t="shared" si="79"/>
        <v>0</v>
      </c>
      <c r="J277" s="8"/>
      <c r="K277" s="5"/>
    </row>
    <row r="278" spans="1:11" x14ac:dyDescent="0.25">
      <c r="A278" s="5"/>
      <c r="B278" s="4" t="s">
        <v>23</v>
      </c>
      <c r="C278" s="15">
        <f t="shared" si="76"/>
        <v>0</v>
      </c>
      <c r="D278" s="15"/>
      <c r="E278" s="8"/>
      <c r="F278" s="15"/>
      <c r="G278" s="8"/>
      <c r="H278" s="8"/>
      <c r="I278" s="8"/>
      <c r="J278" s="8"/>
      <c r="K278" s="5"/>
    </row>
    <row r="279" spans="1:11" x14ac:dyDescent="0.25">
      <c r="A279" s="5"/>
      <c r="B279" s="4" t="s">
        <v>14</v>
      </c>
      <c r="C279" s="15">
        <f t="shared" si="76"/>
        <v>0</v>
      </c>
      <c r="D279" s="15"/>
      <c r="E279" s="8"/>
      <c r="F279" s="15"/>
      <c r="G279" s="8"/>
      <c r="H279" s="8"/>
      <c r="I279" s="8"/>
      <c r="J279" s="8"/>
      <c r="K279" s="5"/>
    </row>
    <row r="280" spans="1:11" x14ac:dyDescent="0.25">
      <c r="A280" s="5"/>
      <c r="B280" s="4" t="s">
        <v>79</v>
      </c>
      <c r="C280" s="15">
        <f t="shared" si="76"/>
        <v>0</v>
      </c>
      <c r="D280" s="15">
        <v>0</v>
      </c>
      <c r="E280" s="8">
        <v>0</v>
      </c>
      <c r="F280" s="15">
        <v>0</v>
      </c>
      <c r="G280" s="8">
        <v>0</v>
      </c>
      <c r="H280" s="8">
        <v>0</v>
      </c>
      <c r="I280" s="8">
        <v>0</v>
      </c>
      <c r="J280" s="8"/>
      <c r="K280" s="5"/>
    </row>
    <row r="281" spans="1:11" x14ac:dyDescent="0.25">
      <c r="A281" s="5"/>
      <c r="B281" s="4" t="s">
        <v>16</v>
      </c>
      <c r="C281" s="15">
        <f t="shared" si="76"/>
        <v>0</v>
      </c>
      <c r="D281" s="15"/>
      <c r="E281" s="8"/>
      <c r="F281" s="15"/>
      <c r="G281" s="8"/>
      <c r="H281" s="8"/>
      <c r="I281" s="8"/>
      <c r="J281" s="8"/>
      <c r="K281" s="5"/>
    </row>
    <row r="282" spans="1:11" ht="76.900000000000006" customHeight="1" x14ac:dyDescent="0.25">
      <c r="A282" s="5"/>
      <c r="B282" s="4" t="s">
        <v>112</v>
      </c>
      <c r="C282" s="15">
        <f t="shared" si="76"/>
        <v>3281.84</v>
      </c>
      <c r="D282" s="20">
        <f>D283+D284+D285</f>
        <v>16.84</v>
      </c>
      <c r="E282" s="10">
        <f t="shared" ref="E282:I282" si="80">E283+E284+E285</f>
        <v>500</v>
      </c>
      <c r="F282" s="20">
        <f t="shared" si="80"/>
        <v>500</v>
      </c>
      <c r="G282" s="10">
        <f t="shared" si="80"/>
        <v>755</v>
      </c>
      <c r="H282" s="10">
        <f t="shared" si="80"/>
        <v>755</v>
      </c>
      <c r="I282" s="10">
        <f t="shared" si="80"/>
        <v>755</v>
      </c>
      <c r="J282" s="8"/>
      <c r="K282" s="5"/>
    </row>
    <row r="283" spans="1:11" x14ac:dyDescent="0.25">
      <c r="A283" s="5"/>
      <c r="B283" s="4" t="s">
        <v>23</v>
      </c>
      <c r="C283" s="15">
        <f t="shared" si="76"/>
        <v>0</v>
      </c>
      <c r="D283" s="15"/>
      <c r="E283" s="8"/>
      <c r="F283" s="15"/>
      <c r="G283" s="8"/>
      <c r="H283" s="8"/>
      <c r="I283" s="8"/>
      <c r="J283" s="8"/>
      <c r="K283" s="5"/>
    </row>
    <row r="284" spans="1:11" x14ac:dyDescent="0.25">
      <c r="A284" s="5"/>
      <c r="B284" s="4" t="s">
        <v>14</v>
      </c>
      <c r="C284" s="15">
        <f t="shared" si="76"/>
        <v>0</v>
      </c>
      <c r="D284" s="15"/>
      <c r="E284" s="8"/>
      <c r="F284" s="15"/>
      <c r="G284" s="8"/>
      <c r="H284" s="8"/>
      <c r="I284" s="8"/>
      <c r="J284" s="8"/>
      <c r="K284" s="5"/>
    </row>
    <row r="285" spans="1:11" x14ac:dyDescent="0.25">
      <c r="A285" s="5"/>
      <c r="B285" s="4" t="s">
        <v>44</v>
      </c>
      <c r="C285" s="15">
        <f t="shared" si="76"/>
        <v>3281.84</v>
      </c>
      <c r="D285" s="15">
        <v>16.84</v>
      </c>
      <c r="E285" s="8">
        <v>500</v>
      </c>
      <c r="F285" s="15">
        <v>500</v>
      </c>
      <c r="G285" s="8">
        <v>755</v>
      </c>
      <c r="H285" s="8">
        <v>755</v>
      </c>
      <c r="I285" s="8">
        <v>755</v>
      </c>
      <c r="J285" s="8"/>
      <c r="K285" s="5"/>
    </row>
    <row r="286" spans="1:11" x14ac:dyDescent="0.25">
      <c r="A286" s="5"/>
      <c r="B286" s="4" t="s">
        <v>16</v>
      </c>
      <c r="C286" s="15">
        <f t="shared" si="76"/>
        <v>0</v>
      </c>
      <c r="D286" s="15"/>
      <c r="E286" s="8"/>
      <c r="F286" s="15"/>
      <c r="G286" s="8"/>
      <c r="H286" s="8"/>
      <c r="I286" s="8"/>
      <c r="J286" s="8"/>
      <c r="K286" s="5"/>
    </row>
    <row r="287" spans="1:11" ht="78.75" x14ac:dyDescent="0.25">
      <c r="A287" s="5"/>
      <c r="B287" s="4" t="s">
        <v>113</v>
      </c>
      <c r="C287" s="15">
        <f t="shared" si="76"/>
        <v>2744.1000000000004</v>
      </c>
      <c r="D287" s="20">
        <f>D290</f>
        <v>606.20000000000005</v>
      </c>
      <c r="E287" s="10">
        <f t="shared" ref="E287:I287" si="81">E290</f>
        <v>500</v>
      </c>
      <c r="F287" s="20">
        <f t="shared" si="81"/>
        <v>500</v>
      </c>
      <c r="G287" s="10">
        <f t="shared" si="81"/>
        <v>379.3</v>
      </c>
      <c r="H287" s="10">
        <f t="shared" si="81"/>
        <v>379.3</v>
      </c>
      <c r="I287" s="10">
        <f t="shared" si="81"/>
        <v>379.3</v>
      </c>
      <c r="J287" s="8"/>
      <c r="K287" s="5"/>
    </row>
    <row r="288" spans="1:11" x14ac:dyDescent="0.25">
      <c r="A288" s="5"/>
      <c r="B288" s="4" t="s">
        <v>23</v>
      </c>
      <c r="C288" s="15">
        <f t="shared" si="76"/>
        <v>0</v>
      </c>
      <c r="D288" s="15"/>
      <c r="E288" s="8"/>
      <c r="F288" s="15"/>
      <c r="G288" s="8"/>
      <c r="H288" s="8"/>
      <c r="I288" s="8"/>
      <c r="J288" s="8"/>
      <c r="K288" s="5"/>
    </row>
    <row r="289" spans="1:11" x14ac:dyDescent="0.25">
      <c r="A289" s="5"/>
      <c r="B289" s="4" t="s">
        <v>14</v>
      </c>
      <c r="C289" s="15">
        <f t="shared" si="76"/>
        <v>0</v>
      </c>
      <c r="D289" s="15"/>
      <c r="E289" s="8"/>
      <c r="F289" s="15"/>
      <c r="G289" s="8"/>
      <c r="H289" s="8"/>
      <c r="I289" s="8"/>
      <c r="J289" s="8"/>
      <c r="K289" s="5"/>
    </row>
    <row r="290" spans="1:11" x14ac:dyDescent="0.25">
      <c r="A290" s="5"/>
      <c r="B290" s="4" t="s">
        <v>88</v>
      </c>
      <c r="C290" s="15">
        <f t="shared" si="76"/>
        <v>2744.1000000000004</v>
      </c>
      <c r="D290" s="15">
        <v>606.20000000000005</v>
      </c>
      <c r="E290" s="8">
        <v>500</v>
      </c>
      <c r="F290" s="15">
        <v>500</v>
      </c>
      <c r="G290" s="8">
        <v>379.3</v>
      </c>
      <c r="H290" s="8">
        <v>379.3</v>
      </c>
      <c r="I290" s="8">
        <v>379.3</v>
      </c>
      <c r="J290" s="8"/>
      <c r="K290" s="5"/>
    </row>
    <row r="291" spans="1:11" x14ac:dyDescent="0.25">
      <c r="A291" s="5"/>
      <c r="B291" s="4" t="s">
        <v>16</v>
      </c>
      <c r="C291" s="15">
        <f t="shared" si="76"/>
        <v>0</v>
      </c>
      <c r="D291" s="15"/>
      <c r="E291" s="8"/>
      <c r="F291" s="15"/>
      <c r="G291" s="8"/>
      <c r="H291" s="8"/>
      <c r="I291" s="8"/>
      <c r="J291" s="8"/>
      <c r="K291" s="5"/>
    </row>
    <row r="292" spans="1:11" x14ac:dyDescent="0.25">
      <c r="A292" s="5"/>
      <c r="B292" s="24" t="s">
        <v>77</v>
      </c>
      <c r="C292" s="25"/>
      <c r="D292" s="25"/>
      <c r="E292" s="25"/>
      <c r="F292" s="25"/>
      <c r="G292" s="25"/>
      <c r="H292" s="25"/>
      <c r="I292" s="25"/>
      <c r="J292" s="25"/>
      <c r="K292" s="26"/>
    </row>
    <row r="293" spans="1:11" ht="47.25" x14ac:dyDescent="0.25">
      <c r="A293" s="5"/>
      <c r="B293" s="4" t="s">
        <v>78</v>
      </c>
      <c r="C293" s="15">
        <f>SUM(D293:I293)</f>
        <v>56195.811000000002</v>
      </c>
      <c r="D293" s="15">
        <f>D299</f>
        <v>11492.26</v>
      </c>
      <c r="E293" s="8">
        <f t="shared" ref="E293:I293" si="82">E299</f>
        <v>11827.26</v>
      </c>
      <c r="F293" s="15">
        <f t="shared" si="82"/>
        <v>9663.6200000000008</v>
      </c>
      <c r="G293" s="8">
        <f t="shared" si="82"/>
        <v>7737.5569999999998</v>
      </c>
      <c r="H293" s="8">
        <f t="shared" si="82"/>
        <v>7737.5569999999998</v>
      </c>
      <c r="I293" s="8">
        <f t="shared" si="82"/>
        <v>7737.5569999999998</v>
      </c>
      <c r="J293" s="8"/>
      <c r="K293" s="5"/>
    </row>
    <row r="294" spans="1:11" x14ac:dyDescent="0.25">
      <c r="A294" s="5"/>
      <c r="B294" s="4" t="s">
        <v>13</v>
      </c>
      <c r="C294" s="15">
        <f t="shared" ref="C294:C297" si="83">SUM(D294:I294)</f>
        <v>0</v>
      </c>
      <c r="D294" s="15">
        <f t="shared" ref="D294:I297" si="84">D300</f>
        <v>0</v>
      </c>
      <c r="E294" s="8">
        <f t="shared" si="84"/>
        <v>0</v>
      </c>
      <c r="F294" s="15">
        <f t="shared" si="84"/>
        <v>0</v>
      </c>
      <c r="G294" s="8">
        <f t="shared" si="84"/>
        <v>0</v>
      </c>
      <c r="H294" s="8">
        <f t="shared" si="84"/>
        <v>0</v>
      </c>
      <c r="I294" s="8">
        <f t="shared" si="84"/>
        <v>0</v>
      </c>
      <c r="J294" s="8"/>
      <c r="K294" s="5"/>
    </row>
    <row r="295" spans="1:11" x14ac:dyDescent="0.25">
      <c r="A295" s="5"/>
      <c r="B295" s="4" t="s">
        <v>14</v>
      </c>
      <c r="C295" s="15">
        <f t="shared" si="83"/>
        <v>0</v>
      </c>
      <c r="D295" s="15">
        <f t="shared" si="84"/>
        <v>0</v>
      </c>
      <c r="E295" s="8">
        <f t="shared" si="84"/>
        <v>0</v>
      </c>
      <c r="F295" s="15">
        <f t="shared" si="84"/>
        <v>0</v>
      </c>
      <c r="G295" s="8">
        <f t="shared" si="84"/>
        <v>0</v>
      </c>
      <c r="H295" s="8">
        <f t="shared" si="84"/>
        <v>0</v>
      </c>
      <c r="I295" s="8">
        <f t="shared" si="84"/>
        <v>0</v>
      </c>
      <c r="J295" s="8"/>
      <c r="K295" s="5"/>
    </row>
    <row r="296" spans="1:11" x14ac:dyDescent="0.25">
      <c r="A296" s="5"/>
      <c r="B296" s="4" t="s">
        <v>15</v>
      </c>
      <c r="C296" s="15">
        <f t="shared" si="83"/>
        <v>56195.811000000002</v>
      </c>
      <c r="D296" s="15">
        <f t="shared" si="84"/>
        <v>11492.26</v>
      </c>
      <c r="E296" s="8">
        <f t="shared" si="84"/>
        <v>11827.26</v>
      </c>
      <c r="F296" s="15">
        <f t="shared" si="84"/>
        <v>9663.6200000000008</v>
      </c>
      <c r="G296" s="8">
        <f t="shared" si="84"/>
        <v>7737.5569999999998</v>
      </c>
      <c r="H296" s="8">
        <f t="shared" si="84"/>
        <v>7737.5569999999998</v>
      </c>
      <c r="I296" s="8">
        <f t="shared" si="84"/>
        <v>7737.5569999999998</v>
      </c>
      <c r="J296" s="8"/>
      <c r="K296" s="5"/>
    </row>
    <row r="297" spans="1:11" x14ac:dyDescent="0.25">
      <c r="A297" s="5"/>
      <c r="B297" s="4" t="s">
        <v>16</v>
      </c>
      <c r="C297" s="15">
        <f t="shared" si="83"/>
        <v>0</v>
      </c>
      <c r="D297" s="15">
        <f t="shared" si="84"/>
        <v>0</v>
      </c>
      <c r="E297" s="8">
        <f t="shared" si="84"/>
        <v>0</v>
      </c>
      <c r="F297" s="15">
        <f t="shared" si="84"/>
        <v>0</v>
      </c>
      <c r="G297" s="8">
        <f t="shared" si="84"/>
        <v>0</v>
      </c>
      <c r="H297" s="8">
        <f t="shared" si="84"/>
        <v>0</v>
      </c>
      <c r="I297" s="8">
        <f t="shared" si="84"/>
        <v>0</v>
      </c>
      <c r="J297" s="8"/>
      <c r="K297" s="5"/>
    </row>
    <row r="298" spans="1:11" x14ac:dyDescent="0.25">
      <c r="A298" s="5"/>
      <c r="B298" s="24" t="s">
        <v>37</v>
      </c>
      <c r="C298" s="25"/>
      <c r="D298" s="25"/>
      <c r="E298" s="25"/>
      <c r="F298" s="25"/>
      <c r="G298" s="25"/>
      <c r="H298" s="25"/>
      <c r="I298" s="25"/>
      <c r="J298" s="25"/>
      <c r="K298" s="26"/>
    </row>
    <row r="299" spans="1:11" ht="63" x14ac:dyDescent="0.25">
      <c r="A299" s="5"/>
      <c r="B299" s="4" t="s">
        <v>22</v>
      </c>
      <c r="C299" s="15">
        <f>SUM(D299:I299)</f>
        <v>56195.811000000002</v>
      </c>
      <c r="D299" s="15">
        <f>D304+D309</f>
        <v>11492.26</v>
      </c>
      <c r="E299" s="8">
        <f t="shared" ref="E299:I299" si="85">E304+E309</f>
        <v>11827.26</v>
      </c>
      <c r="F299" s="15">
        <f t="shared" si="85"/>
        <v>9663.6200000000008</v>
      </c>
      <c r="G299" s="8">
        <f t="shared" si="85"/>
        <v>7737.5569999999998</v>
      </c>
      <c r="H299" s="8">
        <f t="shared" si="85"/>
        <v>7737.5569999999998</v>
      </c>
      <c r="I299" s="8">
        <f t="shared" si="85"/>
        <v>7737.5569999999998</v>
      </c>
      <c r="J299" s="8"/>
      <c r="K299" s="5"/>
    </row>
    <row r="300" spans="1:11" x14ac:dyDescent="0.25">
      <c r="A300" s="5"/>
      <c r="B300" s="4" t="s">
        <v>13</v>
      </c>
      <c r="C300" s="15">
        <f t="shared" ref="C300:C313" si="86">SUM(D300:I300)</f>
        <v>0</v>
      </c>
      <c r="D300" s="15">
        <f t="shared" ref="D300:I303" si="87">D305+D310</f>
        <v>0</v>
      </c>
      <c r="E300" s="8">
        <f t="shared" si="87"/>
        <v>0</v>
      </c>
      <c r="F300" s="15">
        <f t="shared" si="87"/>
        <v>0</v>
      </c>
      <c r="G300" s="8">
        <f t="shared" si="87"/>
        <v>0</v>
      </c>
      <c r="H300" s="8">
        <f t="shared" si="87"/>
        <v>0</v>
      </c>
      <c r="I300" s="8">
        <f t="shared" si="87"/>
        <v>0</v>
      </c>
      <c r="J300" s="8"/>
      <c r="K300" s="5"/>
    </row>
    <row r="301" spans="1:11" x14ac:dyDescent="0.25">
      <c r="A301" s="5"/>
      <c r="B301" s="4" t="s">
        <v>14</v>
      </c>
      <c r="C301" s="15">
        <f t="shared" si="86"/>
        <v>0</v>
      </c>
      <c r="D301" s="15">
        <f t="shared" si="87"/>
        <v>0</v>
      </c>
      <c r="E301" s="8">
        <f t="shared" si="87"/>
        <v>0</v>
      </c>
      <c r="F301" s="15">
        <f t="shared" si="87"/>
        <v>0</v>
      </c>
      <c r="G301" s="8">
        <f t="shared" si="87"/>
        <v>0</v>
      </c>
      <c r="H301" s="8">
        <f t="shared" si="87"/>
        <v>0</v>
      </c>
      <c r="I301" s="8">
        <f t="shared" si="87"/>
        <v>0</v>
      </c>
      <c r="J301" s="8"/>
      <c r="K301" s="5"/>
    </row>
    <row r="302" spans="1:11" x14ac:dyDescent="0.25">
      <c r="A302" s="5"/>
      <c r="B302" s="4" t="s">
        <v>15</v>
      </c>
      <c r="C302" s="15">
        <f t="shared" si="86"/>
        <v>56195.811000000002</v>
      </c>
      <c r="D302" s="15">
        <f t="shared" si="87"/>
        <v>11492.26</v>
      </c>
      <c r="E302" s="8">
        <f t="shared" si="87"/>
        <v>11827.26</v>
      </c>
      <c r="F302" s="15">
        <f t="shared" si="87"/>
        <v>9663.6200000000008</v>
      </c>
      <c r="G302" s="8">
        <f t="shared" si="87"/>
        <v>7737.5569999999998</v>
      </c>
      <c r="H302" s="8">
        <f t="shared" si="87"/>
        <v>7737.5569999999998</v>
      </c>
      <c r="I302" s="8">
        <f t="shared" si="87"/>
        <v>7737.5569999999998</v>
      </c>
      <c r="J302" s="8"/>
      <c r="K302" s="5"/>
    </row>
    <row r="303" spans="1:11" x14ac:dyDescent="0.25">
      <c r="A303" s="5"/>
      <c r="B303" s="4" t="s">
        <v>16</v>
      </c>
      <c r="C303" s="15">
        <f t="shared" si="86"/>
        <v>0</v>
      </c>
      <c r="D303" s="15">
        <f t="shared" si="87"/>
        <v>0</v>
      </c>
      <c r="E303" s="8">
        <f t="shared" si="87"/>
        <v>0</v>
      </c>
      <c r="F303" s="15">
        <f t="shared" si="87"/>
        <v>0</v>
      </c>
      <c r="G303" s="8">
        <f t="shared" si="87"/>
        <v>0</v>
      </c>
      <c r="H303" s="8">
        <f t="shared" si="87"/>
        <v>0</v>
      </c>
      <c r="I303" s="8">
        <f t="shared" si="87"/>
        <v>0</v>
      </c>
      <c r="J303" s="8"/>
      <c r="K303" s="5"/>
    </row>
    <row r="304" spans="1:11" ht="141.75" x14ac:dyDescent="0.25">
      <c r="A304" s="5"/>
      <c r="B304" s="4" t="s">
        <v>114</v>
      </c>
      <c r="C304" s="15">
        <f t="shared" si="86"/>
        <v>52505.811000000002</v>
      </c>
      <c r="D304" s="20">
        <f>D307</f>
        <v>10802.26</v>
      </c>
      <c r="E304" s="10">
        <f t="shared" ref="E304:I304" si="88">E307</f>
        <v>11077.26</v>
      </c>
      <c r="F304" s="20">
        <f t="shared" si="88"/>
        <v>9663.6200000000008</v>
      </c>
      <c r="G304" s="10">
        <f t="shared" si="88"/>
        <v>6987.5569999999998</v>
      </c>
      <c r="H304" s="10">
        <f t="shared" si="88"/>
        <v>6987.5569999999998</v>
      </c>
      <c r="I304" s="10">
        <f t="shared" si="88"/>
        <v>6987.5569999999998</v>
      </c>
      <c r="J304" s="8"/>
      <c r="K304" s="5"/>
    </row>
    <row r="305" spans="1:11" x14ac:dyDescent="0.25">
      <c r="A305" s="5"/>
      <c r="B305" s="4" t="s">
        <v>23</v>
      </c>
      <c r="C305" s="15">
        <f t="shared" si="86"/>
        <v>0</v>
      </c>
      <c r="D305" s="15"/>
      <c r="E305" s="8"/>
      <c r="F305" s="15"/>
      <c r="G305" s="8"/>
      <c r="H305" s="8"/>
      <c r="I305" s="8"/>
      <c r="J305" s="8"/>
      <c r="K305" s="5"/>
    </row>
    <row r="306" spans="1:11" x14ac:dyDescent="0.25">
      <c r="A306" s="5"/>
      <c r="B306" s="4" t="s">
        <v>14</v>
      </c>
      <c r="C306" s="15">
        <f t="shared" si="86"/>
        <v>0</v>
      </c>
      <c r="D306" s="15"/>
      <c r="E306" s="8"/>
      <c r="F306" s="15"/>
      <c r="G306" s="8"/>
      <c r="H306" s="8"/>
      <c r="I306" s="8"/>
      <c r="J306" s="8"/>
      <c r="K306" s="5"/>
    </row>
    <row r="307" spans="1:11" x14ac:dyDescent="0.25">
      <c r="A307" s="5"/>
      <c r="B307" s="4" t="s">
        <v>89</v>
      </c>
      <c r="C307" s="15">
        <f t="shared" si="86"/>
        <v>52505.811000000002</v>
      </c>
      <c r="D307" s="15">
        <v>10802.26</v>
      </c>
      <c r="E307" s="8">
        <v>11077.26</v>
      </c>
      <c r="F307" s="15">
        <v>9663.6200000000008</v>
      </c>
      <c r="G307" s="8">
        <v>6987.5569999999998</v>
      </c>
      <c r="H307" s="8">
        <v>6987.5569999999998</v>
      </c>
      <c r="I307" s="8">
        <v>6987.5569999999998</v>
      </c>
      <c r="J307" s="8"/>
      <c r="K307" s="5"/>
    </row>
    <row r="308" spans="1:11" x14ac:dyDescent="0.25">
      <c r="A308" s="5"/>
      <c r="B308" s="4" t="s">
        <v>16</v>
      </c>
      <c r="C308" s="15">
        <f t="shared" si="86"/>
        <v>0</v>
      </c>
      <c r="D308" s="15"/>
      <c r="E308" s="8"/>
      <c r="F308" s="15"/>
      <c r="G308" s="8"/>
      <c r="H308" s="8"/>
      <c r="I308" s="8"/>
      <c r="J308" s="8"/>
      <c r="K308" s="5"/>
    </row>
    <row r="309" spans="1:11" ht="120" customHeight="1" x14ac:dyDescent="0.25">
      <c r="A309" s="5"/>
      <c r="B309" s="4" t="s">
        <v>115</v>
      </c>
      <c r="C309" s="15">
        <f t="shared" si="86"/>
        <v>3690</v>
      </c>
      <c r="D309" s="20">
        <f>D312</f>
        <v>690</v>
      </c>
      <c r="E309" s="10">
        <f t="shared" ref="E309:I309" si="89">E312</f>
        <v>750</v>
      </c>
      <c r="F309" s="20">
        <f t="shared" si="89"/>
        <v>0</v>
      </c>
      <c r="G309" s="10">
        <f t="shared" si="89"/>
        <v>750</v>
      </c>
      <c r="H309" s="10">
        <f t="shared" si="89"/>
        <v>750</v>
      </c>
      <c r="I309" s="10">
        <f t="shared" si="89"/>
        <v>750</v>
      </c>
      <c r="J309" s="8"/>
      <c r="K309" s="5"/>
    </row>
    <row r="310" spans="1:11" x14ac:dyDescent="0.25">
      <c r="A310" s="5"/>
      <c r="B310" s="4" t="s">
        <v>23</v>
      </c>
      <c r="C310" s="15">
        <f t="shared" si="86"/>
        <v>0</v>
      </c>
      <c r="D310" s="15"/>
      <c r="E310" s="8"/>
      <c r="F310" s="15"/>
      <c r="G310" s="8"/>
      <c r="H310" s="8"/>
      <c r="I310" s="8"/>
      <c r="J310" s="8"/>
      <c r="K310" s="5"/>
    </row>
    <row r="311" spans="1:11" x14ac:dyDescent="0.25">
      <c r="A311" s="5"/>
      <c r="B311" s="4" t="s">
        <v>14</v>
      </c>
      <c r="C311" s="15">
        <f t="shared" si="86"/>
        <v>0</v>
      </c>
      <c r="D311" s="15"/>
      <c r="E311" s="8"/>
      <c r="F311" s="15"/>
      <c r="G311" s="8"/>
      <c r="H311" s="8"/>
      <c r="I311" s="8"/>
      <c r="J311" s="8"/>
      <c r="K311" s="5"/>
    </row>
    <row r="312" spans="1:11" x14ac:dyDescent="0.25">
      <c r="A312" s="5"/>
      <c r="B312" s="4" t="s">
        <v>90</v>
      </c>
      <c r="C312" s="15">
        <f t="shared" si="86"/>
        <v>3690</v>
      </c>
      <c r="D312" s="15">
        <v>690</v>
      </c>
      <c r="E312" s="8">
        <v>750</v>
      </c>
      <c r="F312" s="15">
        <v>0</v>
      </c>
      <c r="G312" s="8">
        <v>750</v>
      </c>
      <c r="H312" s="8">
        <v>750</v>
      </c>
      <c r="I312" s="8">
        <v>750</v>
      </c>
      <c r="J312" s="8"/>
      <c r="K312" s="5"/>
    </row>
    <row r="313" spans="1:11" x14ac:dyDescent="0.25">
      <c r="A313" s="5"/>
      <c r="B313" s="4" t="s">
        <v>16</v>
      </c>
      <c r="C313" s="15">
        <f t="shared" si="86"/>
        <v>0</v>
      </c>
      <c r="D313" s="15"/>
      <c r="E313" s="8"/>
      <c r="F313" s="15"/>
      <c r="G313" s="8"/>
      <c r="H313" s="8"/>
      <c r="I313" s="8"/>
      <c r="J313" s="8"/>
      <c r="K313" s="5"/>
    </row>
  </sheetData>
  <mergeCells count="16">
    <mergeCell ref="K6:L6"/>
    <mergeCell ref="C10:J10"/>
    <mergeCell ref="B8:J8"/>
    <mergeCell ref="B39:K39"/>
    <mergeCell ref="B33:K33"/>
    <mergeCell ref="B265:K265"/>
    <mergeCell ref="B271:K271"/>
    <mergeCell ref="B292:K292"/>
    <mergeCell ref="B298:K298"/>
    <mergeCell ref="B28:K28"/>
    <mergeCell ref="B95:K95"/>
    <mergeCell ref="B101:K101"/>
    <mergeCell ref="B212:K212"/>
    <mergeCell ref="B218:K218"/>
    <mergeCell ref="B243:K243"/>
    <mergeCell ref="B249:K24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2022-12-13T03:58:17Z</dcterms:modified>
</cp:coreProperties>
</file>