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85" yWindow="1245" windowWidth="15180" windowHeight="10080" activeTab="8"/>
  </bookViews>
  <sheets>
    <sheet name="2" sheetId="1" r:id="rId1"/>
    <sheet name="3" sheetId="2" r:id="rId2"/>
    <sheet name="6" sheetId="3" r:id="rId3"/>
    <sheet name="7" sheetId="4" r:id="rId4"/>
    <sheet name="8" sheetId="5" r:id="rId5"/>
    <sheet name="9" sheetId="6" r:id="rId6"/>
    <sheet name="12" sheetId="7" r:id="rId7"/>
    <sheet name="14" sheetId="8" r:id="rId8"/>
    <sheet name="16" sheetId="9" r:id="rId9"/>
  </sheets>
  <definedNames>
    <definedName name="_xlnm._FilterDatabase" localSheetId="2" hidden="1">'6'!$A$10:$G$587</definedName>
    <definedName name="_xlnm._FilterDatabase" localSheetId="3" hidden="1">'7'!$A$11:$M$465</definedName>
    <definedName name="_xlnm._FilterDatabase" localSheetId="4" hidden="1">'8'!$A$10:$H$612</definedName>
  </definedNames>
  <calcPr fullCalcOnLoad="1"/>
</workbook>
</file>

<file path=xl/sharedStrings.xml><?xml version="1.0" encoding="utf-8"?>
<sst xmlns="http://schemas.openxmlformats.org/spreadsheetml/2006/main" count="10054" uniqueCount="1272">
  <si>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</si>
  <si>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</si>
  <si>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</si>
  <si>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</si>
  <si>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</si>
  <si>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</si>
  <si>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</si>
  <si>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</si>
  <si>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</si>
  <si>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</si>
  <si>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</si>
  <si>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</si>
  <si>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</si>
  <si>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</si>
  <si>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</si>
  <si>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</si>
  <si>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</si>
  <si>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</si>
  <si>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</si>
  <si>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</si>
  <si>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</si>
  <si>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</si>
  <si>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</si>
  <si>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</si>
  <si>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</si>
  <si>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</si>
  <si>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</si>
  <si>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</si>
  <si>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</si>
  <si>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</si>
  <si>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</si>
  <si>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</si>
  <si>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</si>
  <si>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</si>
  <si>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</si>
  <si>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</si>
  <si>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</si>
  <si>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</si>
  <si>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</si>
  <si>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</si>
  <si>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</si>
  <si>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</si>
  <si>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</si>
  <si>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</si>
  <si>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</si>
  <si>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</si>
  <si>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</si>
  <si>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</si>
  <si>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</si>
  <si>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</si>
  <si>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</si>
  <si>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</si>
  <si>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</si>
  <si>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</si>
  <si>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</si>
  <si>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</si>
  <si>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</si>
  <si>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</si>
  <si>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</si>
  <si>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</si>
  <si>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</si>
  <si>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</si>
  <si>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</si>
  <si>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</si>
  <si>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</si>
  <si>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</si>
  <si>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</si>
  <si>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</si>
  <si>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</si>
  <si>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</si>
  <si>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</si>
  <si>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</si>
  <si>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</si>
  <si>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</si>
  <si>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</si>
  <si>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</si>
  <si>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</si>
  <si>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</si>
  <si>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</si>
  <si>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</si>
  <si>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</si>
  <si>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</si>
  <si>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</si>
  <si>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</si>
  <si>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</si>
  <si>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</si>
  <si>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</si>
  <si>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</si>
  <si>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</si>
  <si>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</si>
  <si>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</si>
  <si>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</si>
  <si>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</si>
  <si>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</si>
  <si>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</si>
  <si>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</si>
  <si>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</si>
  <si>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</si>
  <si>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</si>
  <si>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</si>
  <si>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</si>
  <si>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</si>
  <si>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</si>
  <si>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</si>
  <si>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</si>
  <si>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</si>
  <si>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</si>
  <si>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</si>
  <si>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</si>
  <si>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</si>
  <si>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</si>
  <si>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</si>
  <si>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</si>
  <si>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</si>
  <si>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</si>
  <si>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</si>
  <si>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</si>
  <si>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</si>
  <si>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</si>
  <si>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</si>
  <si>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</si>
  <si>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</si>
  <si>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</si>
  <si>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</si>
  <si>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</si>
  <si>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</si>
  <si>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</si>
  <si>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</si>
  <si>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</si>
  <si>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</si>
  <si>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</si>
  <si>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</si>
  <si>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</si>
  <si>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</si>
  <si>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</si>
  <si>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</si>
  <si>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</si>
  <si>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</si>
  <si>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</si>
  <si>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</si>
  <si>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</si>
  <si>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</si>
  <si>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</si>
  <si>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</si>
  <si>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</si>
  <si>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</si>
  <si>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</si>
  <si>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</si>
  <si>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</si>
  <si>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</si>
  <si>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</si>
  <si>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</si>
  <si>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</si>
  <si>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</si>
  <si>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</si>
  <si>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</si>
  <si>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</si>
  <si>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</si>
  <si>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</si>
  <si>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</si>
  <si>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</si>
  <si>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</si>
  <si>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</si>
  <si>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</si>
  <si>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</si>
  <si>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</si>
  <si>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</si>
  <si>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</si>
  <si>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</si>
  <si>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</si>
  <si>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</si>
  <si>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</si>
  <si>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</si>
  <si>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</si>
  <si>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</si>
  <si>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</si>
  <si>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</si>
  <si>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</si>
  <si>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</si>
  <si>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</si>
  <si>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</si>
  <si>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</si>
  <si>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</si>
  <si>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</si>
  <si>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</si>
  <si>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</si>
  <si>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</si>
  <si>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</si>
  <si>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</si>
  <si>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</si>
  <si>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</si>
  <si>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</si>
  <si>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</si>
  <si>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</si>
  <si>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</si>
  <si>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</si>
  <si>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</si>
  <si>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</si>
  <si>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</si>
  <si>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</si>
  <si>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</si>
  <si>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</si>
  <si>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</si>
  <si>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</si>
  <si>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</si>
  <si>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</si>
  <si>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</si>
  <si>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</si>
  <si>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</si>
  <si>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</si>
  <si>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</si>
  <si>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</si>
  <si>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</si>
  <si>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</si>
  <si>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</si>
  <si>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</si>
  <si>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</si>
  <si>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</si>
  <si>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</si>
  <si>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</si>
  <si>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</si>
  <si>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</si>
  <si>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</si>
  <si>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</si>
  <si>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</si>
  <si>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</si>
  <si>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</si>
  <si>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</si>
  <si>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</si>
  <si>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</si>
  <si>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</si>
  <si>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</si>
  <si>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</si>
  <si>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</si>
  <si>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</si>
  <si>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</si>
  <si>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</si>
  <si>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</si>
  <si>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</si>
  <si>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</si>
  <si>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</si>
  <si>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</si>
  <si>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</si>
  <si>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</si>
  <si>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</si>
  <si>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</si>
  <si>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</si>
  <si>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</si>
  <si>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</si>
  <si>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</si>
  <si>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</si>
  <si>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</si>
  <si>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</si>
  <si>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</si>
  <si>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</si>
  <si>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</si>
  <si>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</si>
  <si>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</si>
  <si>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</si>
  <si>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</si>
  <si>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</si>
  <si>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</si>
  <si>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</si>
  <si>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</si>
  <si>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</si>
  <si>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</si>
  <si>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</si>
  <si>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</si>
  <si>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</si>
  <si>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</si>
  <si>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</si>
  <si>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</si>
  <si>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</si>
  <si>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</si>
  <si>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</si>
  <si>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</si>
  <si>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</si>
  <si>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</si>
  <si>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</si>
  <si>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</si>
  <si>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</si>
  <si>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</si>
  <si>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</si>
  <si>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</si>
  <si>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</si>
  <si>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</si>
  <si>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</si>
  <si>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</si>
  <si>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</si>
  <si>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</si>
  <si>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</si>
  <si>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</si>
  <si>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</si>
  <si>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</si>
  <si>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</si>
  <si>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</si>
  <si>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</si>
  <si>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</si>
  <si>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</si>
  <si>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</si>
  <si>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</si>
  <si>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</si>
  <si>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</si>
  <si>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</si>
  <si>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</si>
  <si>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</si>
  <si>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</si>
  <si>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</si>
  <si>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</si>
  <si>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</si>
  <si>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</si>
  <si>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</si>
  <si>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</si>
  <si>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</si>
  <si>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</si>
  <si>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</si>
  <si>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</si>
  <si>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</si>
  <si>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</si>
  <si>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</si>
  <si>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</si>
  <si>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</si>
  <si>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</si>
  <si>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</si>
  <si>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</si>
  <si>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</si>
  <si>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</si>
  <si>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</si>
  <si>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</si>
  <si>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</si>
  <si>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</si>
  <si>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</si>
  <si>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</si>
  <si>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</si>
  <si>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</si>
  <si>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</si>
  <si>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</si>
  <si>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</si>
  <si>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</si>
  <si>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</si>
  <si>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</si>
  <si>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</si>
  <si>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</si>
  <si>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</si>
  <si>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</si>
  <si>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</si>
  <si>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</si>
  <si>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</si>
  <si>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</si>
  <si>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</si>
  <si>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</si>
  <si>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</si>
  <si>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</si>
  <si>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</si>
  <si>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</si>
  <si>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</si>
  <si>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</si>
  <si>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</si>
  <si>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</si>
  <si>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</si>
  <si>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</si>
  <si>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</si>
  <si>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</si>
  <si>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</si>
  <si>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</si>
  <si>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</si>
  <si>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</si>
  <si>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</si>
  <si>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</si>
  <si>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</si>
  <si>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</si>
  <si>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</si>
  <si>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</si>
  <si>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</si>
  <si>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</si>
  <si>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</si>
  <si>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</si>
  <si>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</si>
  <si>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</si>
  <si>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</si>
  <si>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</si>
  <si>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</si>
  <si>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</si>
  <si>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</si>
  <si>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</si>
  <si>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</si>
  <si>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</si>
  <si>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</si>
  <si>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</si>
  <si>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</si>
  <si>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</si>
  <si>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</si>
  <si>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</si>
  <si>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</si>
  <si>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</si>
  <si>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</si>
  <si>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</si>
  <si>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</si>
  <si>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</si>
  <si>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</si>
  <si>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</si>
  <si>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</si>
  <si>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</si>
  <si>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</si>
  <si>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</si>
  <si>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</si>
  <si>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</si>
  <si>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</si>
  <si>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</si>
  <si>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</si>
  <si>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</si>
  <si>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</si>
  <si>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</si>
  <si>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</si>
  <si>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</si>
  <si>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</si>
  <si>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</si>
  <si>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</si>
  <si>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</si>
  <si>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</si>
  <si>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</si>
  <si>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</si>
  <si>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</si>
  <si>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</si>
  <si>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</si>
  <si>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</si>
  <si>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</si>
  <si>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</si>
  <si>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</si>
  <si>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</si>
  <si>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</si>
  <si>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</si>
  <si>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</si>
  <si>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</si>
  <si>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</si>
  <si>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</si>
  <si>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</si>
  <si>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</si>
  <si>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</si>
  <si>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</si>
  <si>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</si>
  <si>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</si>
  <si>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</si>
  <si>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</si>
  <si>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</si>
  <si>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</si>
  <si>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</si>
  <si>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</si>
  <si>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</si>
  <si>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</si>
  <si>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</si>
  <si>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</si>
  <si>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</si>
  <si>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</si>
  <si>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</si>
  <si>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</si>
  <si>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</si>
  <si>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</si>
  <si>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</si>
  <si>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</si>
  <si>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</si>
  <si>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</si>
  <si>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</si>
  <si>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</si>
  <si>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</si>
  <si>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</si>
  <si>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</si>
  <si>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</si>
  <si>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</si>
  <si>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</si>
  <si>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</si>
  <si>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</si>
  <si>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</si>
  <si>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</si>
  <si>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</si>
  <si>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</si>
  <si>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</si>
  <si>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</si>
  <si>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</si>
  <si>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</si>
  <si>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</si>
  <si>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</si>
  <si>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</si>
  <si>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</si>
  <si>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</si>
  <si>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</si>
  <si>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</si>
  <si>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</si>
  <si>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</si>
  <si>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</si>
  <si>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</si>
  <si>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</si>
  <si>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</si>
  <si>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</si>
  <si>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</si>
  <si>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</si>
  <si>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</si>
  <si>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</si>
  <si>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</si>
  <si>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</si>
  <si>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</si>
  <si>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</si>
  <si>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</si>
  <si>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</si>
  <si>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</si>
  <si>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</si>
  <si>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</si>
  <si>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</si>
  <si>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</si>
  <si>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</si>
  <si>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</si>
  <si>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</si>
  <si>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</si>
  <si>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</si>
  <si>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</si>
  <si>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</si>
  <si>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</si>
  <si>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</si>
  <si>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</si>
  <si>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</si>
  <si>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</si>
  <si>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</si>
  <si>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</si>
  <si>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</si>
  <si>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</si>
  <si>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</si>
  <si>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</si>
  <si>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</si>
  <si>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</si>
  <si>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</si>
  <si>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</si>
  <si>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</si>
  <si>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</si>
  <si>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</si>
  <si>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</si>
  <si>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</si>
  <si>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</si>
  <si>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</si>
  <si>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</si>
  <si>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</si>
  <si>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</si>
  <si>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</si>
  <si>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</si>
  <si>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</si>
  <si>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</si>
  <si>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</si>
  <si>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</si>
  <si>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</si>
  <si>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</si>
  <si>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</si>
  <si>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</si>
  <si>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</si>
  <si>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</si>
  <si>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</si>
  <si>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</si>
  <si>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</si>
  <si>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</si>
  <si>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</si>
  <si>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</si>
  <si>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</si>
  <si>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</si>
  <si>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</si>
  <si>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</si>
  <si>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</si>
  <si>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</si>
  <si>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</si>
  <si>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</si>
  <si>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</si>
  <si>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</si>
  <si>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</si>
  <si>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</si>
  <si>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</si>
  <si>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</si>
  <si>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</si>
  <si>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</si>
  <si>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</si>
  <si>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</si>
  <si>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</si>
  <si>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</si>
  <si>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</si>
  <si>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</si>
  <si>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</si>
  <si>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</si>
  <si>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</si>
  <si>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</si>
  <si>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</si>
  <si>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</si>
  <si>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</si>
  <si>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</si>
  <si>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</si>
  <si>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</si>
  <si>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</si>
  <si>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</si>
  <si>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</si>
  <si>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</si>
  <si>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</si>
  <si>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</si>
  <si>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</si>
  <si>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</si>
  <si>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</si>
  <si>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</si>
  <si>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</si>
  <si>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</si>
  <si>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</si>
  <si>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</si>
  <si>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</si>
  <si>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</si>
  <si>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</si>
  <si>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</si>
  <si>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</si>
  <si>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</si>
  <si>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</si>
  <si>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</si>
  <si>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</si>
  <si>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</si>
  <si>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</si>
  <si>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</si>
  <si>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</si>
  <si>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</si>
  <si>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</si>
  <si>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</si>
  <si>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</si>
  <si>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</si>
  <si>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</si>
  <si>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</si>
  <si>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</si>
  <si>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</si>
  <si>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</si>
  <si>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</si>
  <si>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</si>
  <si>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</si>
  <si>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</si>
  <si>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</si>
  <si>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</si>
  <si>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</si>
  <si>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</si>
  <si>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</si>
  <si>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</si>
  <si>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</si>
  <si>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</si>
  <si>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</si>
  <si>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</si>
  <si>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</si>
  <si>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</si>
  <si>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</si>
  <si>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</si>
  <si>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</si>
  <si>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</si>
  <si>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</si>
  <si>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</si>
  <si>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на 2020 год и плановый период 2021 и 2022 годов"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</si>
  <si>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</si>
  <si>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</si>
  <si>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</si>
  <si>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</si>
  <si>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</si>
  <si>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</si>
  <si>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</si>
  <si>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</si>
  <si>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</si>
  <si>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</si>
  <si>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</si>
  <si>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</si>
  <si>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</si>
  <si>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</si>
  <si>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</si>
  <si>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</si>
  <si>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</si>
  <si>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</si>
  <si>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</si>
  <si>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</si>
  <si>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</si>
  <si>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</si>
  <si>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</si>
  <si>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</si>
  <si>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</si>
  <si>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</si>
  <si>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</si>
  <si>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</si>
  <si>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</si>
  <si>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</si>
  <si>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</si>
  <si>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</si>
  <si>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</si>
  <si>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</si>
  <si>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</si>
  <si>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</si>
  <si>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</si>
  <si>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</si>
  <si>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</si>
  <si>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</si>
  <si>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</si>
  <si>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</si>
  <si>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</si>
  <si>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</si>
  <si>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</si>
  <si>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</si>
  <si>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</si>
  <si>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</si>
  <si>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</si>
  <si>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Свод источников финансирования дефицита местного бюджета на 2020 год</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</si>
  <si>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</si>
  <si>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</si>
  <si>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</si>
  <si>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</si>
  <si>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</si>
  <si>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</si>
  <si>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</si>
  <si>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</si>
  <si>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</si>
  <si>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</si>
  <si>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</si>
  <si>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</si>
  <si>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</si>
  <si>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</si>
  <si>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</si>
  <si>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</si>
  <si>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</si>
  <si>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</si>
  <si>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</si>
  <si>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</si>
  <si>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</si>
  <si>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</si>
  <si>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</si>
  <si>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</si>
  <si>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</si>
  <si>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</si>
  <si>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</si>
  <si>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</si>
  <si>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</si>
  <si>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</si>
  <si>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</si>
  <si>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</si>
  <si>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</si>
  <si>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</si>
  <si>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</si>
  <si>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</si>
  <si>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</si>
  <si>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</si>
  <si>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</si>
  <si>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</si>
  <si>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</si>
  <si>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</si>
  <si>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</si>
  <si>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</si>
  <si>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</si>
  <si>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</si>
  <si>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</si>
  <si>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</si>
  <si>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</si>
  <si>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</si>
  <si>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</si>
  <si>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</si>
  <si>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</si>
  <si>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</si>
  <si>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</si>
  <si>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</si>
  <si>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</si>
  <si>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</si>
  <si>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</si>
  <si>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</si>
  <si>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</si>
  <si>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</si>
  <si>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</si>
  <si>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</si>
  <si>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</si>
  <si>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</si>
  <si>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</si>
  <si>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</si>
  <si>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</si>
  <si>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</si>
  <si>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</si>
  <si>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</si>
  <si>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</si>
  <si>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</si>
  <si>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</si>
  <si>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</si>
  <si>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</si>
  <si>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</si>
  <si>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</si>
  <si>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Приложение 8</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</si>
  <si>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</si>
  <si>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</si>
  <si>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</si>
  <si>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</si>
  <si>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</si>
  <si>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</si>
  <si>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</si>
  <si>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</si>
  <si>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</si>
  <si>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</si>
  <si>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0600843700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</si>
  <si>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</si>
  <si>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</si>
  <si>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</si>
  <si>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</si>
  <si>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</si>
  <si>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</si>
  <si>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</si>
  <si>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</si>
  <si>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</si>
  <si>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</si>
  <si>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</si>
  <si>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</si>
  <si>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</si>
  <si>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</si>
  <si>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</si>
  <si>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</si>
  <si>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</si>
  <si>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</si>
  <si>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0410910000</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</si>
  <si>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</si>
  <si>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</si>
  <si>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</si>
  <si>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</si>
  <si>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</si>
  <si>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</si>
  <si>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</si>
  <si>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</si>
  <si>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</si>
  <si>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</si>
  <si>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</si>
  <si>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</si>
  <si>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</si>
  <si>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</si>
  <si>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</si>
  <si>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</si>
  <si>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</si>
  <si>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</si>
  <si>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</si>
  <si>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</si>
  <si>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</si>
  <si>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</si>
  <si>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</si>
  <si>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</si>
  <si>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</si>
  <si>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</si>
  <si>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</si>
  <si>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</si>
  <si>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</si>
  <si>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</si>
  <si>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</si>
  <si>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</si>
  <si>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</si>
  <si>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</si>
  <si>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</si>
  <si>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</si>
  <si>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</si>
  <si>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</si>
  <si>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</si>
  <si>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</si>
  <si>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</si>
  <si>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</si>
  <si>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</si>
  <si>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</si>
  <si>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</si>
  <si>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</si>
  <si>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02501S5762</t>
  </si>
  <si>
    <t>Кредиты кредитных организаций, полученные бюджетами муниципальных районов в валюте Российской Федерации</t>
  </si>
  <si>
    <t>Бюджетные кредиты, предоставленные бюджетам  муниципальных районов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</si>
  <si>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районов </t>
  </si>
  <si>
    <t>Исполнение муниципальных  гарантий бюджетов муниципальных районов в валюте Российской Федерации в случае, если исполнение гарантом муниципальных гарантий бюджета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</si>
  <si>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Увеличение финансовых активов в собственности муниципальных районов за счет средств организаций,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районов в соответствии с законодательством Российской Федерации</t>
  </si>
  <si>
    <t>Бюджетные кредиты, предоставленные юридическим лицам из бюджетов  муниципальных районов в валюте Российской Федерации</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</si>
  <si>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</si>
  <si>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</si>
  <si>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</si>
  <si>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</si>
  <si>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</si>
  <si>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</si>
  <si>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</si>
  <si>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</si>
  <si>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Судебная система</t>
  </si>
  <si>
    <t xml:space="preserve">            Субвенции</t>
  </si>
  <si>
    <t xml:space="preserve">  НАЦИОНАЛЬНАЯ ОБОРОНА</t>
  </si>
  <si>
    <t xml:space="preserve">    Мобилизационная и вневойсковая подготовка</t>
  </si>
  <si>
    <t xml:space="preserve">              Субсидии</t>
  </si>
  <si>
    <t>520</t>
  </si>
  <si>
    <t xml:space="preserve">      Охрана семьи и детства</t>
  </si>
  <si>
    <t>1004</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</si>
  <si>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</si>
  <si>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</si>
  <si>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</si>
  <si>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</si>
  <si>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</si>
  <si>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</si>
  <si>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</si>
  <si>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</si>
  <si>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Субсидии</t>
  </si>
  <si>
    <t xml:space="preserve">    Охрана семьи и детства</t>
  </si>
  <si>
    <t xml:space="preserve">          Реализация проектов по приоритетным направлениям работы с молодежью на территории Свердловской области</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</si>
  <si>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</si>
  <si>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</si>
  <si>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</si>
  <si>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</si>
  <si>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</si>
  <si>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0501</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</si>
  <si>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</si>
  <si>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</si>
  <si>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</si>
  <si>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</si>
  <si>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</si>
  <si>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</si>
  <si>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</si>
  <si>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</si>
  <si>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</si>
  <si>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</si>
  <si>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</si>
  <si>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</si>
  <si>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</si>
  <si>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</si>
  <si>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</si>
  <si>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</si>
  <si>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</si>
  <si>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Приложение № 2</t>
  </si>
  <si>
    <t xml:space="preserve">Свод  доходов местного бюджета на 2020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</si>
  <si>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</si>
  <si>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</si>
  <si>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</si>
  <si>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</si>
  <si>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</si>
  <si>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</si>
  <si>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</si>
  <si>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</si>
  <si>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</si>
  <si>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</si>
  <si>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</si>
  <si>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</si>
  <si>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</si>
  <si>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</si>
  <si>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</si>
  <si>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</si>
  <si>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</si>
  <si>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</si>
  <si>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</si>
  <si>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</si>
  <si>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(суммы денежных взысканий (штрафов) по соответствующему платежу согласно законодательству Российской Федерации)</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</si>
  <si>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</si>
  <si>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</si>
  <si>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</si>
  <si>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</si>
  <si>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</si>
  <si>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</si>
  <si>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</si>
  <si>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</si>
  <si>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</si>
  <si>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</si>
  <si>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</si>
  <si>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</si>
  <si>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</si>
  <si>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</si>
  <si>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</si>
  <si>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</si>
  <si>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</si>
  <si>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</si>
  <si>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</si>
  <si>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</si>
  <si>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</si>
  <si>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</si>
  <si>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</si>
  <si>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</si>
  <si>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</si>
  <si>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</si>
  <si>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</si>
  <si>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</si>
  <si>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</si>
  <si>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</si>
  <si>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</si>
  <si>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</si>
  <si>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</si>
  <si>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</si>
  <si>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</si>
  <si>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</si>
  <si>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</si>
  <si>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</si>
  <si>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90111105010050000120</t>
  </si>
  <si>
    <t>90111105013050000120</t>
  </si>
  <si>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</si>
  <si>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</si>
  <si>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</si>
  <si>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</si>
  <si>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</si>
  <si>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90111105075050000120</t>
  </si>
  <si>
    <t>90111105075050003120</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</si>
  <si>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</si>
  <si>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</si>
  <si>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</si>
  <si>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90111109045050004120</t>
  </si>
  <si>
    <t xml:space="preserve">      Плата за пользование жилыми помещениями (плата за наем) муниципального жилищного фонда муниципальных районов</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</si>
  <si>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</si>
  <si>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</si>
  <si>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</si>
  <si>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</si>
  <si>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</si>
  <si>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</si>
  <si>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</si>
  <si>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</si>
  <si>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04811201041016000120</t>
  </si>
  <si>
    <t xml:space="preserve">     Плата за размещение отходов производства </t>
  </si>
  <si>
    <t>04811201042016000120</t>
  </si>
  <si>
    <t xml:space="preserve">     Плата за размещение твердых коммунальных отходов </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</si>
  <si>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</si>
  <si>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</si>
  <si>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</si>
  <si>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</si>
  <si>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</si>
  <si>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t>90611301995050003130</t>
  </si>
  <si>
    <t>90611301995050004130</t>
  </si>
  <si>
    <t>00011400000000000000</t>
  </si>
  <si>
    <t xml:space="preserve">    ДОХОДЫ ОТ ПРОДАЖИ МАТЕРИАЛЬНЫХ И НЕМАТЕРИАЛЬНЫХ АКТИВОВ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</si>
  <si>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</si>
  <si>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</si>
  <si>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</si>
  <si>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 xml:space="preserve">    ШТРАФЫ, САНКЦИИ,ВОЗМЕЩЕНИЕ УЩЕРБА</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</si>
  <si>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</si>
  <si>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</si>
  <si>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</si>
  <si>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</si>
  <si>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</si>
  <si>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90611610123010051140</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</si>
  <si>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</si>
  <si>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</si>
  <si>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</si>
  <si>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</si>
  <si>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</si>
  <si>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</si>
  <si>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00020210000000000150</t>
  </si>
  <si>
    <t xml:space="preserve">     ДОТАЦИИ БЮДЖЕТАМ СУБЪЕКТОВ РФ И МУНИЦИПАЛЬНЫМ ОБРАЗОВАНИЯМ</t>
  </si>
  <si>
    <t>90120215001050000150</t>
  </si>
  <si>
    <t xml:space="preserve">      Дотации бюджетам муниципальных районов на выравнивание бюджетной обеспеченности</t>
  </si>
  <si>
    <t>90120215002050000150</t>
  </si>
  <si>
    <t xml:space="preserve">      Дотации бюджетам муниципальных районов на поддержку  мер по обеспечению сбалансированности местных бюджетов</t>
  </si>
  <si>
    <t>00020220000000000150</t>
  </si>
  <si>
    <t xml:space="preserve">    СУБСИДИИ БЮДЖЕТАМ СУБЪЕКТОВ РОССИЙСКОЙ ФЕДЕРАЦИИ И МУНИЦИПАЛЬНЫХ ОБРАЗОВАНИЙ (МЕЖБЮДЖЕТНЫЕ СУБСИДИИ)</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</si>
  <si>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</si>
  <si>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</si>
  <si>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</si>
  <si>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</si>
  <si>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90820225519050000150</t>
  </si>
  <si>
    <t xml:space="preserve">       Субсидия бюджетам муниципальных районов на поддержку отрасли культуры</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</si>
  <si>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</si>
  <si>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</si>
  <si>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00020229999050000150</t>
  </si>
  <si>
    <t xml:space="preserve">      Прочие субсидии бюджетам муниципальных районов, в том числе:</t>
  </si>
  <si>
    <t>90120229999050000150</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</si>
  <si>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</si>
  <si>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проведение комплексных кадастровых работ </t>
  </si>
  <si>
    <t xml:space="preserve">     Субсидии на улучшение жилищных условий граждан, проживающих на сельских территориях </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</si>
  <si>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</si>
  <si>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</si>
  <si>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</si>
  <si>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90820229999050000150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</si>
  <si>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</si>
  <si>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</si>
  <si>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организацию военно-патриотического воспитания и допризывной подготовки молодых граждан</t>
  </si>
  <si>
    <t>00020230000000000150</t>
  </si>
  <si>
    <t xml:space="preserve">     СУБВЕНЦИИ БЮДЖЕТАМ СУБЪЕКТОВ РФ И МУНИЦИПАЛЬНЫХ ОБРАЗОВАНИЙ</t>
  </si>
  <si>
    <t>90120230022050000150</t>
  </si>
  <si>
    <t xml:space="preserve">      Субвенции бюджетам муниципальных районов на предоставление гражданам субсидий на оплату жилого помещения и коммунальных услуг</t>
  </si>
  <si>
    <t>00020230024050000150</t>
  </si>
  <si>
    <t xml:space="preserve">      Субвенции бюджетам муниципальных районов на выполнение передаваемых полномочий субъектов РФ, в том числе:</t>
  </si>
  <si>
    <t>90120230024050000150</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</si>
  <si>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</si>
  <si>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</si>
  <si>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</si>
  <si>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</si>
  <si>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</si>
  <si>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</si>
  <si>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</si>
  <si>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</si>
  <si>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</si>
  <si>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</si>
  <si>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</si>
  <si>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90120235120050000150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</si>
  <si>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</si>
  <si>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90120235250050000150</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</si>
  <si>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</si>
  <si>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</si>
  <si>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</si>
  <si>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</si>
  <si>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</si>
  <si>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00020239999050000150</t>
  </si>
  <si>
    <t xml:space="preserve">      Прочие субвенции бюджетам муниципальных районов, в том числе:</t>
  </si>
  <si>
    <t>90620239999050000150</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</si>
  <si>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</si>
  <si>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</si>
  <si>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</si>
  <si>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</si>
  <si>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</si>
  <si>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</si>
  <si>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90120249999050000150</t>
  </si>
  <si>
    <t xml:space="preserve">      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для Восточного, Галкинского, Зареченского, Калиновского сельских поселений</t>
  </si>
  <si>
    <t>90620249999050000150</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</si>
  <si>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</si>
  <si>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ИТОГО ДОХОДОВ</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</si>
  <si>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</si>
  <si>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</si>
  <si>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</si>
  <si>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деятельности(пени по соответствующему платежу)</t>
  </si>
  <si>
    <t>18210502010023000110</t>
  </si>
  <si>
    <t xml:space="preserve">      Единый налог на вмененный доход для отдельных видов деятельности(суммы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</si>
  <si>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</si>
  <si>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деятельности(за налоговые пеиоды, истекшие до 1 января 2011 года) (пени по соответствующему платежу)</t>
  </si>
  <si>
    <t>18210503010012100110</t>
  </si>
  <si>
    <t xml:space="preserve">      Единый сельскохозяйственный налог (пени по соответствующему платежу)</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</si>
  <si>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</si>
  <si>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</si>
  <si>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</si>
  <si>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</si>
  <si>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</si>
  <si>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</si>
  <si>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</si>
  <si>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</si>
  <si>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</si>
  <si>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</si>
  <si>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</si>
  <si>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Приложение 14</t>
  </si>
  <si>
    <t xml:space="preserve">Распределение  субвенций, субсидий и иных межбюджетных трансфертов за счет средств областного бюджета на 2020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</si>
  <si>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</si>
  <si>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</si>
  <si>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</si>
  <si>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</si>
  <si>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</si>
  <si>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</si>
  <si>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</si>
  <si>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</si>
  <si>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 xml:space="preserve">Субвенции местным бюджетам, в том числе: </t>
  </si>
  <si>
    <t>1.1.</t>
  </si>
  <si>
    <t>1.2.</t>
  </si>
  <si>
    <t>1.3.</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</si>
  <si>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</si>
  <si>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Субсидии местным бюджетам, в том числе:</t>
  </si>
  <si>
    <t>2.1.</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</si>
  <si>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</si>
  <si>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2.2.</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</si>
  <si>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</si>
  <si>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2.3.</t>
  </si>
  <si>
    <t>Реализация проектов по приоритетным направлениям работы с молодежью на территории Свердловской области</t>
  </si>
  <si>
    <t>3.</t>
  </si>
  <si>
    <t>Иные межбюджетные трансферты, в том числе:</t>
  </si>
  <si>
    <t>3.1.</t>
  </si>
  <si>
    <t>Резервный фонд Правительства Свердловской области</t>
  </si>
  <si>
    <t>ИТОГО:</t>
  </si>
  <si>
    <t>Приложение 12</t>
  </si>
  <si>
    <t xml:space="preserve">Распределение иных межбюджетных трансфертов за счет средств местного бюджета на 2020 год  </t>
  </si>
  <si>
    <t>ЦС</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</si>
  <si>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</si>
  <si>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</si>
  <si>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1.1.1.</t>
  </si>
  <si>
    <t xml:space="preserve">  Предоставление прочих межбюджетных трансфертов на выравнивание бюджетной обеспеченности поселений</t>
  </si>
  <si>
    <t>2.</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</si>
  <si>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</si>
  <si>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3 "Развитие жилищно-коммунального хозяйства и повышение энергетической эффективности"</t>
  </si>
  <si>
    <t>2.1.1.</t>
  </si>
  <si>
    <t xml:space="preserve">          Межбюджетные трансферты бюджетам сельских поселений на разработку и реализацию инвестиционных проектов</t>
  </si>
  <si>
    <t>2.1.2.</t>
  </si>
  <si>
    <t>Межбюджетные трансферты бюджетам муниципальных образований сельских поселений на замену ветхих коммунальных сетей</t>
  </si>
  <si>
    <t>2.1.3.</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</si>
  <si>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</si>
  <si>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2.1.4.</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</si>
  <si>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</si>
  <si>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Подпрограмма 4 "Развитие транспортного комплекса в муниципальном образовании Камышловский муниципальный район"</t>
  </si>
  <si>
    <t>2.2.1.</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</si>
  <si>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</si>
  <si>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2.2.2.</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</si>
  <si>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</si>
  <si>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2.3.1.</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</si>
  <si>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</si>
  <si>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2.4</t>
  </si>
  <si>
    <t xml:space="preserve"> Подпрограмма 6 "Восстановление и развитие объектов внешнего благоустройства"</t>
  </si>
  <si>
    <t>2.4.1</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</si>
  <si>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</si>
  <si>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2.4.2</t>
  </si>
  <si>
    <t xml:space="preserve">Межбюджетные трансферты муниципальным образованиям сельских поселений на благоустройство населенных пунктов
</t>
  </si>
  <si>
    <t>3</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</si>
  <si>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</si>
  <si>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3.1</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</si>
  <si>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</si>
  <si>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3.2</t>
  </si>
  <si>
    <t xml:space="preserve"> Проведение работ по внесению изменений в документы территориального и (или) правила землепользования и застройки</t>
  </si>
  <si>
    <t>3.3</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</si>
  <si>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</si>
  <si>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</si>
  <si>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t>
  </si>
  <si>
    <t>4</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</si>
  <si>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</si>
  <si>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4.1</t>
  </si>
  <si>
    <t>4.1.1.</t>
  </si>
  <si>
    <t>4.1.2.</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</si>
  <si>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</si>
  <si>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4.1.3.</t>
  </si>
  <si>
    <t xml:space="preserve"> Межбюжетные трансферты на строительство типовых культурных сооружений (Центр Культурного Развития)</t>
  </si>
  <si>
    <t>4.2.</t>
  </si>
  <si>
    <t>Подпрограмма 3 "Развитие потенциала молодежи Камышловского района"</t>
  </si>
  <si>
    <t>4.2.1.</t>
  </si>
  <si>
    <t>Реализация проектов по приоритетным направлениям работы с молодежью на территории Свердловской области за счет средств местного бюджета</t>
  </si>
  <si>
    <t>4.3.</t>
  </si>
  <si>
    <t xml:space="preserve">    Подпрограмма 4 "Развитие физической культуры, спорта и туризма "</t>
  </si>
  <si>
    <t>4.3.1.</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</si>
  <si>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</si>
  <si>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5</t>
  </si>
  <si>
    <t>Муниципальная программа "Обеспечение безопасности на территории МО Камышловский муниципальный район на 2014-2024годы"</t>
  </si>
  <si>
    <t>5.1.</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</si>
  <si>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</si>
  <si>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5.1.1.</t>
  </si>
  <si>
    <t>Предоставление межбюджетных трансфертов сельским поселениям на пожарную безопасность</t>
  </si>
  <si>
    <t>5.1.2.</t>
  </si>
  <si>
    <t>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</si>
  <si>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6</t>
  </si>
  <si>
    <t>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</si>
  <si>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3.2.</t>
  </si>
  <si>
    <t xml:space="preserve">          Поддержание в состоянии постоянной готовности к использованию защитных сооружений гражданской обороны</t>
  </si>
  <si>
    <t>0710210000</t>
  </si>
  <si>
    <t xml:space="preserve">          Организация, проведение и подведение итогов конкурса  на лучшую организацию закупок молока</t>
  </si>
  <si>
    <t>0210110000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</si>
  <si>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</si>
  <si>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</si>
  <si>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</si>
  <si>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0120110000</t>
  </si>
  <si>
    <t xml:space="preserve">          Организация и проведение мероприятий к Дню защиты прав потребителей</t>
  </si>
  <si>
    <t>0220110000</t>
  </si>
  <si>
    <t xml:space="preserve">          Организация краткосрочных курсов повышения квалификации кадров</t>
  </si>
  <si>
    <t>0220310000</t>
  </si>
  <si>
    <t xml:space="preserve">          Ежемесячное денежное вознаграждение за классное руководство педагогическим работникам общеобразовательных организаций</t>
  </si>
  <si>
    <t>03210L3030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</si>
  <si>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</si>
  <si>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</si>
  <si>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</si>
  <si>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7001546К00</t>
  </si>
  <si>
    <t>04506S8400</t>
  </si>
  <si>
    <t xml:space="preserve">          Предоставление социальных выплат молодым семьям на условиях софинансирования</t>
  </si>
  <si>
    <t>0460110000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</si>
  <si>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</si>
  <si>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</si>
  <si>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Организация и проведение церемонии награждения лучших благотворителей года</t>
  </si>
  <si>
    <t>0800210000</t>
  </si>
  <si>
    <t>Приложение7</t>
  </si>
  <si>
    <t>к Ршению Думы муниципального образования</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</si>
  <si>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и 2022 годы</t>
  </si>
  <si>
    <t>Ном-ер стро-ки</t>
  </si>
  <si>
    <t>Код раздела, подразд-ела</t>
  </si>
  <si>
    <t>2021 год</t>
  </si>
  <si>
    <t>2022 год</t>
  </si>
  <si>
    <t>Сумма, в тысячах рублях</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</si>
  <si>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</si>
  <si>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</si>
  <si>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</si>
  <si>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 xml:space="preserve">            Предоставление региональных социальных выплат молодым семьям на улучшение жилищных условий за счет областного бюджета</t>
  </si>
  <si>
    <t>Приложение 9</t>
  </si>
  <si>
    <t>Ведомственная структура расходов местного бюджета на 2021 и 2022 годы</t>
  </si>
  <si>
    <t xml:space="preserve">            Поддержание в состоянии постоянной готовности к использованию защитных сооружений гражданской обороны</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</si>
  <si>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</si>
  <si>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</si>
  <si>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</si>
  <si>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Организация и проведение мероприятий к Дню защиты прав потребителей</t>
  </si>
  <si>
    <t xml:space="preserve">            Организация краткосрочных курсов повышения квалификации кадров</t>
  </si>
  <si>
    <t xml:space="preserve">            Организация и проведение церемонии награждения лучших благотворителей года</t>
  </si>
  <si>
    <t xml:space="preserve">            Предоставление социальных выплат молодым семьям на условиях софинансирования</t>
  </si>
  <si>
    <t>Приложение № 3</t>
  </si>
  <si>
    <t xml:space="preserve">Свод  доходов местного бюджета на 2021 и 2022 годы </t>
  </si>
  <si>
    <t>на 2021 год</t>
  </si>
  <si>
    <t>на 2022 год</t>
  </si>
  <si>
    <r>
      <t xml:space="preserve">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</si>
  <si>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</si>
  <si>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</si>
  <si>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0002023999050000150</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</si>
  <si>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</si>
  <si>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</si>
  <si>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90620225304050000150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</si>
  <si>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</si>
  <si>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на предоставление региональных социальных выплат молодым семьям на улучшение жилищных условий</t>
  </si>
  <si>
    <t>90820249999050000150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</si>
</sst>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s>
  <fonts count="84">
    <font>
      <sz val="10"/>
      <name val="Arial Cyr"/>
      <family val="0"/>
    </font>
    <font>
      <sz val="8"/>
      <name val="Arial Cyr"/>
      <family val="0"/>
    </font>
    <font>
      <sz val="8"/>
      <name val="Times New Roman"/>
      <family val="1"/>
    </font>
    <font>
      <b/>
      <sz val="8"/>
      <name val="Times New Roman"/>
      <family val="1"/>
    </font>
    <font>
      <b/>
      <sz val="8"/>
      <name val="Arial Cyr"/>
      <family val="0"/>
    </font>
    <font>
      <sz val="11"/>
      <name val="Calibri"/>
      <family val="2"/>
    </font>
    <font>
      <sz val="10"/>
      <name val="Times New Roman"/>
      <family val="1"/>
    </font>
    <font>
      <b/>
      <sz val="10"/>
      <name val="Times New Roman"/>
      <family val="1"/>
    </font>
    <font>
      <b/>
      <sz val="10"/>
      <name val="Arial Cyr"/>
      <family val="0"/>
    </font>
    <font>
      <sz val="10"/>
      <name val="Arial"/>
      <family val="2"/>
    </font>
    <font>
      <b/>
      <sz val="10"/>
      <name val="Arial"/>
      <family val="2"/>
    </font>
    <font>
      <sz val="10"/>
      <color indexed="8"/>
      <name val="Arial"/>
      <family val="2"/>
    </font>
    <font>
      <sz val="9"/>
      <name val="Times New Roman"/>
      <family val="1"/>
    </font>
    <font>
      <b/>
      <sz val="9"/>
      <name val="Times New Roman"/>
      <family val="1"/>
    </font>
    <font>
      <sz val="9"/>
      <name val="Arial"/>
      <family val="2"/>
    </font>
    <font>
      <b/>
      <sz val="9"/>
      <name val="Arial"/>
      <family val="2"/>
    </font>
    <font>
      <b/>
      <i/>
      <sz val="8"/>
      <name val="Times New Roman"/>
      <family val="1"/>
    </font>
    <font>
      <i/>
      <sz val="9"/>
      <name val="Times New Roman"/>
      <family val="1"/>
    </font>
    <font>
      <i/>
      <sz val="8"/>
      <name val="Times New Roman"/>
      <family val="1"/>
    </font>
    <font>
      <i/>
      <sz val="9"/>
      <name val="Arial"/>
      <family val="2"/>
    </font>
    <font>
      <b/>
      <i/>
      <sz val="9"/>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sz val="9"/>
      <color indexed="60"/>
      <name val="Times New Roman"/>
      <family val="1"/>
    </font>
    <font>
      <b/>
      <sz val="9"/>
      <color indexed="60"/>
      <name val="Times New Roman"/>
      <family val="1"/>
    </font>
    <font>
      <b/>
      <sz val="8"/>
      <color indexed="8"/>
      <name val="Times New Roman"/>
      <family val="1"/>
    </font>
    <font>
      <sz val="8"/>
      <color indexed="8"/>
      <name val="Times New Roman"/>
      <family val="1"/>
    </font>
    <font>
      <sz val="8"/>
      <color indexed="10"/>
      <name val="Times New Roman"/>
      <family val="1"/>
    </font>
    <font>
      <b/>
      <sz val="9"/>
      <color indexed="10"/>
      <name val="Times New Roman"/>
      <family val="1"/>
    </font>
    <font>
      <sz val="9"/>
      <color indexed="10"/>
      <name val="Times New Roman"/>
      <family val="1"/>
    </font>
    <font>
      <sz val="10"/>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00000"/>
      <name val="Times New Roman"/>
      <family val="1"/>
    </font>
    <font>
      <sz val="9"/>
      <color rgb="FFC00000"/>
      <name val="Times New Roman"/>
      <family val="1"/>
    </font>
    <font>
      <b/>
      <sz val="9"/>
      <color rgb="FFC00000"/>
      <name val="Times New Roman"/>
      <family val="1"/>
    </font>
    <font>
      <b/>
      <sz val="8"/>
      <color rgb="FF000000"/>
      <name val="Times New Roman"/>
      <family val="1"/>
    </font>
    <font>
      <sz val="8"/>
      <color rgb="FF000000"/>
      <name val="Times New Roman"/>
      <family val="1"/>
    </font>
    <font>
      <sz val="8"/>
      <color rgb="FFFF0000"/>
      <name val="Times New Roman"/>
      <family val="1"/>
    </font>
    <font>
      <b/>
      <sz val="9"/>
      <color rgb="FFFF0000"/>
      <name val="Times New Roman"/>
      <family val="1"/>
    </font>
    <font>
      <sz val="9"/>
      <color rgb="FFFF0000"/>
      <name val="Times New Roman"/>
      <family val="1"/>
    </font>
    <font>
      <sz val="10"/>
      <color rgb="FFFF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top style="thin"/>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55" fillId="27" borderId="0">
      <alignment/>
      <protection/>
    </xf>
    <xf numFmtId="0" fontId="55" fillId="0" borderId="0">
      <alignment wrapText="1"/>
      <protection/>
    </xf>
    <xf numFmtId="0" fontId="55" fillId="0" borderId="0">
      <alignment/>
      <protection/>
    </xf>
    <xf numFmtId="0" fontId="56" fillId="0" borderId="0">
      <alignment horizontal="center"/>
      <protection/>
    </xf>
    <xf numFmtId="0" fontId="55" fillId="0" borderId="0">
      <alignment horizontal="right"/>
      <protection/>
    </xf>
    <xf numFmtId="0" fontId="55" fillId="27" borderId="1">
      <alignment/>
      <protection/>
    </xf>
    <xf numFmtId="0" fontId="55" fillId="0" borderId="2">
      <alignment horizontal="center" vertical="center" wrapText="1"/>
      <protection/>
    </xf>
    <xf numFmtId="0" fontId="55" fillId="27" borderId="3">
      <alignment/>
      <protection/>
    </xf>
    <xf numFmtId="0" fontId="55" fillId="27" borderId="0">
      <alignment shrinkToFit="1"/>
      <protection/>
    </xf>
    <xf numFmtId="0" fontId="57" fillId="0" borderId="3">
      <alignment horizontal="right"/>
      <protection/>
    </xf>
    <xf numFmtId="4" fontId="57" fillId="28" borderId="3">
      <alignment horizontal="right" vertical="top" shrinkToFit="1"/>
      <protection/>
    </xf>
    <xf numFmtId="4" fontId="57" fillId="29" borderId="3">
      <alignment horizontal="right" vertical="top" shrinkToFit="1"/>
      <protection/>
    </xf>
    <xf numFmtId="0" fontId="55" fillId="0" borderId="0">
      <alignment horizontal="left" wrapText="1"/>
      <protection/>
    </xf>
    <xf numFmtId="0" fontId="57" fillId="0" borderId="2">
      <alignment vertical="top" wrapText="1"/>
      <protection/>
    </xf>
    <xf numFmtId="49" fontId="55" fillId="0" borderId="2">
      <alignment horizontal="center" vertical="top" shrinkToFit="1"/>
      <protection/>
    </xf>
    <xf numFmtId="4" fontId="57" fillId="28" borderId="2">
      <alignment horizontal="right" vertical="top" shrinkToFit="1"/>
      <protection/>
    </xf>
    <xf numFmtId="4" fontId="57" fillId="29" borderId="2">
      <alignment horizontal="right" vertical="top" shrinkToFit="1"/>
      <protection/>
    </xf>
    <xf numFmtId="0" fontId="55" fillId="27" borderId="4">
      <alignment/>
      <protection/>
    </xf>
    <xf numFmtId="0" fontId="55" fillId="27" borderId="4">
      <alignment horizontal="center"/>
      <protection/>
    </xf>
    <xf numFmtId="4" fontId="57" fillId="0" borderId="2">
      <alignment horizontal="right" vertical="top" shrinkToFit="1"/>
      <protection/>
    </xf>
    <xf numFmtId="49" fontId="55" fillId="0" borderId="2">
      <alignment horizontal="left" vertical="top" wrapText="1" indent="2"/>
      <protection/>
    </xf>
    <xf numFmtId="4" fontId="55" fillId="0" borderId="2">
      <alignment horizontal="right" vertical="top" shrinkToFit="1"/>
      <protection/>
    </xf>
    <xf numFmtId="0" fontId="55" fillId="27" borderId="4">
      <alignment shrinkToFit="1"/>
      <protection/>
    </xf>
    <xf numFmtId="0" fontId="55" fillId="27" borderId="3">
      <alignment horizontal="center"/>
      <protection/>
    </xf>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8" fillId="36" borderId="5" applyNumberFormat="0" applyAlignment="0" applyProtection="0"/>
    <xf numFmtId="0" fontId="59" fillId="37" borderId="6" applyNumberFormat="0" applyAlignment="0" applyProtection="0"/>
    <xf numFmtId="0" fontId="60" fillId="37" borderId="5" applyNumberFormat="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38" borderId="11" applyNumberFormat="0" applyAlignment="0" applyProtection="0"/>
    <xf numFmtId="0" fontId="67" fillId="0" borderId="0" applyNumberFormat="0" applyFill="0" applyBorder="0" applyAlignment="0" applyProtection="0"/>
    <xf numFmtId="0" fontId="68" fillId="39" borderId="0" applyNumberFormat="0" applyBorder="0" applyAlignment="0" applyProtection="0"/>
    <xf numFmtId="0" fontId="0" fillId="40" borderId="0">
      <alignment/>
      <protection/>
    </xf>
    <xf numFmtId="0" fontId="5" fillId="0" borderId="0">
      <alignment/>
      <protection/>
    </xf>
    <xf numFmtId="0" fontId="5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9" fillId="0" borderId="0" applyNumberFormat="0" applyFill="0" applyBorder="0" applyAlignment="0" applyProtection="0"/>
    <xf numFmtId="0" fontId="70" fillId="41" borderId="0" applyNumberFormat="0" applyBorder="0" applyAlignment="0" applyProtection="0"/>
    <xf numFmtId="0" fontId="71" fillId="0" borderId="0" applyNumberFormat="0" applyFill="0" applyBorder="0" applyAlignment="0" applyProtection="0"/>
    <xf numFmtId="0" fontId="0" fillId="42" borderId="12" applyNumberFormat="0" applyFont="0" applyAlignment="0" applyProtection="0"/>
    <xf numFmtId="0" fontId="53" fillId="42" borderId="12" applyNumberFormat="0" applyFont="0" applyAlignment="0" applyProtection="0"/>
    <xf numFmtId="9" fontId="0" fillId="0" borderId="0" applyFont="0" applyFill="0" applyBorder="0" applyAlignment="0" applyProtection="0"/>
    <xf numFmtId="0" fontId="72" fillId="0" borderId="13"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43" borderId="0" applyNumberFormat="0" applyBorder="0" applyAlignment="0" applyProtection="0"/>
  </cellStyleXfs>
  <cellXfs count="267">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4"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75" fillId="45" borderId="0" xfId="0" applyFont="1" applyFill="1" applyAlignment="1">
      <alignment horizontal="center" vertical="top"/>
    </xf>
    <xf numFmtId="0" fontId="75" fillId="45" borderId="0" xfId="0" applyFont="1" applyFill="1" applyAlignment="1">
      <alignment/>
    </xf>
    <xf numFmtId="0" fontId="75" fillId="45" borderId="0" xfId="0" applyFont="1" applyFill="1" applyAlignment="1">
      <alignment horizontal="right"/>
    </xf>
    <xf numFmtId="0" fontId="75" fillId="45" borderId="0" xfId="0" applyFont="1" applyFill="1" applyAlignment="1">
      <alignment horizontal="center"/>
    </xf>
    <xf numFmtId="0" fontId="76" fillId="45" borderId="0" xfId="0" applyFont="1" applyFill="1" applyAlignment="1">
      <alignment/>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0" fontId="6" fillId="0" borderId="0" xfId="0" applyFont="1" applyFill="1" applyAlignment="1">
      <alignment wrapText="1"/>
    </xf>
    <xf numFmtId="0" fontId="7" fillId="0" borderId="14" xfId="0" applyFont="1" applyFill="1" applyBorder="1" applyAlignment="1">
      <alignment horizontal="center"/>
    </xf>
    <xf numFmtId="49" fontId="8" fillId="40" borderId="14" xfId="0" applyNumberFormat="1" applyFont="1" applyFill="1" applyBorder="1" applyAlignment="1">
      <alignment horizontal="center" vertical="top" shrinkToFit="1"/>
    </xf>
    <xf numFmtId="0" fontId="8" fillId="40" borderId="14" xfId="0" applyFont="1" applyFill="1" applyBorder="1" applyAlignment="1">
      <alignment horizontal="left" vertical="top" wrapText="1"/>
    </xf>
    <xf numFmtId="4" fontId="8"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6" borderId="14" xfId="0" applyNumberFormat="1" applyFont="1" applyFill="1" applyBorder="1" applyAlignment="1">
      <alignment horizontal="right" vertical="top" shrinkToFit="1"/>
    </xf>
    <xf numFmtId="49" fontId="9"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8"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9" fillId="45" borderId="14" xfId="0" applyFont="1" applyFill="1" applyBorder="1" applyAlignment="1">
      <alignment horizontal="justify" vertical="top" wrapText="1"/>
    </xf>
    <xf numFmtId="0" fontId="9" fillId="0" borderId="14" xfId="0" applyFont="1" applyBorder="1" applyAlignment="1">
      <alignment horizontal="justify" vertical="top" wrapText="1"/>
    </xf>
    <xf numFmtId="0" fontId="0" fillId="40" borderId="14" xfId="0" applyFont="1" applyFill="1" applyBorder="1" applyAlignment="1">
      <alignment horizontal="left" vertical="top" wrapText="1"/>
    </xf>
    <xf numFmtId="0" fontId="11" fillId="0" borderId="14" xfId="92" applyNumberFormat="1" applyFont="1" applyBorder="1" applyAlignment="1">
      <alignment wrapText="1"/>
      <protection/>
    </xf>
    <xf numFmtId="0" fontId="0" fillId="40" borderId="15" xfId="0" applyFill="1" applyBorder="1" applyAlignment="1">
      <alignment horizontal="left" vertical="top" wrapText="1"/>
    </xf>
    <xf numFmtId="0" fontId="2" fillId="45" borderId="0" xfId="0" applyFont="1" applyFill="1" applyAlignment="1">
      <alignment horizontal="center" vertical="top"/>
    </xf>
    <xf numFmtId="0" fontId="2" fillId="45" borderId="0" xfId="0" applyFont="1" applyFill="1" applyAlignment="1">
      <alignment/>
    </xf>
    <xf numFmtId="0" fontId="6" fillId="45" borderId="0" xfId="0" applyFont="1" applyFill="1" applyAlignment="1">
      <alignment/>
    </xf>
    <xf numFmtId="0" fontId="2" fillId="45" borderId="0" xfId="0" applyFont="1" applyFill="1" applyAlignment="1">
      <alignment horizontal="right"/>
    </xf>
    <xf numFmtId="0" fontId="12" fillId="45" borderId="0" xfId="0" applyFont="1" applyFill="1" applyAlignment="1">
      <alignment/>
    </xf>
    <xf numFmtId="0" fontId="2" fillId="45" borderId="14" xfId="0" applyFont="1" applyFill="1" applyBorder="1" applyAlignment="1">
      <alignment horizontal="center" vertical="center" wrapText="1"/>
    </xf>
    <xf numFmtId="0" fontId="12" fillId="45" borderId="14" xfId="0" applyFont="1" applyFill="1" applyBorder="1" applyAlignment="1">
      <alignment/>
    </xf>
    <xf numFmtId="0" fontId="77" fillId="45" borderId="0" xfId="0" applyFont="1" applyFill="1" applyAlignment="1">
      <alignment/>
    </xf>
    <xf numFmtId="0" fontId="2" fillId="0" borderId="14" xfId="0" applyFont="1" applyFill="1" applyBorder="1" applyAlignment="1">
      <alignment horizontal="center" vertical="center" wrapText="1"/>
    </xf>
    <xf numFmtId="4" fontId="2" fillId="45" borderId="14" xfId="0" applyNumberFormat="1" applyFont="1" applyFill="1" applyBorder="1" applyAlignment="1">
      <alignment horizontal="center" vertical="center" wrapText="1"/>
    </xf>
    <xf numFmtId="0" fontId="12" fillId="0" borderId="0" xfId="0" applyFont="1" applyAlignment="1">
      <alignment/>
    </xf>
    <xf numFmtId="49" fontId="2" fillId="0" borderId="0" xfId="0" applyNumberFormat="1" applyFont="1" applyAlignment="1">
      <alignment horizontal="center"/>
    </xf>
    <xf numFmtId="0" fontId="2" fillId="0" borderId="0" xfId="0" applyFont="1" applyAlignment="1">
      <alignment horizontal="right" vertical="top" wrapText="1"/>
    </xf>
    <xf numFmtId="0" fontId="2" fillId="0" borderId="0" xfId="0" applyFont="1" applyAlignment="1">
      <alignment vertical="top" wrapText="1"/>
    </xf>
    <xf numFmtId="0" fontId="2" fillId="0" borderId="16" xfId="0" applyFont="1" applyBorder="1" applyAlignment="1">
      <alignment horizontal="center" wrapText="1"/>
    </xf>
    <xf numFmtId="49" fontId="2" fillId="0" borderId="14" xfId="0" applyNumberFormat="1" applyFont="1" applyBorder="1" applyAlignment="1">
      <alignment horizontal="center" wrapText="1"/>
    </xf>
    <xf numFmtId="0" fontId="2" fillId="0" borderId="14" xfId="0" applyFont="1" applyFill="1" applyBorder="1" applyAlignment="1">
      <alignment horizontal="center" wrapText="1"/>
    </xf>
    <xf numFmtId="0" fontId="3" fillId="47" borderId="14" xfId="0" applyFont="1" applyFill="1" applyBorder="1" applyAlignment="1">
      <alignment horizontal="center" wrapText="1"/>
    </xf>
    <xf numFmtId="0" fontId="3" fillId="0" borderId="14" xfId="0" applyFont="1" applyFill="1" applyBorder="1" applyAlignment="1">
      <alignment horizontal="center" vertical="center" wrapText="1"/>
    </xf>
    <xf numFmtId="0" fontId="78" fillId="0" borderId="2" xfId="0" applyNumberFormat="1" applyFont="1" applyBorder="1" applyAlignment="1" applyProtection="1">
      <alignment vertical="top" wrapText="1"/>
      <protection/>
    </xf>
    <xf numFmtId="49" fontId="3" fillId="0" borderId="14" xfId="0" applyNumberFormat="1" applyFont="1" applyBorder="1" applyAlignment="1">
      <alignment horizontal="center" wrapText="1"/>
    </xf>
    <xf numFmtId="4" fontId="3" fillId="0" borderId="14" xfId="0" applyNumberFormat="1" applyFont="1" applyFill="1" applyBorder="1" applyAlignment="1">
      <alignment horizontal="center" wrapText="1"/>
    </xf>
    <xf numFmtId="4" fontId="3" fillId="47" borderId="14" xfId="0" applyNumberFormat="1" applyFont="1" applyFill="1" applyBorder="1" applyAlignment="1">
      <alignment/>
    </xf>
    <xf numFmtId="0" fontId="13" fillId="0" borderId="0" xfId="0" applyFont="1" applyAlignment="1">
      <alignment/>
    </xf>
    <xf numFmtId="0" fontId="12" fillId="0" borderId="17" xfId="0" applyFont="1" applyBorder="1" applyAlignment="1">
      <alignment horizontal="center"/>
    </xf>
    <xf numFmtId="0" fontId="79" fillId="0" borderId="18" xfId="0" applyNumberFormat="1" applyFont="1" applyBorder="1" applyAlignment="1" applyProtection="1">
      <alignment vertical="top" wrapText="1"/>
      <protection/>
    </xf>
    <xf numFmtId="49" fontId="79" fillId="0" borderId="17" xfId="0" applyNumberFormat="1" applyFont="1" applyBorder="1" applyAlignment="1" applyProtection="1">
      <alignment vertical="top" wrapText="1"/>
      <protection/>
    </xf>
    <xf numFmtId="4" fontId="2" fillId="0" borderId="17" xfId="0" applyNumberFormat="1" applyFont="1" applyFill="1" applyBorder="1" applyAlignment="1">
      <alignment/>
    </xf>
    <xf numFmtId="4" fontId="2" fillId="0" borderId="14" xfId="0" applyNumberFormat="1" applyFont="1" applyFill="1" applyBorder="1" applyAlignment="1">
      <alignment/>
    </xf>
    <xf numFmtId="0" fontId="12" fillId="0" borderId="14" xfId="0" applyFont="1" applyBorder="1" applyAlignment="1">
      <alignment horizontal="center"/>
    </xf>
    <xf numFmtId="0" fontId="79" fillId="0" borderId="14" xfId="0" applyNumberFormat="1" applyFont="1" applyBorder="1" applyAlignment="1" applyProtection="1">
      <alignment vertical="top" wrapText="1"/>
      <protection/>
    </xf>
    <xf numFmtId="49" fontId="79" fillId="0" borderId="14" xfId="0" applyNumberFormat="1" applyFont="1" applyBorder="1" applyAlignment="1" applyProtection="1">
      <alignment vertical="top" wrapText="1"/>
      <protection/>
    </xf>
    <xf numFmtId="0" fontId="13" fillId="0" borderId="14" xfId="0" applyFont="1" applyBorder="1" applyAlignment="1">
      <alignment horizontal="center"/>
    </xf>
    <xf numFmtId="0" fontId="78" fillId="0" borderId="14" xfId="0" applyNumberFormat="1" applyFont="1" applyBorder="1" applyAlignment="1" applyProtection="1">
      <alignment vertical="top" wrapText="1"/>
      <protection/>
    </xf>
    <xf numFmtId="49" fontId="78" fillId="0" borderId="14" xfId="0" applyNumberFormat="1" applyFont="1" applyBorder="1" applyAlignment="1" applyProtection="1">
      <alignment vertical="top" wrapText="1"/>
      <protection/>
    </xf>
    <xf numFmtId="4" fontId="3" fillId="0" borderId="14" xfId="0" applyNumberFormat="1" applyFont="1" applyFill="1" applyBorder="1" applyAlignment="1">
      <alignment/>
    </xf>
    <xf numFmtId="0" fontId="13" fillId="45" borderId="0" xfId="0" applyFont="1" applyFill="1" applyAlignment="1">
      <alignment/>
    </xf>
    <xf numFmtId="49" fontId="2" fillId="0" borderId="14" xfId="59" applyNumberFormat="1" applyFont="1" applyBorder="1" applyAlignment="1" applyProtection="1">
      <alignment wrapText="1"/>
      <protection/>
    </xf>
    <xf numFmtId="4" fontId="2" fillId="0" borderId="15" xfId="0" applyNumberFormat="1" applyFont="1" applyFill="1" applyBorder="1" applyAlignment="1">
      <alignment/>
    </xf>
    <xf numFmtId="49" fontId="79" fillId="0" borderId="15" xfId="0" applyNumberFormat="1" applyFont="1" applyBorder="1" applyAlignment="1" applyProtection="1">
      <alignment vertical="top" wrapText="1"/>
      <protection/>
    </xf>
    <xf numFmtId="49" fontId="78" fillId="0" borderId="15" xfId="0" applyNumberFormat="1" applyFont="1" applyBorder="1" applyAlignment="1" applyProtection="1">
      <alignment vertical="top" wrapText="1"/>
      <protection/>
    </xf>
    <xf numFmtId="4" fontId="3" fillId="0" borderId="15" xfId="0" applyNumberFormat="1" applyFont="1" applyFill="1" applyBorder="1" applyAlignment="1">
      <alignment/>
    </xf>
    <xf numFmtId="0" fontId="12" fillId="47" borderId="14" xfId="0" applyFont="1" applyFill="1" applyBorder="1" applyAlignment="1">
      <alignment horizontal="center"/>
    </xf>
    <xf numFmtId="0" fontId="3" fillId="47" borderId="14" xfId="0" applyFont="1" applyFill="1" applyBorder="1" applyAlignment="1">
      <alignment horizontal="left" wrapText="1"/>
    </xf>
    <xf numFmtId="49" fontId="3" fillId="47" borderId="15" xfId="0" applyNumberFormat="1" applyFont="1" applyFill="1" applyBorder="1" applyAlignment="1">
      <alignment horizontal="left" wrapText="1"/>
    </xf>
    <xf numFmtId="4" fontId="3" fillId="47" borderId="15" xfId="0" applyNumberFormat="1" applyFont="1" applyFill="1" applyBorder="1" applyAlignment="1">
      <alignment/>
    </xf>
    <xf numFmtId="0" fontId="14" fillId="0" borderId="0" xfId="0" applyFont="1" applyAlignment="1">
      <alignment/>
    </xf>
    <xf numFmtId="0" fontId="2" fillId="0" borderId="14" xfId="0" applyFont="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9" fontId="3" fillId="11" borderId="14" xfId="0" applyNumberFormat="1" applyFont="1" applyFill="1" applyBorder="1" applyAlignment="1">
      <alignment horizontal="left" wrapText="1"/>
    </xf>
    <xf numFmtId="4" fontId="3" fillId="11" borderId="14" xfId="0" applyNumberFormat="1" applyFont="1" applyFill="1" applyBorder="1" applyAlignment="1">
      <alignment horizontal="center" wrapText="1"/>
    </xf>
    <xf numFmtId="0" fontId="14" fillId="15" borderId="14" xfId="0" applyFont="1" applyFill="1" applyBorder="1" applyAlignment="1">
      <alignment horizontal="center"/>
    </xf>
    <xf numFmtId="0" fontId="2" fillId="15" borderId="14" xfId="0" applyFont="1" applyFill="1" applyBorder="1" applyAlignment="1">
      <alignment horizontal="left" vertical="center" wrapText="1"/>
    </xf>
    <xf numFmtId="49" fontId="2" fillId="15" borderId="14" xfId="0" applyNumberFormat="1" applyFont="1" applyFill="1" applyBorder="1" applyAlignment="1">
      <alignment horizontal="left" vertical="center" wrapText="1"/>
    </xf>
    <xf numFmtId="4" fontId="2" fillId="15" borderId="14" xfId="0" applyNumberFormat="1" applyFont="1" applyFill="1" applyBorder="1" applyAlignment="1">
      <alignment/>
    </xf>
    <xf numFmtId="0" fontId="14" fillId="0" borderId="14" xfId="0" applyFont="1" applyBorder="1" applyAlignment="1">
      <alignment horizontal="center"/>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15" fillId="11" borderId="14" xfId="0" applyFont="1" applyFill="1" applyBorder="1" applyAlignment="1">
      <alignment horizontal="center"/>
    </xf>
    <xf numFmtId="0" fontId="3" fillId="11" borderId="14" xfId="0" applyFont="1" applyFill="1" applyBorder="1" applyAlignment="1">
      <alignment horizontal="left" vertical="center" wrapText="1"/>
    </xf>
    <xf numFmtId="49" fontId="3" fillId="11" borderId="14" xfId="0" applyNumberFormat="1" applyFont="1" applyFill="1" applyBorder="1" applyAlignment="1">
      <alignment horizontal="left" vertical="center" wrapText="1"/>
    </xf>
    <xf numFmtId="4" fontId="3" fillId="11" borderId="14" xfId="0" applyNumberFormat="1" applyFont="1" applyFill="1" applyBorder="1" applyAlignment="1">
      <alignment/>
    </xf>
    <xf numFmtId="0" fontId="12" fillId="15" borderId="14" xfId="0" applyFont="1" applyFill="1" applyBorder="1" applyAlignment="1">
      <alignment horizontal="center"/>
    </xf>
    <xf numFmtId="0" fontId="2" fillId="15" borderId="14" xfId="0" applyFont="1" applyFill="1" applyBorder="1" applyAlignment="1">
      <alignment horizontal="left" wrapText="1"/>
    </xf>
    <xf numFmtId="49" fontId="2" fillId="15" borderId="15" xfId="0" applyNumberFormat="1" applyFont="1" applyFill="1" applyBorder="1" applyAlignment="1">
      <alignment horizontal="left" wrapText="1"/>
    </xf>
    <xf numFmtId="4" fontId="3" fillId="15" borderId="15" xfId="0" applyNumberFormat="1" applyFont="1" applyFill="1" applyBorder="1" applyAlignment="1">
      <alignment/>
    </xf>
    <xf numFmtId="4" fontId="16" fillId="47" borderId="14" xfId="0" applyNumberFormat="1" applyFont="1" applyFill="1" applyBorder="1" applyAlignment="1">
      <alignment/>
    </xf>
    <xf numFmtId="0" fontId="17" fillId="0" borderId="14" xfId="0" applyFont="1" applyBorder="1" applyAlignment="1">
      <alignment horizontal="center"/>
    </xf>
    <xf numFmtId="0" fontId="2" fillId="0" borderId="2" xfId="59" applyNumberFormat="1" applyFont="1" applyProtection="1">
      <alignment vertical="top" wrapText="1"/>
      <protection/>
    </xf>
    <xf numFmtId="49" fontId="2" fillId="0" borderId="2" xfId="59" applyNumberFormat="1" applyFont="1" applyProtection="1">
      <alignment vertical="top" wrapText="1"/>
      <protection/>
    </xf>
    <xf numFmtId="4" fontId="2" fillId="45" borderId="15" xfId="0" applyNumberFormat="1" applyFont="1" applyFill="1" applyBorder="1" applyAlignment="1">
      <alignment/>
    </xf>
    <xf numFmtId="0" fontId="18" fillId="0" borderId="14" xfId="0" applyFont="1" applyFill="1" applyBorder="1" applyAlignment="1">
      <alignment horizontal="left" wrapText="1"/>
    </xf>
    <xf numFmtId="49" fontId="18" fillId="0" borderId="15" xfId="0" applyNumberFormat="1" applyFont="1" applyFill="1" applyBorder="1" applyAlignment="1">
      <alignment horizontal="left" wrapText="1"/>
    </xf>
    <xf numFmtId="4" fontId="2" fillId="15" borderId="15" xfId="0" applyNumberFormat="1" applyFont="1" applyFill="1" applyBorder="1" applyAlignment="1">
      <alignment/>
    </xf>
    <xf numFmtId="0" fontId="19" fillId="0" borderId="14" xfId="0" applyFont="1" applyBorder="1" applyAlignment="1">
      <alignment horizontal="center"/>
    </xf>
    <xf numFmtId="4" fontId="18" fillId="45" borderId="15" xfId="0" applyNumberFormat="1" applyFont="1" applyFill="1" applyBorder="1" applyAlignment="1">
      <alignment/>
    </xf>
    <xf numFmtId="0" fontId="19" fillId="0" borderId="0" xfId="0" applyFont="1" applyAlignment="1">
      <alignment/>
    </xf>
    <xf numFmtId="4" fontId="16" fillId="47" borderId="15" xfId="0" applyNumberFormat="1" applyFont="1" applyFill="1" applyBorder="1" applyAlignment="1">
      <alignment/>
    </xf>
    <xf numFmtId="49" fontId="14" fillId="15" borderId="14" xfId="0" applyNumberFormat="1" applyFont="1" applyFill="1" applyBorder="1" applyAlignment="1">
      <alignment horizontal="center"/>
    </xf>
    <xf numFmtId="49" fontId="19" fillId="0" borderId="14" xfId="0" applyNumberFormat="1" applyFont="1" applyBorder="1" applyAlignment="1">
      <alignment horizontal="center"/>
    </xf>
    <xf numFmtId="49" fontId="19" fillId="18" borderId="14" xfId="0" applyNumberFormat="1" applyFont="1" applyFill="1" applyBorder="1" applyAlignment="1">
      <alignment horizontal="center"/>
    </xf>
    <xf numFmtId="0" fontId="3" fillId="18" borderId="14" xfId="0" applyFont="1" applyFill="1" applyBorder="1" applyAlignment="1">
      <alignment horizontal="left" wrapText="1"/>
    </xf>
    <xf numFmtId="49" fontId="3" fillId="18" borderId="15" xfId="0" applyNumberFormat="1" applyFont="1" applyFill="1" applyBorder="1" applyAlignment="1">
      <alignment horizontal="left" wrapText="1"/>
    </xf>
    <xf numFmtId="4" fontId="18" fillId="18" borderId="15" xfId="0" applyNumberFormat="1" applyFont="1" applyFill="1" applyBorder="1" applyAlignment="1">
      <alignment/>
    </xf>
    <xf numFmtId="0" fontId="2" fillId="45" borderId="2" xfId="59" applyNumberFormat="1" applyFont="1" applyFill="1" applyProtection="1">
      <alignment vertical="top" wrapText="1"/>
      <protection/>
    </xf>
    <xf numFmtId="49" fontId="2" fillId="45" borderId="2" xfId="59" applyNumberFormat="1" applyFont="1" applyFill="1" applyProtection="1">
      <alignment vertical="top" wrapText="1"/>
      <protection/>
    </xf>
    <xf numFmtId="4" fontId="19" fillId="0" borderId="0" xfId="0" applyNumberFormat="1" applyFont="1" applyAlignment="1">
      <alignment/>
    </xf>
    <xf numFmtId="0" fontId="3" fillId="18" borderId="14" xfId="59" applyNumberFormat="1" applyFont="1" applyFill="1" applyBorder="1" applyAlignment="1" applyProtection="1">
      <alignment wrapText="1"/>
      <protection/>
    </xf>
    <xf numFmtId="49" fontId="3" fillId="18" borderId="15"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9" fontId="2" fillId="15" borderId="2" xfId="59" applyNumberFormat="1" applyFont="1" applyFill="1" applyAlignment="1" applyProtection="1">
      <alignment wrapText="1"/>
      <protection/>
    </xf>
    <xf numFmtId="4" fontId="18" fillId="15" borderId="15" xfId="0" applyNumberFormat="1" applyFont="1" applyFill="1" applyBorder="1" applyAlignment="1">
      <alignment/>
    </xf>
    <xf numFmtId="0" fontId="2" fillId="0" borderId="2" xfId="59" applyNumberFormat="1" applyFont="1" applyAlignment="1" applyProtection="1">
      <alignment wrapText="1"/>
      <protection/>
    </xf>
    <xf numFmtId="49" fontId="2" fillId="0" borderId="2" xfId="59" applyNumberFormat="1" applyFont="1" applyAlignment="1" applyProtection="1">
      <alignment wrapText="1"/>
      <protection/>
    </xf>
    <xf numFmtId="0" fontId="2" fillId="21" borderId="2" xfId="59" applyNumberFormat="1" applyFont="1" applyFill="1" applyAlignment="1" applyProtection="1">
      <alignment wrapText="1"/>
      <protection/>
    </xf>
    <xf numFmtId="49" fontId="2" fillId="21" borderId="2" xfId="59" applyNumberFormat="1" applyFont="1" applyFill="1" applyAlignment="1" applyProtection="1">
      <alignment wrapText="1"/>
      <protection/>
    </xf>
    <xf numFmtId="4" fontId="18" fillId="21" borderId="15" xfId="0" applyNumberFormat="1" applyFont="1" applyFill="1" applyBorder="1" applyAlignment="1">
      <alignment/>
    </xf>
    <xf numFmtId="49" fontId="15" fillId="18" borderId="14" xfId="0" applyNumberFormat="1" applyFont="1" applyFill="1" applyBorder="1" applyAlignment="1">
      <alignment horizontal="center"/>
    </xf>
    <xf numFmtId="4" fontId="3" fillId="18" borderId="15" xfId="0" applyNumberFormat="1" applyFont="1" applyFill="1" applyBorder="1" applyAlignment="1">
      <alignment/>
    </xf>
    <xf numFmtId="0" fontId="2" fillId="45" borderId="2" xfId="59" applyNumberFormat="1" applyFont="1" applyFill="1" applyAlignment="1" applyProtection="1">
      <alignment wrapText="1"/>
      <protection/>
    </xf>
    <xf numFmtId="49" fontId="2" fillId="45" borderId="2" xfId="59" applyNumberFormat="1" applyFont="1" applyFill="1" applyAlignment="1" applyProtection="1">
      <alignment wrapText="1"/>
      <protection/>
    </xf>
    <xf numFmtId="49" fontId="14" fillId="47" borderId="14" xfId="0" applyNumberFormat="1" applyFont="1" applyFill="1" applyBorder="1" applyAlignment="1">
      <alignment horizontal="center"/>
    </xf>
    <xf numFmtId="49" fontId="14" fillId="0" borderId="0" xfId="0" applyNumberFormat="1" applyFont="1" applyAlignment="1">
      <alignment/>
    </xf>
    <xf numFmtId="49" fontId="19" fillId="0" borderId="17" xfId="0" applyNumberFormat="1" applyFont="1" applyBorder="1" applyAlignment="1">
      <alignment horizontal="center"/>
    </xf>
    <xf numFmtId="0" fontId="2" fillId="45" borderId="19" xfId="59" applyNumberFormat="1" applyFont="1" applyFill="1" applyBorder="1" applyAlignment="1" applyProtection="1">
      <alignment wrapText="1"/>
      <protection/>
    </xf>
    <xf numFmtId="49" fontId="2" fillId="45" borderId="19" xfId="59" applyNumberFormat="1" applyFont="1" applyFill="1" applyBorder="1" applyAlignment="1" applyProtection="1">
      <alignment wrapText="1"/>
      <protection/>
    </xf>
    <xf numFmtId="4" fontId="18" fillId="45" borderId="20" xfId="0" applyNumberFormat="1" applyFont="1" applyFill="1" applyBorder="1" applyAlignment="1">
      <alignment/>
    </xf>
    <xf numFmtId="4" fontId="16" fillId="47" borderId="20" xfId="0" applyNumberFormat="1" applyFont="1" applyFill="1" applyBorder="1" applyAlignment="1">
      <alignment/>
    </xf>
    <xf numFmtId="49" fontId="20" fillId="45" borderId="14" xfId="0" applyNumberFormat="1" applyFont="1" applyFill="1" applyBorder="1" applyAlignment="1">
      <alignment horizontal="center"/>
    </xf>
    <xf numFmtId="49" fontId="3" fillId="45" borderId="15" xfId="59" applyNumberFormat="1" applyFont="1" applyFill="1" applyBorder="1" applyAlignment="1" applyProtection="1">
      <alignment wrapText="1"/>
      <protection/>
    </xf>
    <xf numFmtId="4" fontId="16" fillId="45" borderId="15" xfId="0" applyNumberFormat="1" applyFont="1" applyFill="1" applyBorder="1" applyAlignment="1">
      <alignment/>
    </xf>
    <xf numFmtId="0" fontId="7" fillId="0" borderId="0" xfId="0" applyFont="1" applyFill="1" applyAlignment="1">
      <alignment horizontal="center" wrapText="1"/>
    </xf>
    <xf numFmtId="0" fontId="2" fillId="45" borderId="17" xfId="0" applyFont="1" applyFill="1" applyBorder="1" applyAlignment="1">
      <alignment horizontal="center" vertical="top" wrapText="1"/>
    </xf>
    <xf numFmtId="0" fontId="2" fillId="45" borderId="17" xfId="0" applyFont="1" applyFill="1" applyBorder="1" applyAlignment="1">
      <alignment horizontal="center" vertical="center" wrapText="1"/>
    </xf>
    <xf numFmtId="0" fontId="2" fillId="45" borderId="14" xfId="0" applyFont="1" applyFill="1" applyBorder="1" applyAlignment="1">
      <alignment horizontal="center" vertical="top"/>
    </xf>
    <xf numFmtId="0" fontId="55" fillId="45" borderId="14" xfId="57" applyNumberFormat="1" applyFont="1" applyFill="1" applyBorder="1" applyAlignment="1" applyProtection="1">
      <alignment vertical="top" wrapText="1"/>
      <protection/>
    </xf>
    <xf numFmtId="1" fontId="55" fillId="45" borderId="14" xfId="59" applyNumberFormat="1" applyFont="1" applyFill="1" applyBorder="1" applyAlignment="1" applyProtection="1">
      <alignment horizontal="center" vertical="top" shrinkToFit="1"/>
      <protection/>
    </xf>
    <xf numFmtId="4" fontId="55" fillId="28" borderId="4" xfId="61" applyNumberFormat="1" applyFont="1" applyBorder="1" applyProtection="1">
      <alignment horizontal="right" vertical="top" shrinkToFit="1"/>
      <protection/>
    </xf>
    <xf numFmtId="4" fontId="55" fillId="45" borderId="14" xfId="61" applyNumberFormat="1" applyFont="1" applyFill="1" applyBorder="1" applyProtection="1">
      <alignment horizontal="right" vertical="top" shrinkToFit="1"/>
      <protection/>
    </xf>
    <xf numFmtId="4" fontId="55" fillId="0" borderId="4" xfId="52" applyNumberFormat="1" applyFont="1" applyBorder="1" applyAlignment="1" applyProtection="1">
      <alignment horizontal="right" vertical="top" shrinkToFit="1"/>
      <protection/>
    </xf>
    <xf numFmtId="0" fontId="80" fillId="0" borderId="0" xfId="0" applyFont="1" applyFill="1" applyAlignment="1">
      <alignment/>
    </xf>
    <xf numFmtId="0" fontId="80" fillId="45" borderId="0" xfId="0" applyFont="1" applyFill="1" applyAlignment="1">
      <alignment/>
    </xf>
    <xf numFmtId="0" fontId="80" fillId="45" borderId="0" xfId="0" applyFont="1" applyFill="1" applyAlignment="1">
      <alignment horizontal="center" vertical="top"/>
    </xf>
    <xf numFmtId="0" fontId="81" fillId="0" borderId="0" xfId="0" applyFont="1" applyFill="1" applyAlignment="1">
      <alignment/>
    </xf>
    <xf numFmtId="0" fontId="82" fillId="0" borderId="0" xfId="0" applyFont="1" applyFill="1" applyAlignment="1">
      <alignment/>
    </xf>
    <xf numFmtId="0" fontId="82" fillId="0" borderId="0" xfId="0" applyFont="1" applyFill="1" applyAlignment="1">
      <alignment/>
    </xf>
    <xf numFmtId="0" fontId="83" fillId="0" borderId="0" xfId="0" applyFont="1" applyFill="1" applyAlignment="1">
      <alignment/>
    </xf>
    <xf numFmtId="4" fontId="55" fillId="45" borderId="17" xfId="92" applyNumberFormat="1" applyFont="1" applyFill="1" applyBorder="1" applyAlignment="1">
      <alignment horizontal="right" vertical="top" shrinkToFit="1"/>
      <protection/>
    </xf>
    <xf numFmtId="4" fontId="55" fillId="45" borderId="14" xfId="92" applyNumberFormat="1" applyFont="1" applyFill="1" applyBorder="1" applyAlignment="1">
      <alignment horizontal="right" vertical="top" shrinkToFit="1"/>
      <protection/>
    </xf>
    <xf numFmtId="0" fontId="0" fillId="0" borderId="21"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xf>
    <xf numFmtId="0" fontId="12" fillId="0" borderId="0" xfId="0" applyFont="1" applyFill="1" applyAlignment="1">
      <alignment/>
    </xf>
    <xf numFmtId="0" fontId="2" fillId="45" borderId="0" xfId="0" applyFont="1" applyFill="1" applyAlignment="1">
      <alignment horizontal="center" vertical="top"/>
    </xf>
    <xf numFmtId="0" fontId="2" fillId="45" borderId="14" xfId="0" applyFont="1" applyFill="1" applyBorder="1" applyAlignment="1">
      <alignment horizontal="center" vertical="top"/>
    </xf>
    <xf numFmtId="0" fontId="2" fillId="45" borderId="14" xfId="0" applyFont="1" applyFill="1" applyBorder="1" applyAlignment="1">
      <alignment horizontal="center" vertical="top" wrapText="1"/>
    </xf>
    <xf numFmtId="0" fontId="2" fillId="45" borderId="0" xfId="0" applyFont="1" applyFill="1" applyAlignment="1">
      <alignment/>
    </xf>
    <xf numFmtId="0" fontId="2" fillId="45" borderId="0" xfId="0" applyFont="1" applyFill="1" applyAlignment="1">
      <alignment horizontal="center"/>
    </xf>
    <xf numFmtId="0" fontId="55" fillId="45" borderId="14" xfId="57" applyNumberFormat="1" applyFont="1" applyFill="1" applyBorder="1" applyAlignment="1" applyProtection="1">
      <alignment vertical="top" wrapText="1"/>
      <protection/>
    </xf>
    <xf numFmtId="1" fontId="55" fillId="45" borderId="14" xfId="59" applyNumberFormat="1" applyFont="1" applyFill="1" applyBorder="1" applyAlignment="1" applyProtection="1">
      <alignment horizontal="center" vertical="top" shrinkToFit="1"/>
      <protection/>
    </xf>
    <xf numFmtId="0" fontId="2" fillId="45" borderId="14" xfId="0" applyFont="1" applyFill="1" applyBorder="1" applyAlignment="1">
      <alignment horizontal="center" vertical="center" wrapText="1"/>
    </xf>
    <xf numFmtId="0" fontId="2" fillId="45" borderId="0" xfId="0" applyFont="1" applyFill="1" applyAlignment="1">
      <alignment horizontal="right"/>
    </xf>
    <xf numFmtId="4" fontId="2" fillId="45" borderId="14" xfId="0" applyNumberFormat="1" applyFont="1" applyFill="1" applyBorder="1" applyAlignment="1">
      <alignment horizontal="center" vertical="center" wrapText="1"/>
    </xf>
    <xf numFmtId="0" fontId="55" fillId="45" borderId="3" xfId="57" applyNumberFormat="1" applyFont="1" applyFill="1" applyAlignment="1" applyProtection="1">
      <alignment vertical="top" wrapText="1"/>
      <protection/>
    </xf>
    <xf numFmtId="1" fontId="55" fillId="45" borderId="2" xfId="59" applyNumberFormat="1" applyFont="1" applyFill="1" applyAlignment="1" applyProtection="1">
      <alignment horizontal="center" vertical="top" shrinkToFit="1"/>
      <protection/>
    </xf>
    <xf numFmtId="1" fontId="55" fillId="45" borderId="19" xfId="59" applyNumberFormat="1" applyFont="1" applyFill="1" applyBorder="1" applyAlignment="1" applyProtection="1">
      <alignment horizontal="center" vertical="top" shrinkToFit="1"/>
      <protection/>
    </xf>
    <xf numFmtId="4" fontId="55" fillId="45" borderId="14" xfId="61" applyNumberFormat="1" applyFont="1" applyFill="1" applyBorder="1" applyProtection="1">
      <alignment horizontal="right" vertical="top" shrinkToFit="1"/>
      <protection/>
    </xf>
    <xf numFmtId="4" fontId="55" fillId="45" borderId="14" xfId="52" applyNumberFormat="1" applyFont="1" applyFill="1" applyBorder="1" applyAlignment="1" applyProtection="1">
      <alignment horizontal="right" vertical="top" shrinkToFit="1"/>
      <protection/>
    </xf>
    <xf numFmtId="4" fontId="55" fillId="45" borderId="2" xfId="61" applyNumberFormat="1" applyFont="1" applyFill="1" applyProtection="1">
      <alignment horizontal="right" vertical="top" shrinkToFit="1"/>
      <protection/>
    </xf>
    <xf numFmtId="0" fontId="2" fillId="45" borderId="17" xfId="0" applyFont="1" applyFill="1" applyBorder="1" applyAlignment="1">
      <alignment horizontal="center" vertical="top"/>
    </xf>
    <xf numFmtId="4" fontId="55" fillId="45" borderId="19" xfId="61" applyNumberFormat="1" applyFont="1" applyFill="1" applyBorder="1" applyProtection="1">
      <alignment horizontal="right" vertical="top" shrinkToFit="1"/>
      <protection/>
    </xf>
    <xf numFmtId="0" fontId="2" fillId="0" borderId="0" xfId="0" applyFont="1" applyFill="1" applyAlignment="1">
      <alignment horizontal="center"/>
    </xf>
    <xf numFmtId="0" fontId="2" fillId="45" borderId="0" xfId="0" applyFont="1" applyFill="1" applyBorder="1" applyAlignment="1">
      <alignment horizontal="center" vertical="center" wrapText="1"/>
    </xf>
    <xf numFmtId="0" fontId="1" fillId="0" borderId="0" xfId="0" applyFont="1" applyAlignment="1">
      <alignment horizontal="center"/>
    </xf>
    <xf numFmtId="4" fontId="12" fillId="0" borderId="0" xfId="0" applyNumberFormat="1" applyFont="1" applyFill="1" applyAlignment="1">
      <alignment/>
    </xf>
    <xf numFmtId="0" fontId="2" fillId="0" borderId="0" xfId="0" applyFont="1" applyFill="1" applyAlignment="1">
      <alignment/>
    </xf>
    <xf numFmtId="0" fontId="2" fillId="0" borderId="15" xfId="0" applyFont="1" applyFill="1" applyBorder="1" applyAlignment="1">
      <alignment horizontal="center" vertical="center" wrapText="1"/>
    </xf>
    <xf numFmtId="0" fontId="13" fillId="0" borderId="0" xfId="0" applyFont="1" applyFill="1" applyAlignment="1">
      <alignment/>
    </xf>
    <xf numFmtId="4" fontId="12" fillId="45" borderId="14" xfId="0" applyNumberFormat="1" applyFont="1" applyFill="1" applyBorder="1" applyAlignment="1">
      <alignment/>
    </xf>
    <xf numFmtId="4" fontId="0" fillId="45" borderId="14" xfId="52" applyNumberFormat="1" applyFont="1" applyFill="1" applyBorder="1" applyAlignment="1" applyProtection="1">
      <alignment horizontal="right" vertical="top" shrinkToFit="1"/>
      <protection/>
    </xf>
    <xf numFmtId="0" fontId="0" fillId="45" borderId="14" xfId="57" applyNumberFormat="1" applyFont="1" applyFill="1" applyBorder="1" applyAlignment="1" applyProtection="1">
      <alignment vertical="top" wrapText="1"/>
      <protection/>
    </xf>
    <xf numFmtId="1" fontId="0" fillId="45" borderId="14" xfId="59" applyNumberFormat="1" applyFont="1" applyFill="1" applyBorder="1" applyAlignment="1" applyProtection="1">
      <alignment horizontal="center" vertical="top" shrinkToFit="1"/>
      <protection/>
    </xf>
    <xf numFmtId="4" fontId="0" fillId="45" borderId="14" xfId="61" applyNumberFormat="1" applyFont="1" applyFill="1" applyBorder="1" applyProtection="1">
      <alignment horizontal="right" vertical="top" shrinkToFit="1"/>
      <protection/>
    </xf>
    <xf numFmtId="0" fontId="2" fillId="45" borderId="0" xfId="0" applyFont="1" applyFill="1" applyAlignment="1">
      <alignment/>
    </xf>
    <xf numFmtId="0" fontId="1" fillId="45" borderId="0" xfId="0" applyFont="1" applyFill="1" applyAlignment="1">
      <alignment/>
    </xf>
    <xf numFmtId="0" fontId="1" fillId="45" borderId="0" xfId="0" applyFont="1" applyFill="1" applyAlignment="1">
      <alignment horizontal="center"/>
    </xf>
    <xf numFmtId="0" fontId="0" fillId="45" borderId="14" xfId="0" applyFont="1" applyFill="1" applyBorder="1" applyAlignment="1">
      <alignment horizontal="center" vertical="center" wrapText="1"/>
    </xf>
    <xf numFmtId="0" fontId="2" fillId="45" borderId="14" xfId="0" applyFont="1" applyFill="1" applyBorder="1" applyAlignment="1">
      <alignment vertical="center" wrapText="1"/>
    </xf>
    <xf numFmtId="4" fontId="55" fillId="45" borderId="14" xfId="52" applyNumberFormat="1" applyFont="1" applyFill="1" applyBorder="1" applyAlignment="1" applyProtection="1">
      <alignment horizontal="right" vertical="top" shrinkToFit="1"/>
      <protection/>
    </xf>
    <xf numFmtId="0" fontId="2" fillId="45" borderId="21" xfId="0" applyFont="1" applyFill="1" applyBorder="1" applyAlignment="1">
      <alignment horizontal="center" vertical="center" wrapText="1"/>
    </xf>
    <xf numFmtId="0" fontId="2" fillId="45" borderId="0" xfId="0" applyFont="1" applyFill="1" applyBorder="1" applyAlignment="1">
      <alignment horizontal="center" vertical="top"/>
    </xf>
    <xf numFmtId="0" fontId="2" fillId="45" borderId="0" xfId="0" applyFont="1" applyFill="1" applyBorder="1" applyAlignment="1">
      <alignment/>
    </xf>
    <xf numFmtId="0" fontId="6" fillId="45" borderId="0" xfId="0" applyFont="1" applyFill="1" applyBorder="1" applyAlignment="1">
      <alignment/>
    </xf>
    <xf numFmtId="0" fontId="2" fillId="45" borderId="0" xfId="0" applyFont="1" applyFill="1" applyBorder="1" applyAlignment="1">
      <alignment horizontal="right"/>
    </xf>
    <xf numFmtId="0" fontId="2" fillId="45" borderId="0" xfId="0" applyFont="1" applyFill="1" applyBorder="1" applyAlignment="1">
      <alignment horizontal="center"/>
    </xf>
    <xf numFmtId="0" fontId="12" fillId="45" borderId="0" xfId="0" applyFont="1" applyFill="1" applyBorder="1" applyAlignment="1">
      <alignment/>
    </xf>
    <xf numFmtId="49" fontId="8" fillId="40" borderId="16" xfId="0" applyNumberFormat="1" applyFont="1" applyFill="1" applyBorder="1" applyAlignment="1">
      <alignment horizontal="left" vertical="top" shrinkToFit="1"/>
    </xf>
    <xf numFmtId="49" fontId="8" fillId="40" borderId="15" xfId="0" applyNumberFormat="1" applyFont="1" applyFill="1" applyBorder="1" applyAlignment="1">
      <alignment horizontal="left" vertical="top" shrinkToFit="1"/>
    </xf>
    <xf numFmtId="0" fontId="6" fillId="0" borderId="0" xfId="0" applyFont="1" applyFill="1" applyAlignment="1">
      <alignment horizontal="right"/>
    </xf>
    <xf numFmtId="0" fontId="7" fillId="0" borderId="0" xfId="0" applyFont="1" applyFill="1" applyAlignment="1">
      <alignment horizont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0" fillId="40" borderId="17" xfId="0" applyFill="1" applyBorder="1" applyAlignment="1">
      <alignment horizontal="center" vertical="center" wrapText="1"/>
    </xf>
    <xf numFmtId="0" fontId="0" fillId="40" borderId="21" xfId="0" applyFill="1" applyBorder="1" applyAlignment="1">
      <alignment horizontal="center" vertical="center" wrapText="1"/>
    </xf>
    <xf numFmtId="0" fontId="6" fillId="45" borderId="0" xfId="0" applyFont="1" applyFill="1" applyBorder="1" applyAlignment="1">
      <alignment horizontal="center" vertical="center" wrapText="1"/>
    </xf>
    <xf numFmtId="0" fontId="6" fillId="45" borderId="0" xfId="0" applyFont="1" applyFill="1" applyAlignment="1">
      <alignment horizontal="center"/>
    </xf>
    <xf numFmtId="0" fontId="55" fillId="45" borderId="14" xfId="50" applyNumberFormat="1" applyFont="1" applyFill="1" applyBorder="1" applyAlignment="1" applyProtection="1">
      <alignment horizontal="center"/>
      <protection/>
    </xf>
    <xf numFmtId="0" fontId="55" fillId="45" borderId="14" xfId="50" applyNumberFormat="1" applyFont="1" applyFill="1" applyBorder="1" applyProtection="1">
      <alignment horizontal="right"/>
      <protection/>
    </xf>
    <xf numFmtId="0" fontId="55" fillId="45" borderId="14" xfId="50" applyFont="1" applyFill="1" applyBorder="1">
      <alignment horizontal="right"/>
      <protection/>
    </xf>
    <xf numFmtId="0" fontId="6" fillId="0" borderId="0" xfId="0" applyFont="1" applyFill="1" applyBorder="1" applyAlignment="1">
      <alignment horizontal="center" vertical="center" wrapText="1"/>
    </xf>
    <xf numFmtId="0" fontId="0" fillId="0" borderId="0" xfId="0" applyFont="1" applyAlignment="1">
      <alignment horizontal="center"/>
    </xf>
    <xf numFmtId="0" fontId="2"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2"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2" fillId="0" borderId="17" xfId="0" applyFont="1" applyFill="1" applyBorder="1" applyAlignment="1">
      <alignment horizontal="center" vertical="center" wrapText="1"/>
    </xf>
    <xf numFmtId="0" fontId="0" fillId="0" borderId="21" xfId="0" applyFont="1" applyBorder="1" applyAlignment="1">
      <alignment horizontal="center" vertical="center" wrapText="1"/>
    </xf>
    <xf numFmtId="0" fontId="6" fillId="45" borderId="0" xfId="0" applyFont="1" applyFill="1" applyBorder="1" applyAlignment="1">
      <alignment horizontal="center"/>
    </xf>
    <xf numFmtId="0" fontId="0" fillId="45" borderId="14" xfId="50" applyNumberFormat="1" applyFont="1" applyFill="1" applyBorder="1" applyProtection="1">
      <alignment horizontal="right"/>
      <protection/>
    </xf>
    <xf numFmtId="0" fontId="0" fillId="45" borderId="14" xfId="50" applyFont="1" applyFill="1" applyBorder="1">
      <alignment horizontal="right"/>
      <protection/>
    </xf>
    <xf numFmtId="0" fontId="55" fillId="45" borderId="14" xfId="50" applyNumberFormat="1" applyFont="1" applyFill="1" applyBorder="1" applyProtection="1">
      <alignment horizontal="right"/>
      <protection/>
    </xf>
    <xf numFmtId="0" fontId="55" fillId="45" borderId="14" xfId="50" applyFont="1" applyFill="1" applyBorder="1">
      <alignment horizontal="right"/>
      <protection/>
    </xf>
    <xf numFmtId="0" fontId="2" fillId="45" borderId="0" xfId="0" applyFont="1" applyFill="1" applyBorder="1" applyAlignment="1">
      <alignment horizontal="center" vertical="center" wrapText="1"/>
    </xf>
    <xf numFmtId="0" fontId="1" fillId="45" borderId="0" xfId="0" applyFont="1" applyFill="1" applyAlignment="1">
      <alignment horizontal="center"/>
    </xf>
    <xf numFmtId="0" fontId="2" fillId="45" borderId="14" xfId="0" applyFont="1" applyFill="1" applyBorder="1" applyAlignment="1">
      <alignment vertical="center" wrapText="1"/>
    </xf>
    <xf numFmtId="0" fontId="0" fillId="45" borderId="14" xfId="0" applyFont="1" applyFill="1" applyBorder="1" applyAlignment="1">
      <alignment vertical="center" wrapText="1"/>
    </xf>
    <xf numFmtId="0" fontId="0" fillId="45" borderId="14" xfId="0" applyFont="1" applyFill="1" applyBorder="1" applyAlignment="1">
      <alignment horizontal="center" vertical="center" wrapText="1"/>
    </xf>
    <xf numFmtId="0" fontId="3" fillId="0" borderId="0" xfId="0" applyFont="1" applyAlignment="1">
      <alignment horizontal="center"/>
    </xf>
    <xf numFmtId="0" fontId="8" fillId="0" borderId="0" xfId="0" applyFont="1" applyAlignment="1">
      <alignment/>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0" fillId="40" borderId="16" xfId="0" applyFill="1" applyBorder="1" applyAlignment="1">
      <alignment horizontal="center" vertical="center" wrapText="1"/>
    </xf>
    <xf numFmtId="0" fontId="0" fillId="40" borderId="15" xfId="0" applyFill="1" applyBorder="1" applyAlignment="1">
      <alignment horizontal="center" vertical="center" wrapText="1"/>
    </xf>
    <xf numFmtId="0" fontId="0" fillId="40" borderId="14" xfId="0" applyFill="1" applyBorder="1" applyAlignment="1">
      <alignment vertical="center" wrapText="1"/>
    </xf>
    <xf numFmtId="49" fontId="8" fillId="40" borderId="14" xfId="0" applyNumberFormat="1" applyFont="1" applyFill="1" applyBorder="1" applyAlignment="1">
      <alignment horizontal="left" vertical="top" shrinkToFi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122"/>
  <sheetViews>
    <sheetView zoomScalePageLayoutView="0" workbookViewId="0" topLeftCell="A121">
      <selection activeCell="G114" sqref="G114"/>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24"/>
      <c r="B1" s="25"/>
      <c r="C1" s="25"/>
      <c r="D1" s="25" t="s">
        <v>914</v>
      </c>
    </row>
    <row r="2" spans="1:4" ht="12.75" customHeight="1">
      <c r="A2" s="24"/>
      <c r="B2" s="25"/>
      <c r="C2" s="25"/>
      <c r="D2" s="25" t="s">
        <v>73</v>
      </c>
    </row>
    <row r="3" spans="1:4" ht="12.75" customHeight="1">
      <c r="A3" s="24"/>
      <c r="B3" s="25"/>
      <c r="C3" s="25"/>
      <c r="D3" s="25" t="s">
        <v>17</v>
      </c>
    </row>
    <row r="4" spans="1:4" ht="12.75" customHeight="1">
      <c r="A4" s="24"/>
      <c r="B4" s="25"/>
      <c r="C4" s="25"/>
      <c r="D4" s="25" t="s">
        <v>18</v>
      </c>
    </row>
    <row r="5" spans="1:4" ht="12.75" customHeight="1">
      <c r="A5" s="24"/>
      <c r="B5" s="25"/>
      <c r="C5" s="25"/>
      <c r="D5" s="25" t="s">
        <v>17</v>
      </c>
    </row>
    <row r="6" spans="1:4" ht="12.75" customHeight="1">
      <c r="A6" s="24"/>
      <c r="B6" s="228" t="s">
        <v>650</v>
      </c>
      <c r="C6" s="228"/>
      <c r="D6" s="228"/>
    </row>
    <row r="7" spans="1:4" ht="10.5" customHeight="1">
      <c r="A7" s="24"/>
      <c r="B7" s="26"/>
      <c r="C7" s="26"/>
      <c r="D7" s="25"/>
    </row>
    <row r="8" spans="1:3" ht="16.5" customHeight="1">
      <c r="A8" s="24"/>
      <c r="B8" s="229" t="s">
        <v>915</v>
      </c>
      <c r="C8" s="229"/>
    </row>
    <row r="9" spans="1:3" ht="13.5" customHeight="1">
      <c r="A9" s="24"/>
      <c r="B9" s="27"/>
      <c r="C9" s="27"/>
    </row>
    <row r="10" spans="1:4" ht="34.5" customHeight="1">
      <c r="A10" s="230" t="s">
        <v>53</v>
      </c>
      <c r="B10" s="232" t="s">
        <v>916</v>
      </c>
      <c r="C10" s="232" t="s">
        <v>917</v>
      </c>
      <c r="D10" s="232" t="s">
        <v>918</v>
      </c>
    </row>
    <row r="11" spans="1:4" ht="34.5" customHeight="1">
      <c r="A11" s="231"/>
      <c r="B11" s="233"/>
      <c r="C11" s="233"/>
      <c r="D11" s="233"/>
    </row>
    <row r="12" spans="1:4" ht="12.75">
      <c r="A12" s="28">
        <v>1</v>
      </c>
      <c r="B12" s="29" t="s">
        <v>919</v>
      </c>
      <c r="C12" s="30" t="s">
        <v>920</v>
      </c>
      <c r="D12" s="31">
        <f>D13+D23+D28+D45+D55+D61+D66+D68</f>
        <v>269675</v>
      </c>
    </row>
    <row r="13" spans="1:4" ht="12.75">
      <c r="A13" s="28">
        <v>2</v>
      </c>
      <c r="B13" s="29" t="s">
        <v>921</v>
      </c>
      <c r="C13" s="30" t="s">
        <v>922</v>
      </c>
      <c r="D13" s="31">
        <f>D14+D15+D16+D17+D18+D19+D20+D21+D22</f>
        <v>216402.73</v>
      </c>
    </row>
    <row r="14" spans="1:4" ht="78.75" customHeight="1">
      <c r="A14" s="28">
        <v>3</v>
      </c>
      <c r="B14" s="32" t="s">
        <v>923</v>
      </c>
      <c r="C14" s="33" t="s">
        <v>924</v>
      </c>
      <c r="D14" s="34">
        <v>214976.73</v>
      </c>
    </row>
    <row r="15" spans="1:4" ht="69" customHeight="1">
      <c r="A15" s="28">
        <v>4</v>
      </c>
      <c r="B15" s="32" t="s">
        <v>925</v>
      </c>
      <c r="C15" s="33" t="s">
        <v>926</v>
      </c>
      <c r="D15" s="34">
        <v>81</v>
      </c>
    </row>
    <row r="16" spans="1:4" ht="78.75" customHeight="1">
      <c r="A16" s="28">
        <v>5</v>
      </c>
      <c r="B16" s="32" t="s">
        <v>927</v>
      </c>
      <c r="C16" s="33" t="s">
        <v>928</v>
      </c>
      <c r="D16" s="34">
        <v>171</v>
      </c>
    </row>
    <row r="17" spans="1:4" ht="109.5" customHeight="1">
      <c r="A17" s="28">
        <v>6</v>
      </c>
      <c r="B17" s="32" t="s">
        <v>929</v>
      </c>
      <c r="C17" s="33" t="s">
        <v>930</v>
      </c>
      <c r="D17" s="34">
        <v>836</v>
      </c>
    </row>
    <row r="18" spans="1:4" ht="109.5" customHeight="1">
      <c r="A18" s="28">
        <v>7</v>
      </c>
      <c r="B18" s="32" t="s">
        <v>1095</v>
      </c>
      <c r="C18" s="33" t="s">
        <v>1096</v>
      </c>
      <c r="D18" s="34">
        <v>0.8</v>
      </c>
    </row>
    <row r="19" spans="1:4" ht="56.25" customHeight="1">
      <c r="A19" s="28">
        <v>8</v>
      </c>
      <c r="B19" s="32" t="s">
        <v>931</v>
      </c>
      <c r="C19" s="33" t="s">
        <v>932</v>
      </c>
      <c r="D19" s="34">
        <v>300</v>
      </c>
    </row>
    <row r="20" spans="1:4" ht="44.25" customHeight="1">
      <c r="A20" s="28">
        <v>9</v>
      </c>
      <c r="B20" s="32" t="s">
        <v>933</v>
      </c>
      <c r="C20" s="33" t="s">
        <v>934</v>
      </c>
      <c r="D20" s="34">
        <v>2.9</v>
      </c>
    </row>
    <row r="21" spans="1:4" ht="66.75" customHeight="1">
      <c r="A21" s="28">
        <v>10</v>
      </c>
      <c r="B21" s="32" t="s">
        <v>935</v>
      </c>
      <c r="C21" s="33" t="s">
        <v>936</v>
      </c>
      <c r="D21" s="34">
        <v>21.1</v>
      </c>
    </row>
    <row r="22" spans="1:4" ht="89.25">
      <c r="A22" s="28">
        <v>11</v>
      </c>
      <c r="B22" s="32" t="s">
        <v>937</v>
      </c>
      <c r="C22" s="33" t="s">
        <v>938</v>
      </c>
      <c r="D22" s="34">
        <v>13.2</v>
      </c>
    </row>
    <row r="23" spans="1:4" ht="25.5">
      <c r="A23" s="28">
        <v>12</v>
      </c>
      <c r="B23" s="29" t="s">
        <v>939</v>
      </c>
      <c r="C23" s="30" t="s">
        <v>940</v>
      </c>
      <c r="D23" s="31">
        <f>SUM(D24:D27)</f>
        <v>5068</v>
      </c>
    </row>
    <row r="24" spans="1:4" ht="51">
      <c r="A24" s="28">
        <v>13</v>
      </c>
      <c r="B24" s="35" t="s">
        <v>941</v>
      </c>
      <c r="C24" s="33" t="s">
        <v>942</v>
      </c>
      <c r="D24" s="34">
        <v>1918</v>
      </c>
    </row>
    <row r="25" spans="1:4" ht="63.75">
      <c r="A25" s="28">
        <v>14</v>
      </c>
      <c r="B25" s="36" t="s">
        <v>943</v>
      </c>
      <c r="C25" s="33" t="s">
        <v>944</v>
      </c>
      <c r="D25" s="34">
        <v>50</v>
      </c>
    </row>
    <row r="26" spans="1:4" ht="51">
      <c r="A26" s="28">
        <v>15</v>
      </c>
      <c r="B26" s="36" t="s">
        <v>945</v>
      </c>
      <c r="C26" s="33" t="s">
        <v>946</v>
      </c>
      <c r="D26" s="34">
        <v>3400</v>
      </c>
    </row>
    <row r="27" spans="1:4" ht="51">
      <c r="A27" s="28">
        <v>16</v>
      </c>
      <c r="B27" s="36" t="s">
        <v>947</v>
      </c>
      <c r="C27" s="33" t="s">
        <v>948</v>
      </c>
      <c r="D27" s="34">
        <v>-300</v>
      </c>
    </row>
    <row r="28" spans="1:4" ht="12.75">
      <c r="A28" s="28">
        <v>17</v>
      </c>
      <c r="B28" s="29" t="s">
        <v>949</v>
      </c>
      <c r="C28" s="30" t="s">
        <v>950</v>
      </c>
      <c r="D28" s="31">
        <f>D29+D34+D39+D43</f>
        <v>9952.269999999999</v>
      </c>
    </row>
    <row r="29" spans="1:4" ht="25.5">
      <c r="A29" s="28">
        <v>18</v>
      </c>
      <c r="B29" s="29" t="s">
        <v>951</v>
      </c>
      <c r="C29" s="37" t="s">
        <v>952</v>
      </c>
      <c r="D29" s="31">
        <f>D30+D31+D32+D33</f>
        <v>3169.7999999999997</v>
      </c>
    </row>
    <row r="30" spans="1:4" ht="41.25" customHeight="1">
      <c r="A30" s="28">
        <v>19</v>
      </c>
      <c r="B30" s="38" t="s">
        <v>953</v>
      </c>
      <c r="C30" s="39" t="s">
        <v>954</v>
      </c>
      <c r="D30" s="34">
        <v>1558.2</v>
      </c>
    </row>
    <row r="31" spans="1:4" ht="51">
      <c r="A31" s="28">
        <v>20</v>
      </c>
      <c r="B31" s="38" t="s">
        <v>955</v>
      </c>
      <c r="C31" s="39" t="s">
        <v>956</v>
      </c>
      <c r="D31" s="34">
        <v>1600</v>
      </c>
    </row>
    <row r="32" spans="1:4" ht="38.25">
      <c r="A32" s="28">
        <v>21</v>
      </c>
      <c r="B32" s="38" t="s">
        <v>957</v>
      </c>
      <c r="C32" s="39" t="s">
        <v>958</v>
      </c>
      <c r="D32" s="34">
        <v>10.1</v>
      </c>
    </row>
    <row r="33" spans="1:4" ht="51">
      <c r="A33" s="28">
        <v>22</v>
      </c>
      <c r="B33" s="38" t="s">
        <v>959</v>
      </c>
      <c r="C33" s="39" t="s">
        <v>960</v>
      </c>
      <c r="D33" s="34">
        <v>1.5</v>
      </c>
    </row>
    <row r="34" spans="1:4" ht="25.5">
      <c r="A34" s="28">
        <v>23</v>
      </c>
      <c r="B34" s="29" t="s">
        <v>961</v>
      </c>
      <c r="C34" s="30" t="s">
        <v>962</v>
      </c>
      <c r="D34" s="31">
        <f>D35+D36+D37+D38</f>
        <v>1900</v>
      </c>
    </row>
    <row r="35" spans="1:4" ht="38.25">
      <c r="A35" s="28">
        <v>24</v>
      </c>
      <c r="B35" s="32" t="s">
        <v>963</v>
      </c>
      <c r="C35" s="33" t="s">
        <v>964</v>
      </c>
      <c r="D35" s="34">
        <v>1888.21</v>
      </c>
    </row>
    <row r="36" spans="1:4" ht="25.5">
      <c r="A36" s="28">
        <v>25</v>
      </c>
      <c r="B36" s="32" t="s">
        <v>1097</v>
      </c>
      <c r="C36" s="33" t="s">
        <v>1098</v>
      </c>
      <c r="D36" s="34">
        <v>1.4</v>
      </c>
    </row>
    <row r="37" spans="1:4" ht="38.25">
      <c r="A37" s="28">
        <v>26</v>
      </c>
      <c r="B37" s="32" t="s">
        <v>1099</v>
      </c>
      <c r="C37" s="33" t="s">
        <v>1100</v>
      </c>
      <c r="D37" s="34">
        <v>10.3</v>
      </c>
    </row>
    <row r="38" spans="1:4" ht="38.25">
      <c r="A38" s="28">
        <v>27</v>
      </c>
      <c r="B38" s="32" t="s">
        <v>1101</v>
      </c>
      <c r="C38" s="33" t="s">
        <v>1102</v>
      </c>
      <c r="D38" s="34">
        <v>0.09</v>
      </c>
    </row>
    <row r="39" spans="1:4" ht="12.75">
      <c r="A39" s="28">
        <v>28</v>
      </c>
      <c r="B39" s="29" t="s">
        <v>965</v>
      </c>
      <c r="C39" s="30" t="s">
        <v>966</v>
      </c>
      <c r="D39" s="31">
        <f>D40+D41+D42</f>
        <v>4543.469999999999</v>
      </c>
    </row>
    <row r="40" spans="1:4" ht="38.25">
      <c r="A40" s="28">
        <v>29</v>
      </c>
      <c r="B40" s="40" t="s">
        <v>967</v>
      </c>
      <c r="C40" s="41" t="s">
        <v>968</v>
      </c>
      <c r="D40" s="34">
        <v>4404.4</v>
      </c>
    </row>
    <row r="41" spans="1:4" ht="25.5">
      <c r="A41" s="28">
        <v>30</v>
      </c>
      <c r="B41" s="38" t="s">
        <v>1103</v>
      </c>
      <c r="C41" s="41" t="s">
        <v>1104</v>
      </c>
      <c r="D41" s="34">
        <v>138.12</v>
      </c>
    </row>
    <row r="42" spans="1:4" ht="38.25">
      <c r="A42" s="28">
        <v>31</v>
      </c>
      <c r="B42" s="38" t="s">
        <v>1105</v>
      </c>
      <c r="C42" s="41" t="s">
        <v>1106</v>
      </c>
      <c r="D42" s="34">
        <v>0.95</v>
      </c>
    </row>
    <row r="43" spans="1:4" ht="25.5">
      <c r="A43" s="28">
        <v>32</v>
      </c>
      <c r="B43" s="29" t="s">
        <v>969</v>
      </c>
      <c r="C43" s="30" t="s">
        <v>970</v>
      </c>
      <c r="D43" s="31">
        <f>D44</f>
        <v>339</v>
      </c>
    </row>
    <row r="44" spans="1:4" ht="51">
      <c r="A44" s="28">
        <v>33</v>
      </c>
      <c r="B44" s="32" t="s">
        <v>971</v>
      </c>
      <c r="C44" s="41" t="s">
        <v>972</v>
      </c>
      <c r="D44" s="34">
        <v>339</v>
      </c>
    </row>
    <row r="45" spans="1:4" ht="25.5">
      <c r="A45" s="28">
        <v>34</v>
      </c>
      <c r="B45" s="29" t="s">
        <v>973</v>
      </c>
      <c r="C45" s="30" t="s">
        <v>974</v>
      </c>
      <c r="D45" s="31">
        <f>D46+D49+D51+D53+D54</f>
        <v>3313.73</v>
      </c>
    </row>
    <row r="46" spans="1:4" ht="63.75">
      <c r="A46" s="28">
        <v>35</v>
      </c>
      <c r="B46" s="32" t="s">
        <v>975</v>
      </c>
      <c r="C46" s="33" t="s">
        <v>1107</v>
      </c>
      <c r="D46" s="31">
        <f>D47</f>
        <v>1440.93</v>
      </c>
    </row>
    <row r="47" spans="1:4" ht="68.25" customHeight="1">
      <c r="A47" s="28">
        <v>36</v>
      </c>
      <c r="B47" s="32" t="s">
        <v>976</v>
      </c>
      <c r="C47" s="33" t="s">
        <v>1107</v>
      </c>
      <c r="D47" s="34">
        <f>D48</f>
        <v>1440.93</v>
      </c>
    </row>
    <row r="48" spans="1:4" ht="76.5">
      <c r="A48" s="28">
        <v>37</v>
      </c>
      <c r="B48" s="32" t="s">
        <v>977</v>
      </c>
      <c r="C48" s="33" t="s">
        <v>978</v>
      </c>
      <c r="D48" s="34">
        <v>1440.93</v>
      </c>
    </row>
    <row r="49" spans="1:4" ht="51">
      <c r="A49" s="28">
        <v>38</v>
      </c>
      <c r="B49" s="32" t="s">
        <v>979</v>
      </c>
      <c r="C49" s="33" t="s">
        <v>1108</v>
      </c>
      <c r="D49" s="31">
        <f>D50</f>
        <v>887.8</v>
      </c>
    </row>
    <row r="50" spans="1:4" ht="69" customHeight="1">
      <c r="A50" s="28">
        <v>39</v>
      </c>
      <c r="B50" s="32" t="s">
        <v>980</v>
      </c>
      <c r="C50" s="33" t="s">
        <v>981</v>
      </c>
      <c r="D50" s="34">
        <v>887.8</v>
      </c>
    </row>
    <row r="51" spans="1:4" ht="31.5" customHeight="1">
      <c r="A51" s="28">
        <v>40</v>
      </c>
      <c r="B51" s="29" t="s">
        <v>982</v>
      </c>
      <c r="C51" s="30" t="s">
        <v>1109</v>
      </c>
      <c r="D51" s="31">
        <f>D52</f>
        <v>550</v>
      </c>
    </row>
    <row r="52" spans="1:4" ht="59.25" customHeight="1">
      <c r="A52" s="28">
        <v>41</v>
      </c>
      <c r="B52" s="38" t="s">
        <v>983</v>
      </c>
      <c r="C52" s="41" t="s">
        <v>984</v>
      </c>
      <c r="D52" s="34">
        <v>550</v>
      </c>
    </row>
    <row r="53" spans="1:4" ht="42" customHeight="1">
      <c r="A53" s="28">
        <v>42</v>
      </c>
      <c r="B53" s="32" t="s">
        <v>985</v>
      </c>
      <c r="C53" s="33" t="s">
        <v>986</v>
      </c>
      <c r="D53" s="34">
        <v>285</v>
      </c>
    </row>
    <row r="54" spans="1:4" ht="32.25" customHeight="1">
      <c r="A54" s="28">
        <v>43</v>
      </c>
      <c r="B54" s="32" t="s">
        <v>987</v>
      </c>
      <c r="C54" s="42" t="s">
        <v>988</v>
      </c>
      <c r="D54" s="34">
        <v>150</v>
      </c>
    </row>
    <row r="55" spans="1:4" ht="12.75">
      <c r="A55" s="28">
        <v>44</v>
      </c>
      <c r="B55" s="29" t="s">
        <v>989</v>
      </c>
      <c r="C55" s="30" t="s">
        <v>990</v>
      </c>
      <c r="D55" s="31">
        <f>D56+D57+D58</f>
        <v>3311</v>
      </c>
    </row>
    <row r="56" spans="1:4" ht="25.5">
      <c r="A56" s="28">
        <v>45</v>
      </c>
      <c r="B56" s="32" t="s">
        <v>991</v>
      </c>
      <c r="C56" s="42" t="s">
        <v>992</v>
      </c>
      <c r="D56" s="34">
        <v>310</v>
      </c>
    </row>
    <row r="57" spans="1:4" ht="12.75">
      <c r="A57" s="28">
        <v>46</v>
      </c>
      <c r="B57" s="43" t="s">
        <v>993</v>
      </c>
      <c r="C57" s="42" t="s">
        <v>994</v>
      </c>
      <c r="D57" s="34">
        <v>1</v>
      </c>
    </row>
    <row r="58" spans="1:4" ht="15.75" customHeight="1">
      <c r="A58" s="28">
        <v>47</v>
      </c>
      <c r="B58" s="29" t="s">
        <v>995</v>
      </c>
      <c r="C58" s="37" t="s">
        <v>996</v>
      </c>
      <c r="D58" s="31">
        <f>D59+D60</f>
        <v>3000</v>
      </c>
    </row>
    <row r="59" spans="1:4" ht="12.75">
      <c r="A59" s="28">
        <v>48</v>
      </c>
      <c r="B59" s="32" t="s">
        <v>997</v>
      </c>
      <c r="C59" s="42" t="s">
        <v>998</v>
      </c>
      <c r="D59" s="34">
        <v>300</v>
      </c>
    </row>
    <row r="60" spans="1:4" ht="12.75">
      <c r="A60" s="28">
        <v>49</v>
      </c>
      <c r="B60" s="32" t="s">
        <v>999</v>
      </c>
      <c r="C60" s="42" t="s">
        <v>1000</v>
      </c>
      <c r="D60" s="34">
        <v>2700</v>
      </c>
    </row>
    <row r="61" spans="1:4" ht="25.5">
      <c r="A61" s="28">
        <v>50</v>
      </c>
      <c r="B61" s="29" t="s">
        <v>1001</v>
      </c>
      <c r="C61" s="30" t="s">
        <v>1002</v>
      </c>
      <c r="D61" s="31">
        <f>D62</f>
        <v>29821</v>
      </c>
    </row>
    <row r="62" spans="1:4" ht="25.5">
      <c r="A62" s="28">
        <v>51</v>
      </c>
      <c r="B62" s="29" t="s">
        <v>1003</v>
      </c>
      <c r="C62" s="30" t="s">
        <v>1004</v>
      </c>
      <c r="D62" s="34">
        <f>SUM(D63:D65)</f>
        <v>29821</v>
      </c>
    </row>
    <row r="63" spans="1:4" ht="66" customHeight="1">
      <c r="A63" s="28">
        <v>52</v>
      </c>
      <c r="B63" s="32" t="s">
        <v>1005</v>
      </c>
      <c r="C63" s="44" t="s">
        <v>1110</v>
      </c>
      <c r="D63" s="34">
        <v>27355</v>
      </c>
    </row>
    <row r="64" spans="1:4" ht="38.25">
      <c r="A64" s="28">
        <v>53</v>
      </c>
      <c r="B64" s="32" t="s">
        <v>1006</v>
      </c>
      <c r="C64" s="45" t="s">
        <v>1111</v>
      </c>
      <c r="D64" s="34">
        <v>2366</v>
      </c>
    </row>
    <row r="65" spans="1:4" ht="42.75" customHeight="1">
      <c r="A65" s="28">
        <v>54</v>
      </c>
      <c r="B65" s="32" t="s">
        <v>1007</v>
      </c>
      <c r="C65" s="44" t="s">
        <v>1112</v>
      </c>
      <c r="D65" s="34">
        <v>100</v>
      </c>
    </row>
    <row r="66" spans="1:4" ht="25.5">
      <c r="A66" s="28">
        <v>55</v>
      </c>
      <c r="B66" s="29" t="s">
        <v>1008</v>
      </c>
      <c r="C66" s="30" t="s">
        <v>1009</v>
      </c>
      <c r="D66" s="31">
        <f>D67</f>
        <v>640</v>
      </c>
    </row>
    <row r="67" spans="1:4" ht="37.5" customHeight="1">
      <c r="A67" s="28">
        <v>56</v>
      </c>
      <c r="B67" s="32" t="s">
        <v>1010</v>
      </c>
      <c r="C67" s="33" t="s">
        <v>1011</v>
      </c>
      <c r="D67" s="34">
        <v>640</v>
      </c>
    </row>
    <row r="68" spans="1:4" ht="24.75" customHeight="1">
      <c r="A68" s="28">
        <v>57</v>
      </c>
      <c r="B68" s="29" t="s">
        <v>1012</v>
      </c>
      <c r="C68" s="30" t="s">
        <v>1013</v>
      </c>
      <c r="D68" s="31">
        <f>D69+D70+D71+D72+D73+D74+D75</f>
        <v>1166.27</v>
      </c>
    </row>
    <row r="69" spans="1:4" ht="56.25" customHeight="1">
      <c r="A69" s="28">
        <v>58</v>
      </c>
      <c r="B69" s="32" t="s">
        <v>1014</v>
      </c>
      <c r="C69" s="33" t="s">
        <v>1015</v>
      </c>
      <c r="D69" s="34">
        <v>12.48</v>
      </c>
    </row>
    <row r="70" spans="1:4" ht="58.5" customHeight="1">
      <c r="A70" s="28">
        <v>59</v>
      </c>
      <c r="B70" s="32" t="s">
        <v>1016</v>
      </c>
      <c r="C70" s="33" t="s">
        <v>1015</v>
      </c>
      <c r="D70" s="34">
        <v>359.35</v>
      </c>
    </row>
    <row r="71" spans="1:4" ht="58.5" customHeight="1">
      <c r="A71" s="28">
        <v>60</v>
      </c>
      <c r="B71" s="32" t="s">
        <v>1113</v>
      </c>
      <c r="C71" s="33" t="s">
        <v>1015</v>
      </c>
      <c r="D71" s="34">
        <v>85.4</v>
      </c>
    </row>
    <row r="72" spans="1:4" ht="58.5" customHeight="1">
      <c r="A72" s="28">
        <v>61</v>
      </c>
      <c r="B72" s="32" t="s">
        <v>1114</v>
      </c>
      <c r="C72" s="33" t="s">
        <v>1115</v>
      </c>
      <c r="D72" s="34">
        <v>8.9</v>
      </c>
    </row>
    <row r="73" spans="1:4" ht="105" customHeight="1">
      <c r="A73" s="28">
        <v>62</v>
      </c>
      <c r="B73" s="32" t="s">
        <v>1017</v>
      </c>
      <c r="C73" s="33" t="s">
        <v>1018</v>
      </c>
      <c r="D73" s="34">
        <v>635.4</v>
      </c>
    </row>
    <row r="74" spans="1:4" ht="109.5" customHeight="1">
      <c r="A74" s="28">
        <v>63</v>
      </c>
      <c r="B74" s="32" t="s">
        <v>1019</v>
      </c>
      <c r="C74" s="33" t="s">
        <v>1018</v>
      </c>
      <c r="D74" s="34">
        <v>4.34</v>
      </c>
    </row>
    <row r="75" spans="1:4" ht="72" customHeight="1">
      <c r="A75" s="28">
        <v>64</v>
      </c>
      <c r="B75" s="32" t="s">
        <v>1020</v>
      </c>
      <c r="C75" s="33" t="s">
        <v>1021</v>
      </c>
      <c r="D75" s="34">
        <v>60.4</v>
      </c>
    </row>
    <row r="76" spans="1:4" ht="12.75">
      <c r="A76" s="28">
        <v>65</v>
      </c>
      <c r="B76" s="29" t="s">
        <v>1022</v>
      </c>
      <c r="C76" s="30" t="s">
        <v>1023</v>
      </c>
      <c r="D76" s="31">
        <f>D77</f>
        <v>1118357.243</v>
      </c>
    </row>
    <row r="77" spans="1:4" ht="25.5">
      <c r="A77" s="28">
        <v>66</v>
      </c>
      <c r="B77" s="29" t="s">
        <v>1024</v>
      </c>
      <c r="C77" s="30" t="s">
        <v>1025</v>
      </c>
      <c r="D77" s="31">
        <f>D78+D81+D97+D116</f>
        <v>1118357.243</v>
      </c>
    </row>
    <row r="78" spans="1:4" ht="25.5">
      <c r="A78" s="28">
        <v>67</v>
      </c>
      <c r="B78" s="29" t="s">
        <v>1026</v>
      </c>
      <c r="C78" s="30" t="s">
        <v>1027</v>
      </c>
      <c r="D78" s="31">
        <f>D79+D80</f>
        <v>559619</v>
      </c>
    </row>
    <row r="79" spans="1:4" ht="25.5">
      <c r="A79" s="28">
        <v>68</v>
      </c>
      <c r="B79" s="32" t="s">
        <v>1028</v>
      </c>
      <c r="C79" s="33" t="s">
        <v>1029</v>
      </c>
      <c r="D79" s="34">
        <v>391777</v>
      </c>
    </row>
    <row r="80" spans="1:4" ht="25.5">
      <c r="A80" s="28">
        <v>69</v>
      </c>
      <c r="B80" s="32" t="s">
        <v>1030</v>
      </c>
      <c r="C80" s="33" t="s">
        <v>1031</v>
      </c>
      <c r="D80" s="34">
        <v>167842</v>
      </c>
    </row>
    <row r="81" spans="1:4" ht="25.5">
      <c r="A81" s="28">
        <v>70</v>
      </c>
      <c r="B81" s="29" t="s">
        <v>1032</v>
      </c>
      <c r="C81" s="30" t="s">
        <v>1033</v>
      </c>
      <c r="D81" s="31">
        <f>D82+D83+D84+D85+D86+D87</f>
        <v>83798.869</v>
      </c>
    </row>
    <row r="82" spans="1:4" ht="51">
      <c r="A82" s="28">
        <v>71</v>
      </c>
      <c r="B82" s="29" t="s">
        <v>1034</v>
      </c>
      <c r="C82" s="30" t="s">
        <v>1035</v>
      </c>
      <c r="D82" s="31">
        <v>39328.209</v>
      </c>
    </row>
    <row r="83" spans="1:4" ht="51">
      <c r="A83" s="28">
        <v>72</v>
      </c>
      <c r="B83" s="29" t="s">
        <v>1268</v>
      </c>
      <c r="C83" s="30" t="s">
        <v>1269</v>
      </c>
      <c r="D83" s="31">
        <v>5662.593</v>
      </c>
    </row>
    <row r="84" spans="1:4" ht="51">
      <c r="A84" s="28">
        <v>73</v>
      </c>
      <c r="B84" s="29" t="s">
        <v>1036</v>
      </c>
      <c r="C84" s="30" t="s">
        <v>1037</v>
      </c>
      <c r="D84" s="31">
        <v>797</v>
      </c>
    </row>
    <row r="85" spans="1:4" ht="24.75" customHeight="1">
      <c r="A85" s="28">
        <v>74</v>
      </c>
      <c r="B85" s="29" t="s">
        <v>1038</v>
      </c>
      <c r="C85" s="30" t="s">
        <v>1039</v>
      </c>
      <c r="D85" s="31">
        <v>7029.8</v>
      </c>
    </row>
    <row r="86" spans="1:4" ht="53.25" customHeight="1">
      <c r="A86" s="28">
        <v>75</v>
      </c>
      <c r="B86" s="29" t="s">
        <v>1040</v>
      </c>
      <c r="C86" s="30" t="s">
        <v>1041</v>
      </c>
      <c r="D86" s="31">
        <v>1572.5</v>
      </c>
    </row>
    <row r="87" spans="1:4" ht="15.75" customHeight="1">
      <c r="A87" s="28">
        <v>76</v>
      </c>
      <c r="B87" s="29" t="s">
        <v>1042</v>
      </c>
      <c r="C87" s="30" t="s">
        <v>1043</v>
      </c>
      <c r="D87" s="31">
        <f>D88+D89+D90+D91+D92+D93+D94+D95+D96</f>
        <v>29408.767000000007</v>
      </c>
    </row>
    <row r="88" spans="1:4" ht="44.25" customHeight="1">
      <c r="A88" s="28">
        <v>77</v>
      </c>
      <c r="B88" s="38" t="s">
        <v>1044</v>
      </c>
      <c r="C88" s="41" t="s">
        <v>1045</v>
      </c>
      <c r="D88" s="34">
        <v>2672.9</v>
      </c>
    </row>
    <row r="89" spans="1:4" ht="15.75" customHeight="1">
      <c r="A89" s="28">
        <v>78</v>
      </c>
      <c r="B89" s="38" t="s">
        <v>1044</v>
      </c>
      <c r="C89" s="41" t="s">
        <v>1046</v>
      </c>
      <c r="D89" s="34">
        <v>852</v>
      </c>
    </row>
    <row r="90" spans="1:4" ht="30.75" customHeight="1">
      <c r="A90" s="28">
        <v>79</v>
      </c>
      <c r="B90" s="38" t="s">
        <v>1044</v>
      </c>
      <c r="C90" s="41" t="s">
        <v>1047</v>
      </c>
      <c r="D90" s="34">
        <v>263.9</v>
      </c>
    </row>
    <row r="91" spans="1:4" ht="12.75">
      <c r="A91" s="28">
        <v>80</v>
      </c>
      <c r="B91" s="38" t="s">
        <v>1048</v>
      </c>
      <c r="C91" s="46" t="s">
        <v>1049</v>
      </c>
      <c r="D91" s="34">
        <v>6827.8</v>
      </c>
    </row>
    <row r="92" spans="1:4" ht="25.5">
      <c r="A92" s="28">
        <v>81</v>
      </c>
      <c r="B92" s="38" t="s">
        <v>1048</v>
      </c>
      <c r="C92" s="46" t="s">
        <v>1050</v>
      </c>
      <c r="D92" s="34">
        <v>18541.344</v>
      </c>
    </row>
    <row r="93" spans="1:4" ht="63.75">
      <c r="A93" s="28">
        <v>82</v>
      </c>
      <c r="B93" s="38" t="s">
        <v>1051</v>
      </c>
      <c r="C93" s="41" t="s">
        <v>1052</v>
      </c>
      <c r="D93" s="34">
        <v>119.5</v>
      </c>
    </row>
    <row r="94" spans="1:4" ht="25.5">
      <c r="A94" s="28">
        <v>83</v>
      </c>
      <c r="B94" s="38" t="s">
        <v>1051</v>
      </c>
      <c r="C94" s="41" t="s">
        <v>1053</v>
      </c>
      <c r="D94" s="34">
        <v>64.9</v>
      </c>
    </row>
    <row r="95" spans="1:4" ht="30.75" customHeight="1">
      <c r="A95" s="28">
        <v>84</v>
      </c>
      <c r="B95" s="38" t="s">
        <v>1051</v>
      </c>
      <c r="C95" s="41" t="s">
        <v>1054</v>
      </c>
      <c r="D95" s="34">
        <v>30.523</v>
      </c>
    </row>
    <row r="96" spans="1:4" ht="30.75" customHeight="1">
      <c r="A96" s="28">
        <v>85</v>
      </c>
      <c r="B96" s="38" t="s">
        <v>1051</v>
      </c>
      <c r="C96" s="41" t="s">
        <v>1270</v>
      </c>
      <c r="D96" s="34">
        <v>35.9</v>
      </c>
    </row>
    <row r="97" spans="1:4" ht="25.5">
      <c r="A97" s="28">
        <v>86</v>
      </c>
      <c r="B97" s="29" t="s">
        <v>1055</v>
      </c>
      <c r="C97" s="30" t="s">
        <v>1056</v>
      </c>
      <c r="D97" s="31">
        <f>D98+D99+D108+D109+D110+D111+D112+D113</f>
        <v>464328.1</v>
      </c>
    </row>
    <row r="98" spans="1:4" ht="40.5" customHeight="1">
      <c r="A98" s="28">
        <v>87</v>
      </c>
      <c r="B98" s="29" t="s">
        <v>1057</v>
      </c>
      <c r="C98" s="30" t="s">
        <v>1058</v>
      </c>
      <c r="D98" s="31">
        <v>10740</v>
      </c>
    </row>
    <row r="99" spans="1:4" ht="25.5">
      <c r="A99" s="28">
        <v>88</v>
      </c>
      <c r="B99" s="29" t="s">
        <v>1059</v>
      </c>
      <c r="C99" s="30" t="s">
        <v>1060</v>
      </c>
      <c r="D99" s="31">
        <f>D100+D101+D102+D103+D104+D105+D106+D107</f>
        <v>92851.19999999998</v>
      </c>
    </row>
    <row r="100" spans="1:4" ht="51">
      <c r="A100" s="28">
        <v>89</v>
      </c>
      <c r="B100" s="38" t="s">
        <v>1061</v>
      </c>
      <c r="C100" s="33" t="s">
        <v>1062</v>
      </c>
      <c r="D100" s="34">
        <v>342</v>
      </c>
    </row>
    <row r="101" spans="1:4" ht="38.25">
      <c r="A101" s="28">
        <v>90</v>
      </c>
      <c r="B101" s="38" t="s">
        <v>1061</v>
      </c>
      <c r="C101" s="33" t="s">
        <v>1063</v>
      </c>
      <c r="D101" s="34">
        <v>79340.7</v>
      </c>
    </row>
    <row r="102" spans="1:4" ht="51">
      <c r="A102" s="28">
        <v>91</v>
      </c>
      <c r="B102" s="38" t="s">
        <v>1061</v>
      </c>
      <c r="C102" s="33" t="s">
        <v>1064</v>
      </c>
      <c r="D102" s="34">
        <v>10977</v>
      </c>
    </row>
    <row r="103" spans="1:4" ht="51">
      <c r="A103" s="28">
        <v>92</v>
      </c>
      <c r="B103" s="38" t="s">
        <v>1061</v>
      </c>
      <c r="C103" s="33" t="s">
        <v>1065</v>
      </c>
      <c r="D103" s="34">
        <v>1.2</v>
      </c>
    </row>
    <row r="104" spans="1:4" ht="25.5">
      <c r="A104" s="28">
        <v>93</v>
      </c>
      <c r="B104" s="38" t="s">
        <v>1061</v>
      </c>
      <c r="C104" s="33" t="s">
        <v>1066</v>
      </c>
      <c r="D104" s="34">
        <v>115.2</v>
      </c>
    </row>
    <row r="105" spans="1:4" ht="51">
      <c r="A105" s="28">
        <v>94</v>
      </c>
      <c r="B105" s="38" t="s">
        <v>1061</v>
      </c>
      <c r="C105" s="33" t="s">
        <v>1067</v>
      </c>
      <c r="D105" s="34">
        <v>547</v>
      </c>
    </row>
    <row r="106" spans="1:4" ht="39.75" customHeight="1">
      <c r="A106" s="28">
        <v>95</v>
      </c>
      <c r="B106" s="38" t="s">
        <v>1061</v>
      </c>
      <c r="C106" s="33" t="s">
        <v>1068</v>
      </c>
      <c r="D106" s="34">
        <v>669.4</v>
      </c>
    </row>
    <row r="107" spans="1:4" ht="65.25" customHeight="1">
      <c r="A107" s="28">
        <v>96</v>
      </c>
      <c r="B107" s="38" t="s">
        <v>1069</v>
      </c>
      <c r="C107" s="47" t="s">
        <v>1070</v>
      </c>
      <c r="D107" s="34">
        <v>858.7</v>
      </c>
    </row>
    <row r="108" spans="1:4" ht="39.75" customHeight="1">
      <c r="A108" s="28">
        <v>97</v>
      </c>
      <c r="B108" s="29" t="s">
        <v>1071</v>
      </c>
      <c r="C108" s="30" t="s">
        <v>1072</v>
      </c>
      <c r="D108" s="31">
        <v>1209.7</v>
      </c>
    </row>
    <row r="109" spans="1:4" ht="39.75" customHeight="1">
      <c r="A109" s="28">
        <v>98</v>
      </c>
      <c r="B109" s="29" t="s">
        <v>1073</v>
      </c>
      <c r="C109" s="30" t="s">
        <v>1074</v>
      </c>
      <c r="D109" s="31">
        <v>0.6</v>
      </c>
    </row>
    <row r="110" spans="1:4" ht="39.75" customHeight="1">
      <c r="A110" s="28">
        <v>99</v>
      </c>
      <c r="B110" s="29" t="s">
        <v>1075</v>
      </c>
      <c r="C110" s="30" t="s">
        <v>1076</v>
      </c>
      <c r="D110" s="31">
        <v>7973.5</v>
      </c>
    </row>
    <row r="111" spans="1:4" ht="39.75" customHeight="1">
      <c r="A111" s="28">
        <v>100</v>
      </c>
      <c r="B111" s="29" t="s">
        <v>1077</v>
      </c>
      <c r="C111" s="30" t="s">
        <v>1078</v>
      </c>
      <c r="D111" s="31">
        <v>6.2</v>
      </c>
    </row>
    <row r="112" spans="1:4" ht="56.25" customHeight="1">
      <c r="A112" s="28">
        <v>101</v>
      </c>
      <c r="B112" s="29" t="s">
        <v>1079</v>
      </c>
      <c r="C112" s="30" t="s">
        <v>1080</v>
      </c>
      <c r="D112" s="31">
        <v>455.9</v>
      </c>
    </row>
    <row r="113" spans="1:4" ht="18.75" customHeight="1">
      <c r="A113" s="28">
        <v>102</v>
      </c>
      <c r="B113" s="29" t="s">
        <v>1081</v>
      </c>
      <c r="C113" s="30" t="s">
        <v>1082</v>
      </c>
      <c r="D113" s="31">
        <f>D114+D115</f>
        <v>351091</v>
      </c>
    </row>
    <row r="114" spans="1:4" ht="78.75" customHeight="1">
      <c r="A114" s="28">
        <v>103</v>
      </c>
      <c r="B114" s="38" t="s">
        <v>1083</v>
      </c>
      <c r="C114" s="33" t="s">
        <v>1084</v>
      </c>
      <c r="D114" s="34">
        <v>197011</v>
      </c>
    </row>
    <row r="115" spans="1:4" ht="41.25" customHeight="1">
      <c r="A115" s="28">
        <v>104</v>
      </c>
      <c r="B115" s="38" t="s">
        <v>1083</v>
      </c>
      <c r="C115" s="33" t="s">
        <v>1085</v>
      </c>
      <c r="D115" s="34">
        <v>154080</v>
      </c>
    </row>
    <row r="116" spans="1:4" ht="19.5" customHeight="1">
      <c r="A116" s="28">
        <v>105</v>
      </c>
      <c r="B116" s="29" t="s">
        <v>1086</v>
      </c>
      <c r="C116" s="30" t="s">
        <v>1087</v>
      </c>
      <c r="D116" s="31">
        <f>D117+D118+D119+D120+D121</f>
        <v>10611.274</v>
      </c>
    </row>
    <row r="117" spans="1:4" ht="60" customHeight="1">
      <c r="A117" s="28">
        <v>106</v>
      </c>
      <c r="B117" s="38" t="s">
        <v>1088</v>
      </c>
      <c r="C117" s="33" t="s">
        <v>1089</v>
      </c>
      <c r="D117" s="34">
        <v>2</v>
      </c>
    </row>
    <row r="118" spans="1:4" ht="60" customHeight="1">
      <c r="A118" s="28">
        <v>107</v>
      </c>
      <c r="B118" s="38" t="s">
        <v>1266</v>
      </c>
      <c r="C118" s="33" t="s">
        <v>1267</v>
      </c>
      <c r="D118" s="34">
        <v>5659.8</v>
      </c>
    </row>
    <row r="119" spans="1:4" ht="54.75" customHeight="1">
      <c r="A119" s="28">
        <v>108</v>
      </c>
      <c r="B119" s="38" t="s">
        <v>1090</v>
      </c>
      <c r="C119" s="33" t="s">
        <v>1091</v>
      </c>
      <c r="D119" s="34">
        <v>45.674</v>
      </c>
    </row>
    <row r="120" spans="1:4" ht="54.75" customHeight="1">
      <c r="A120" s="28">
        <v>109</v>
      </c>
      <c r="B120" s="38" t="s">
        <v>1092</v>
      </c>
      <c r="C120" s="48" t="s">
        <v>1093</v>
      </c>
      <c r="D120" s="34">
        <v>3727.4</v>
      </c>
    </row>
    <row r="121" spans="1:4" ht="54.75" customHeight="1">
      <c r="A121" s="28">
        <v>110</v>
      </c>
      <c r="B121" s="38" t="s">
        <v>1271</v>
      </c>
      <c r="C121" s="48" t="s">
        <v>1093</v>
      </c>
      <c r="D121" s="34">
        <v>1176.4</v>
      </c>
    </row>
    <row r="122" spans="1:4" ht="12.75">
      <c r="A122" s="28">
        <v>111</v>
      </c>
      <c r="B122" s="226" t="s">
        <v>1094</v>
      </c>
      <c r="C122" s="227"/>
      <c r="D122" s="31">
        <f>D12+D76</f>
        <v>1388032.243</v>
      </c>
    </row>
  </sheetData>
  <sheetProtection/>
  <mergeCells count="7">
    <mergeCell ref="B122:C122"/>
    <mergeCell ref="B6:D6"/>
    <mergeCell ref="B8:C8"/>
    <mergeCell ref="A10:A11"/>
    <mergeCell ref="B10:B11"/>
    <mergeCell ref="C10:C11"/>
    <mergeCell ref="D10:D11"/>
  </mergeCells>
  <printOptions/>
  <pageMargins left="0.7" right="0.7" top="0.75" bottom="0.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E85"/>
  <sheetViews>
    <sheetView zoomScalePageLayoutView="0" workbookViewId="0" topLeftCell="A1">
      <selection activeCell="A1" sqref="A1:IV16384"/>
    </sheetView>
  </sheetViews>
  <sheetFormatPr defaultColWidth="15.25390625" defaultRowHeight="12.75"/>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24"/>
      <c r="B1" s="25"/>
      <c r="C1" s="25"/>
      <c r="D1" s="25"/>
      <c r="E1" s="25" t="s">
        <v>1258</v>
      </c>
    </row>
    <row r="2" spans="1:5" ht="12.75" customHeight="1">
      <c r="A2" s="24"/>
      <c r="B2" s="25"/>
      <c r="C2" s="25"/>
      <c r="D2" s="25"/>
      <c r="E2" s="25" t="s">
        <v>73</v>
      </c>
    </row>
    <row r="3" spans="1:5" ht="12.75" customHeight="1">
      <c r="A3" s="24"/>
      <c r="B3" s="25"/>
      <c r="C3" s="25"/>
      <c r="D3" s="25"/>
      <c r="E3" s="25" t="s">
        <v>17</v>
      </c>
    </row>
    <row r="4" spans="1:5" ht="12.75" customHeight="1">
      <c r="A4" s="24"/>
      <c r="B4" s="25"/>
      <c r="C4" s="25"/>
      <c r="D4" s="25"/>
      <c r="E4" s="25" t="s">
        <v>18</v>
      </c>
    </row>
    <row r="5" spans="1:5" ht="12.75" customHeight="1">
      <c r="A5" s="24"/>
      <c r="B5" s="25"/>
      <c r="C5" s="25"/>
      <c r="D5" s="25"/>
      <c r="E5" s="25" t="s">
        <v>17</v>
      </c>
    </row>
    <row r="6" spans="1:5" ht="12.75" customHeight="1">
      <c r="A6" s="24"/>
      <c r="B6" s="228" t="s">
        <v>650</v>
      </c>
      <c r="C6" s="228"/>
      <c r="D6" s="228"/>
      <c r="E6" s="228"/>
    </row>
    <row r="7" spans="1:5" ht="10.5" customHeight="1">
      <c r="A7" s="24"/>
      <c r="B7" s="26"/>
      <c r="C7" s="26"/>
      <c r="D7" s="26"/>
      <c r="E7" s="25"/>
    </row>
    <row r="8" spans="1:4" ht="16.5" customHeight="1">
      <c r="A8" s="24"/>
      <c r="B8" s="229" t="s">
        <v>1259</v>
      </c>
      <c r="C8" s="229"/>
      <c r="D8" s="161"/>
    </row>
    <row r="9" spans="1:4" ht="13.5" customHeight="1">
      <c r="A9" s="24"/>
      <c r="B9" s="27"/>
      <c r="C9" s="27"/>
      <c r="D9" s="27"/>
    </row>
    <row r="10" spans="1:5" ht="45.75" customHeight="1">
      <c r="A10" s="230" t="s">
        <v>53</v>
      </c>
      <c r="B10" s="232" t="s">
        <v>916</v>
      </c>
      <c r="C10" s="232" t="s">
        <v>917</v>
      </c>
      <c r="D10" s="263" t="s">
        <v>918</v>
      </c>
      <c r="E10" s="264"/>
    </row>
    <row r="11" spans="1:5" ht="34.5" customHeight="1">
      <c r="A11" s="231"/>
      <c r="B11" s="233"/>
      <c r="C11" s="233"/>
      <c r="D11" s="265" t="s">
        <v>1260</v>
      </c>
      <c r="E11" s="265" t="s">
        <v>1261</v>
      </c>
    </row>
    <row r="12" spans="1:5" ht="12.75">
      <c r="A12" s="28">
        <v>1</v>
      </c>
      <c r="B12" s="29" t="s">
        <v>919</v>
      </c>
      <c r="C12" s="30" t="s">
        <v>920</v>
      </c>
      <c r="D12" s="31">
        <f>D13+D18+D23+D33+D41+D47+D52</f>
        <v>434432</v>
      </c>
      <c r="E12" s="31">
        <f>E13+E18+E23+E33+E41+E47+E52</f>
        <v>460545</v>
      </c>
    </row>
    <row r="13" spans="1:5" ht="12.75">
      <c r="A13" s="28">
        <v>2</v>
      </c>
      <c r="B13" s="29" t="s">
        <v>921</v>
      </c>
      <c r="C13" s="30" t="s">
        <v>922</v>
      </c>
      <c r="D13" s="31">
        <f>SUM(D14:D17)</f>
        <v>386474</v>
      </c>
      <c r="E13" s="31">
        <f>SUM(E14:E17)</f>
        <v>413053</v>
      </c>
    </row>
    <row r="14" spans="1:5" ht="78.75" customHeight="1">
      <c r="A14" s="28">
        <v>3</v>
      </c>
      <c r="B14" s="32" t="s">
        <v>923</v>
      </c>
      <c r="C14" s="33" t="s">
        <v>924</v>
      </c>
      <c r="D14" s="34">
        <v>385674</v>
      </c>
      <c r="E14" s="34">
        <v>412253</v>
      </c>
    </row>
    <row r="15" spans="1:5" ht="105" customHeight="1">
      <c r="A15" s="28">
        <v>4</v>
      </c>
      <c r="B15" s="32" t="s">
        <v>929</v>
      </c>
      <c r="C15" s="33" t="s">
        <v>930</v>
      </c>
      <c r="D15" s="34">
        <v>400</v>
      </c>
      <c r="E15" s="34">
        <v>400</v>
      </c>
    </row>
    <row r="16" spans="1:5" ht="63.75">
      <c r="A16" s="28">
        <v>5</v>
      </c>
      <c r="B16" s="32" t="s">
        <v>931</v>
      </c>
      <c r="C16" s="33" t="s">
        <v>932</v>
      </c>
      <c r="D16" s="34">
        <v>300</v>
      </c>
      <c r="E16" s="34">
        <v>300</v>
      </c>
    </row>
    <row r="17" spans="1:5" ht="91.5" customHeight="1">
      <c r="A17" s="28">
        <v>6</v>
      </c>
      <c r="B17" s="32" t="s">
        <v>937</v>
      </c>
      <c r="C17" s="33" t="s">
        <v>938</v>
      </c>
      <c r="D17" s="34">
        <v>100</v>
      </c>
      <c r="E17" s="34">
        <v>100</v>
      </c>
    </row>
    <row r="18" spans="1:5" ht="25.5">
      <c r="A18" s="28">
        <v>7</v>
      </c>
      <c r="B18" s="29" t="s">
        <v>939</v>
      </c>
      <c r="C18" s="30" t="s">
        <v>940</v>
      </c>
      <c r="D18" s="31">
        <f>SUM(D19:D22)</f>
        <v>5068</v>
      </c>
      <c r="E18" s="31">
        <f>SUM(E19:E22)</f>
        <v>5068</v>
      </c>
    </row>
    <row r="19" spans="1:5" ht="51">
      <c r="A19" s="28">
        <v>8</v>
      </c>
      <c r="B19" s="35" t="s">
        <v>941</v>
      </c>
      <c r="C19" s="33" t="s">
        <v>942</v>
      </c>
      <c r="D19" s="34">
        <v>1918</v>
      </c>
      <c r="E19" s="34">
        <v>1918</v>
      </c>
    </row>
    <row r="20" spans="1:5" ht="63.75">
      <c r="A20" s="28">
        <v>9</v>
      </c>
      <c r="B20" s="36" t="s">
        <v>943</v>
      </c>
      <c r="C20" s="33" t="s">
        <v>944</v>
      </c>
      <c r="D20" s="34">
        <v>50</v>
      </c>
      <c r="E20" s="34">
        <v>50</v>
      </c>
    </row>
    <row r="21" spans="1:5" ht="51">
      <c r="A21" s="28">
        <v>10</v>
      </c>
      <c r="B21" s="36" t="s">
        <v>945</v>
      </c>
      <c r="C21" s="33" t="s">
        <v>946</v>
      </c>
      <c r="D21" s="34">
        <v>3400</v>
      </c>
      <c r="E21" s="34">
        <v>3400</v>
      </c>
    </row>
    <row r="22" spans="1:5" ht="51">
      <c r="A22" s="28">
        <v>11</v>
      </c>
      <c r="B22" s="36" t="s">
        <v>947</v>
      </c>
      <c r="C22" s="33" t="s">
        <v>948</v>
      </c>
      <c r="D22" s="34">
        <v>-300</v>
      </c>
      <c r="E22" s="34">
        <v>-300</v>
      </c>
    </row>
    <row r="23" spans="1:5" ht="12.75">
      <c r="A23" s="28">
        <v>12</v>
      </c>
      <c r="B23" s="29" t="s">
        <v>949</v>
      </c>
      <c r="C23" s="30" t="s">
        <v>950</v>
      </c>
      <c r="D23" s="31">
        <f>D24+D27+D29+D31</f>
        <v>6409</v>
      </c>
      <c r="E23" s="31">
        <f>E24+E27+E29+E31</f>
        <v>5943</v>
      </c>
    </row>
    <row r="24" spans="1:5" ht="25.5">
      <c r="A24" s="28">
        <v>13</v>
      </c>
      <c r="B24" s="29" t="s">
        <v>951</v>
      </c>
      <c r="C24" s="37" t="s">
        <v>952</v>
      </c>
      <c r="D24" s="31">
        <f>D25+D26</f>
        <v>5000</v>
      </c>
      <c r="E24" s="31">
        <f>E25+E26</f>
        <v>5000</v>
      </c>
    </row>
    <row r="25" spans="1:5" ht="41.25" customHeight="1">
      <c r="A25" s="28">
        <v>14</v>
      </c>
      <c r="B25" s="38" t="s">
        <v>953</v>
      </c>
      <c r="C25" s="39" t="s">
        <v>954</v>
      </c>
      <c r="D25" s="34">
        <v>1600</v>
      </c>
      <c r="E25" s="34">
        <v>1600</v>
      </c>
    </row>
    <row r="26" spans="1:5" ht="51">
      <c r="A26" s="28">
        <v>15</v>
      </c>
      <c r="B26" s="38" t="s">
        <v>955</v>
      </c>
      <c r="C26" s="39" t="s">
        <v>956</v>
      </c>
      <c r="D26" s="34">
        <v>3400</v>
      </c>
      <c r="E26" s="34">
        <v>3400</v>
      </c>
    </row>
    <row r="27" spans="1:5" ht="25.5">
      <c r="A27" s="28">
        <v>16</v>
      </c>
      <c r="B27" s="29" t="s">
        <v>961</v>
      </c>
      <c r="C27" s="30" t="s">
        <v>962</v>
      </c>
      <c r="D27" s="31">
        <f>D28</f>
        <v>470</v>
      </c>
      <c r="E27" s="31">
        <f>E28</f>
        <v>0</v>
      </c>
    </row>
    <row r="28" spans="1:5" ht="42" customHeight="1">
      <c r="A28" s="28">
        <v>17</v>
      </c>
      <c r="B28" s="32" t="s">
        <v>963</v>
      </c>
      <c r="C28" s="33" t="s">
        <v>964</v>
      </c>
      <c r="D28" s="34">
        <v>470</v>
      </c>
      <c r="E28" s="34">
        <v>0</v>
      </c>
    </row>
    <row r="29" spans="1:5" ht="12.75">
      <c r="A29" s="28">
        <v>18</v>
      </c>
      <c r="B29" s="29" t="s">
        <v>965</v>
      </c>
      <c r="C29" s="30" t="s">
        <v>966</v>
      </c>
      <c r="D29" s="31">
        <f>SUM(D30:D30)</f>
        <v>592</v>
      </c>
      <c r="E29" s="31">
        <f>SUM(E30:E30)</f>
        <v>592</v>
      </c>
    </row>
    <row r="30" spans="1:5" ht="38.25">
      <c r="A30" s="28">
        <v>19</v>
      </c>
      <c r="B30" s="40" t="s">
        <v>967</v>
      </c>
      <c r="C30" s="41" t="s">
        <v>968</v>
      </c>
      <c r="D30" s="34">
        <v>592</v>
      </c>
      <c r="E30" s="34">
        <v>592</v>
      </c>
    </row>
    <row r="31" spans="1:5" ht="38.25">
      <c r="A31" s="28">
        <v>20</v>
      </c>
      <c r="B31" s="29" t="s">
        <v>969</v>
      </c>
      <c r="C31" s="30" t="s">
        <v>970</v>
      </c>
      <c r="D31" s="31">
        <f>D32</f>
        <v>347</v>
      </c>
      <c r="E31" s="31">
        <f>E32</f>
        <v>351</v>
      </c>
    </row>
    <row r="32" spans="1:5" ht="51">
      <c r="A32" s="28">
        <v>21</v>
      </c>
      <c r="B32" s="32" t="s">
        <v>971</v>
      </c>
      <c r="C32" s="41" t="s">
        <v>972</v>
      </c>
      <c r="D32" s="34">
        <v>347</v>
      </c>
      <c r="E32" s="34">
        <v>351</v>
      </c>
    </row>
    <row r="33" spans="1:5" ht="25.5">
      <c r="A33" s="28">
        <v>22</v>
      </c>
      <c r="B33" s="29" t="s">
        <v>973</v>
      </c>
      <c r="C33" s="30" t="s">
        <v>974</v>
      </c>
      <c r="D33" s="31">
        <f>D34+D37+D39+D40</f>
        <v>5420</v>
      </c>
      <c r="E33" s="31">
        <f>E34+E37+E39+E40</f>
        <v>5420</v>
      </c>
    </row>
    <row r="34" spans="1:5" ht="76.5">
      <c r="A34" s="28">
        <v>23</v>
      </c>
      <c r="B34" s="32" t="s">
        <v>975</v>
      </c>
      <c r="C34" s="33" t="s">
        <v>1107</v>
      </c>
      <c r="D34" s="31">
        <f>D35</f>
        <v>4000</v>
      </c>
      <c r="E34" s="31">
        <f>E35</f>
        <v>4000</v>
      </c>
    </row>
    <row r="35" spans="1:5" ht="76.5">
      <c r="A35" s="28">
        <v>24</v>
      </c>
      <c r="B35" s="32" t="s">
        <v>976</v>
      </c>
      <c r="C35" s="33" t="s">
        <v>1107</v>
      </c>
      <c r="D35" s="34">
        <f>D36</f>
        <v>4000</v>
      </c>
      <c r="E35" s="34">
        <f>E36</f>
        <v>4000</v>
      </c>
    </row>
    <row r="36" spans="1:5" ht="89.25">
      <c r="A36" s="28"/>
      <c r="B36" s="32" t="s">
        <v>977</v>
      </c>
      <c r="C36" s="33" t="s">
        <v>978</v>
      </c>
      <c r="D36" s="34">
        <v>4000</v>
      </c>
      <c r="E36" s="34">
        <v>4000</v>
      </c>
    </row>
    <row r="37" spans="1:5" ht="39.75" customHeight="1">
      <c r="A37" s="28">
        <v>25</v>
      </c>
      <c r="B37" s="29" t="s">
        <v>982</v>
      </c>
      <c r="C37" s="30" t="s">
        <v>1109</v>
      </c>
      <c r="D37" s="31">
        <f>SUM(D38:D40)</f>
        <v>985</v>
      </c>
      <c r="E37" s="31">
        <f>SUM(E38:E40)</f>
        <v>985</v>
      </c>
    </row>
    <row r="38" spans="1:5" ht="53.25" customHeight="1">
      <c r="A38" s="28">
        <v>26</v>
      </c>
      <c r="B38" s="38" t="s">
        <v>983</v>
      </c>
      <c r="C38" s="41" t="s">
        <v>984</v>
      </c>
      <c r="D38" s="34">
        <v>550</v>
      </c>
      <c r="E38" s="34">
        <v>550</v>
      </c>
    </row>
    <row r="39" spans="1:5" ht="42.75" customHeight="1">
      <c r="A39" s="28">
        <v>27</v>
      </c>
      <c r="B39" s="32" t="s">
        <v>985</v>
      </c>
      <c r="C39" s="33" t="s">
        <v>986</v>
      </c>
      <c r="D39" s="34">
        <v>285</v>
      </c>
      <c r="E39" s="34">
        <v>285</v>
      </c>
    </row>
    <row r="40" spans="1:5" ht="30" customHeight="1">
      <c r="A40" s="28">
        <v>28</v>
      </c>
      <c r="B40" s="38" t="s">
        <v>987</v>
      </c>
      <c r="C40" s="41" t="s">
        <v>1262</v>
      </c>
      <c r="D40" s="34">
        <v>150</v>
      </c>
      <c r="E40" s="34">
        <v>150</v>
      </c>
    </row>
    <row r="41" spans="1:5" ht="12.75">
      <c r="A41" s="28">
        <v>29</v>
      </c>
      <c r="B41" s="29" t="s">
        <v>989</v>
      </c>
      <c r="C41" s="30" t="s">
        <v>990</v>
      </c>
      <c r="D41" s="31">
        <f>D42+D43+D44</f>
        <v>600</v>
      </c>
      <c r="E41" s="31">
        <f>E42+E43+E44</f>
        <v>600</v>
      </c>
    </row>
    <row r="42" spans="1:5" ht="25.5" customHeight="1">
      <c r="A42" s="28">
        <v>30</v>
      </c>
      <c r="B42" s="32" t="s">
        <v>991</v>
      </c>
      <c r="C42" s="33" t="s">
        <v>992</v>
      </c>
      <c r="D42" s="34">
        <v>150</v>
      </c>
      <c r="E42" s="34">
        <v>150</v>
      </c>
    </row>
    <row r="43" spans="1:5" ht="16.5" customHeight="1">
      <c r="A43" s="28">
        <v>31</v>
      </c>
      <c r="B43" s="32" t="s">
        <v>993</v>
      </c>
      <c r="C43" s="33" t="s">
        <v>1263</v>
      </c>
      <c r="D43" s="34">
        <v>10</v>
      </c>
      <c r="E43" s="34">
        <v>10</v>
      </c>
    </row>
    <row r="44" spans="1:5" ht="17.25" customHeight="1">
      <c r="A44" s="28">
        <v>32</v>
      </c>
      <c r="B44" s="29" t="s">
        <v>995</v>
      </c>
      <c r="C44" s="30" t="s">
        <v>996</v>
      </c>
      <c r="D44" s="31">
        <f>D45+D46</f>
        <v>440</v>
      </c>
      <c r="E44" s="31">
        <f>E45+E46</f>
        <v>440</v>
      </c>
    </row>
    <row r="45" spans="1:5" ht="12.75">
      <c r="A45" s="28">
        <v>33</v>
      </c>
      <c r="B45" s="32" t="s">
        <v>997</v>
      </c>
      <c r="C45" s="33" t="s">
        <v>998</v>
      </c>
      <c r="D45" s="34">
        <v>200</v>
      </c>
      <c r="E45" s="34">
        <v>200</v>
      </c>
    </row>
    <row r="46" spans="1:5" ht="12.75">
      <c r="A46" s="28">
        <v>34</v>
      </c>
      <c r="B46" s="32" t="s">
        <v>999</v>
      </c>
      <c r="C46" s="33" t="s">
        <v>1000</v>
      </c>
      <c r="D46" s="34">
        <v>240</v>
      </c>
      <c r="E46" s="34">
        <v>240</v>
      </c>
    </row>
    <row r="47" spans="1:5" ht="25.5">
      <c r="A47" s="28">
        <v>35</v>
      </c>
      <c r="B47" s="29" t="s">
        <v>1001</v>
      </c>
      <c r="C47" s="30" t="s">
        <v>1002</v>
      </c>
      <c r="D47" s="31">
        <f>D48</f>
        <v>29821</v>
      </c>
      <c r="E47" s="31">
        <f>E48</f>
        <v>29821</v>
      </c>
    </row>
    <row r="48" spans="1:5" ht="25.5">
      <c r="A48" s="28">
        <v>36</v>
      </c>
      <c r="B48" s="29" t="s">
        <v>1003</v>
      </c>
      <c r="C48" s="30" t="s">
        <v>1004</v>
      </c>
      <c r="D48" s="34">
        <f>SUM(D49:D51)</f>
        <v>29821</v>
      </c>
      <c r="E48" s="34">
        <f>SUM(E49:E51)</f>
        <v>29821</v>
      </c>
    </row>
    <row r="49" spans="1:5" ht="66" customHeight="1">
      <c r="A49" s="28">
        <v>37</v>
      </c>
      <c r="B49" s="32" t="s">
        <v>1005</v>
      </c>
      <c r="C49" s="44" t="s">
        <v>1110</v>
      </c>
      <c r="D49" s="34">
        <v>27355</v>
      </c>
      <c r="E49" s="34">
        <v>27355</v>
      </c>
    </row>
    <row r="50" spans="1:5" ht="51">
      <c r="A50" s="28">
        <v>38</v>
      </c>
      <c r="B50" s="32" t="s">
        <v>1006</v>
      </c>
      <c r="C50" s="45" t="s">
        <v>1111</v>
      </c>
      <c r="D50" s="34">
        <v>2366</v>
      </c>
      <c r="E50" s="34">
        <v>2366</v>
      </c>
    </row>
    <row r="51" spans="1:5" ht="51">
      <c r="A51" s="28">
        <v>39</v>
      </c>
      <c r="B51" s="32" t="s">
        <v>1007</v>
      </c>
      <c r="C51" s="44" t="s">
        <v>1112</v>
      </c>
      <c r="D51" s="34">
        <v>100</v>
      </c>
      <c r="E51" s="34">
        <v>100</v>
      </c>
    </row>
    <row r="52" spans="1:5" ht="25.5">
      <c r="A52" s="28">
        <v>40</v>
      </c>
      <c r="B52" s="29" t="s">
        <v>1008</v>
      </c>
      <c r="C52" s="30" t="s">
        <v>1009</v>
      </c>
      <c r="D52" s="31">
        <f>D53</f>
        <v>640</v>
      </c>
      <c r="E52" s="31">
        <f>E53</f>
        <v>640</v>
      </c>
    </row>
    <row r="53" spans="1:5" ht="37.5" customHeight="1">
      <c r="A53" s="28">
        <v>41</v>
      </c>
      <c r="B53" s="32" t="s">
        <v>1010</v>
      </c>
      <c r="C53" s="33" t="s">
        <v>1011</v>
      </c>
      <c r="D53" s="34">
        <v>640</v>
      </c>
      <c r="E53" s="34">
        <v>640</v>
      </c>
    </row>
    <row r="54" spans="1:5" ht="12.75">
      <c r="A54" s="28">
        <v>42</v>
      </c>
      <c r="B54" s="29" t="s">
        <v>1022</v>
      </c>
      <c r="C54" s="30" t="s">
        <v>1023</v>
      </c>
      <c r="D54" s="31">
        <f>D55</f>
        <v>854046</v>
      </c>
      <c r="E54" s="31">
        <f>E55</f>
        <v>854006.7000000001</v>
      </c>
    </row>
    <row r="55" spans="1:5" ht="25.5">
      <c r="A55" s="28">
        <v>43</v>
      </c>
      <c r="B55" s="29" t="s">
        <v>1024</v>
      </c>
      <c r="C55" s="30" t="s">
        <v>1025</v>
      </c>
      <c r="D55" s="31">
        <f>D56+D59+D65+D82</f>
        <v>854046</v>
      </c>
      <c r="E55" s="31">
        <f>E56+E59+E65+E82</f>
        <v>854006.7000000001</v>
      </c>
    </row>
    <row r="56" spans="1:5" ht="25.5">
      <c r="A56" s="28">
        <v>44</v>
      </c>
      <c r="B56" s="29" t="s">
        <v>1026</v>
      </c>
      <c r="C56" s="30" t="s">
        <v>1027</v>
      </c>
      <c r="D56" s="31">
        <f>D57+D58</f>
        <v>330349</v>
      </c>
      <c r="E56" s="31">
        <f>E57+E58</f>
        <v>305340</v>
      </c>
    </row>
    <row r="57" spans="1:5" ht="25.5">
      <c r="A57" s="28">
        <v>45</v>
      </c>
      <c r="B57" s="32" t="s">
        <v>1028</v>
      </c>
      <c r="C57" s="33" t="s">
        <v>1029</v>
      </c>
      <c r="D57" s="34">
        <v>229262</v>
      </c>
      <c r="E57" s="34">
        <v>198913</v>
      </c>
    </row>
    <row r="58" spans="1:5" ht="25.5">
      <c r="A58" s="28">
        <v>46</v>
      </c>
      <c r="B58" s="32" t="s">
        <v>1030</v>
      </c>
      <c r="C58" s="33" t="s">
        <v>1031</v>
      </c>
      <c r="D58" s="34">
        <v>101087</v>
      </c>
      <c r="E58" s="34">
        <v>106427</v>
      </c>
    </row>
    <row r="59" spans="1:5" ht="29.25" customHeight="1">
      <c r="A59" s="28">
        <v>47</v>
      </c>
      <c r="B59" s="29" t="s">
        <v>1032</v>
      </c>
      <c r="C59" s="30" t="s">
        <v>1033</v>
      </c>
      <c r="D59" s="31">
        <f>D60+D61</f>
        <v>32973.700000000004</v>
      </c>
      <c r="E59" s="31">
        <f>E60+E61</f>
        <v>34466.4</v>
      </c>
    </row>
    <row r="60" spans="1:5" ht="63.75" customHeight="1">
      <c r="A60" s="28">
        <v>48</v>
      </c>
      <c r="B60" s="29" t="s">
        <v>1040</v>
      </c>
      <c r="C60" s="30" t="s">
        <v>1041</v>
      </c>
      <c r="D60" s="31">
        <v>177.4</v>
      </c>
      <c r="E60" s="31">
        <v>687.4</v>
      </c>
    </row>
    <row r="61" spans="1:5" ht="15.75" customHeight="1">
      <c r="A61" s="28">
        <v>49</v>
      </c>
      <c r="B61" s="29" t="s">
        <v>1042</v>
      </c>
      <c r="C61" s="30" t="s">
        <v>1043</v>
      </c>
      <c r="D61" s="31">
        <f>SUM(D62:D64)</f>
        <v>32796.3</v>
      </c>
      <c r="E61" s="31">
        <f>SUM(E62:E64)</f>
        <v>33779</v>
      </c>
    </row>
    <row r="62" spans="1:5" ht="32.25" customHeight="1">
      <c r="A62" s="28">
        <v>50</v>
      </c>
      <c r="B62" s="38" t="s">
        <v>1044</v>
      </c>
      <c r="C62" s="41" t="s">
        <v>1047</v>
      </c>
      <c r="D62" s="31">
        <v>749.3</v>
      </c>
      <c r="E62" s="31">
        <v>448</v>
      </c>
    </row>
    <row r="63" spans="1:5" ht="18" customHeight="1">
      <c r="A63" s="28">
        <v>51</v>
      </c>
      <c r="B63" s="38" t="s">
        <v>1048</v>
      </c>
      <c r="C63" s="46" t="s">
        <v>1049</v>
      </c>
      <c r="D63" s="34">
        <v>7101</v>
      </c>
      <c r="E63" s="34">
        <v>7385</v>
      </c>
    </row>
    <row r="64" spans="1:5" ht="25.5">
      <c r="A64" s="28">
        <v>52</v>
      </c>
      <c r="B64" s="38" t="s">
        <v>1048</v>
      </c>
      <c r="C64" s="46" t="s">
        <v>1050</v>
      </c>
      <c r="D64" s="34">
        <v>24946</v>
      </c>
      <c r="E64" s="34">
        <v>25946</v>
      </c>
    </row>
    <row r="65" spans="1:5" ht="25.5">
      <c r="A65" s="28">
        <v>53</v>
      </c>
      <c r="B65" s="29" t="s">
        <v>1055</v>
      </c>
      <c r="C65" s="30" t="s">
        <v>1056</v>
      </c>
      <c r="D65" s="31">
        <f>D66+D67+D76+D77+D78+D79</f>
        <v>475074.2</v>
      </c>
      <c r="E65" s="31">
        <f>E66+E67+E76+E77+E78+E79</f>
        <v>498551.2</v>
      </c>
    </row>
    <row r="66" spans="1:5" ht="41.25" customHeight="1">
      <c r="A66" s="28">
        <v>54</v>
      </c>
      <c r="B66" s="29" t="s">
        <v>1057</v>
      </c>
      <c r="C66" s="30" t="s">
        <v>1058</v>
      </c>
      <c r="D66" s="31">
        <v>8369.5</v>
      </c>
      <c r="E66" s="31">
        <v>8369.5</v>
      </c>
    </row>
    <row r="67" spans="1:5" ht="29.25" customHeight="1">
      <c r="A67" s="28">
        <v>55</v>
      </c>
      <c r="B67" s="29" t="s">
        <v>1059</v>
      </c>
      <c r="C67" s="30" t="s">
        <v>1060</v>
      </c>
      <c r="D67" s="31">
        <f>D68+D69+D70+D71+D72+D73+D74+D75</f>
        <v>81174.2</v>
      </c>
      <c r="E67" s="31">
        <f>E68+E69+E70+E71+E72+E73+E74+E75</f>
        <v>81416.1</v>
      </c>
    </row>
    <row r="68" spans="1:5" ht="51">
      <c r="A68" s="28">
        <v>56</v>
      </c>
      <c r="B68" s="38" t="s">
        <v>1061</v>
      </c>
      <c r="C68" s="33" t="s">
        <v>1062</v>
      </c>
      <c r="D68" s="34">
        <v>355</v>
      </c>
      <c r="E68" s="34">
        <v>369</v>
      </c>
    </row>
    <row r="69" spans="1:5" ht="51">
      <c r="A69" s="28">
        <v>57</v>
      </c>
      <c r="B69" s="38" t="s">
        <v>1061</v>
      </c>
      <c r="C69" s="33" t="s">
        <v>1063</v>
      </c>
      <c r="D69" s="34">
        <v>70013.5</v>
      </c>
      <c r="E69" s="34">
        <v>70013.5</v>
      </c>
    </row>
    <row r="70" spans="1:5" ht="51">
      <c r="A70" s="28">
        <v>58</v>
      </c>
      <c r="B70" s="38" t="s">
        <v>1061</v>
      </c>
      <c r="C70" s="33" t="s">
        <v>1064</v>
      </c>
      <c r="D70" s="34">
        <v>8616</v>
      </c>
      <c r="E70" s="34">
        <v>8616</v>
      </c>
    </row>
    <row r="71" spans="1:5" ht="51">
      <c r="A71" s="28">
        <v>59</v>
      </c>
      <c r="B71" s="38" t="s">
        <v>1061</v>
      </c>
      <c r="C71" s="33" t="s">
        <v>1065</v>
      </c>
      <c r="D71" s="34">
        <v>1.2</v>
      </c>
      <c r="E71" s="34">
        <v>1.2</v>
      </c>
    </row>
    <row r="72" spans="1:5" ht="25.5">
      <c r="A72" s="28">
        <v>60</v>
      </c>
      <c r="B72" s="38" t="s">
        <v>1061</v>
      </c>
      <c r="C72" s="33" t="s">
        <v>1066</v>
      </c>
      <c r="D72" s="34">
        <v>119.8</v>
      </c>
      <c r="E72" s="34">
        <v>124.6</v>
      </c>
    </row>
    <row r="73" spans="1:5" ht="51">
      <c r="A73" s="28">
        <v>61</v>
      </c>
      <c r="B73" s="38" t="s">
        <v>1061</v>
      </c>
      <c r="C73" s="33" t="s">
        <v>1067</v>
      </c>
      <c r="D73" s="34">
        <v>493</v>
      </c>
      <c r="E73" s="34">
        <v>680</v>
      </c>
    </row>
    <row r="74" spans="1:5" ht="41.25" customHeight="1">
      <c r="A74" s="28">
        <v>62</v>
      </c>
      <c r="B74" s="38" t="s">
        <v>1061</v>
      </c>
      <c r="C74" s="33" t="s">
        <v>1264</v>
      </c>
      <c r="D74" s="34">
        <v>674</v>
      </c>
      <c r="E74" s="34">
        <v>674</v>
      </c>
    </row>
    <row r="75" spans="1:5" ht="77.25" customHeight="1">
      <c r="A75" s="28">
        <v>63</v>
      </c>
      <c r="B75" s="38" t="s">
        <v>1069</v>
      </c>
      <c r="C75" s="33" t="s">
        <v>1070</v>
      </c>
      <c r="D75" s="34">
        <v>901.7</v>
      </c>
      <c r="E75" s="34">
        <v>937.8</v>
      </c>
    </row>
    <row r="76" spans="1:5" ht="39.75" customHeight="1">
      <c r="A76" s="28">
        <v>64</v>
      </c>
      <c r="B76" s="29" t="s">
        <v>1071</v>
      </c>
      <c r="C76" s="30" t="s">
        <v>1072</v>
      </c>
      <c r="D76" s="31">
        <v>1089.5</v>
      </c>
      <c r="E76" s="31">
        <v>1157.8</v>
      </c>
    </row>
    <row r="77" spans="1:5" ht="39.75" customHeight="1">
      <c r="A77" s="28">
        <v>65</v>
      </c>
      <c r="B77" s="29" t="s">
        <v>1073</v>
      </c>
      <c r="C77" s="30" t="s">
        <v>1074</v>
      </c>
      <c r="D77" s="31">
        <v>0.8</v>
      </c>
      <c r="E77" s="31">
        <v>16.8</v>
      </c>
    </row>
    <row r="78" spans="1:5" ht="45" customHeight="1">
      <c r="A78" s="28">
        <v>66</v>
      </c>
      <c r="B78" s="29" t="s">
        <v>1075</v>
      </c>
      <c r="C78" s="30" t="s">
        <v>1076</v>
      </c>
      <c r="D78" s="31">
        <v>7989.2</v>
      </c>
      <c r="E78" s="31">
        <v>7989</v>
      </c>
    </row>
    <row r="79" spans="1:5" ht="30" customHeight="1">
      <c r="A79" s="28">
        <v>67</v>
      </c>
      <c r="B79" s="29" t="s">
        <v>1265</v>
      </c>
      <c r="C79" s="30" t="s">
        <v>1082</v>
      </c>
      <c r="D79" s="31">
        <f>D80+D81</f>
        <v>376451</v>
      </c>
      <c r="E79" s="31">
        <f>E80+E81</f>
        <v>399602</v>
      </c>
    </row>
    <row r="80" spans="1:5" ht="81.75" customHeight="1">
      <c r="A80" s="28">
        <v>68</v>
      </c>
      <c r="B80" s="38" t="s">
        <v>1083</v>
      </c>
      <c r="C80" s="33" t="s">
        <v>1084</v>
      </c>
      <c r="D80" s="34">
        <v>215339</v>
      </c>
      <c r="E80" s="34">
        <v>228955</v>
      </c>
    </row>
    <row r="81" spans="1:5" ht="51.75" customHeight="1">
      <c r="A81" s="28">
        <v>69</v>
      </c>
      <c r="B81" s="38" t="s">
        <v>1083</v>
      </c>
      <c r="C81" s="33" t="s">
        <v>1085</v>
      </c>
      <c r="D81" s="34">
        <v>161112</v>
      </c>
      <c r="E81" s="34">
        <v>170647</v>
      </c>
    </row>
    <row r="82" spans="1:5" ht="18.75" customHeight="1">
      <c r="A82" s="28">
        <v>70</v>
      </c>
      <c r="B82" s="29" t="s">
        <v>1086</v>
      </c>
      <c r="C82" s="30" t="s">
        <v>1087</v>
      </c>
      <c r="D82" s="31">
        <f>D83+D84</f>
        <v>15649.1</v>
      </c>
      <c r="E82" s="31">
        <f>E83+E84</f>
        <v>15649.1</v>
      </c>
    </row>
    <row r="83" spans="1:5" ht="51.75" customHeight="1">
      <c r="A83" s="28">
        <v>71</v>
      </c>
      <c r="B83" s="38" t="s">
        <v>1088</v>
      </c>
      <c r="C83" s="33" t="s">
        <v>1089</v>
      </c>
      <c r="D83" s="34">
        <v>1</v>
      </c>
      <c r="E83" s="34">
        <v>1</v>
      </c>
    </row>
    <row r="84" spans="1:5" ht="51.75" customHeight="1">
      <c r="A84" s="28">
        <v>72</v>
      </c>
      <c r="B84" s="38" t="s">
        <v>1266</v>
      </c>
      <c r="C84" s="33" t="s">
        <v>1267</v>
      </c>
      <c r="D84" s="34">
        <v>15648.1</v>
      </c>
      <c r="E84" s="34">
        <v>15648.1</v>
      </c>
    </row>
    <row r="85" spans="1:5" ht="12.75">
      <c r="A85" s="28">
        <v>73</v>
      </c>
      <c r="B85" s="266" t="s">
        <v>1094</v>
      </c>
      <c r="C85" s="266"/>
      <c r="D85" s="31">
        <f>D12+D54</f>
        <v>1288478</v>
      </c>
      <c r="E85" s="31">
        <f>E12+E54</f>
        <v>1314551.7000000002</v>
      </c>
    </row>
  </sheetData>
  <sheetProtection/>
  <mergeCells count="7">
    <mergeCell ref="B85:C85"/>
    <mergeCell ref="B6:E6"/>
    <mergeCell ref="B8:C8"/>
    <mergeCell ref="A10:A11"/>
    <mergeCell ref="B10:B11"/>
    <mergeCell ref="C10:C11"/>
    <mergeCell ref="D10:E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G587"/>
  <sheetViews>
    <sheetView zoomScalePageLayoutView="0" workbookViewId="0" topLeftCell="A585">
      <selection activeCell="K189" sqref="K1:K16384"/>
    </sheetView>
  </sheetViews>
  <sheetFormatPr defaultColWidth="9.00390625" defaultRowHeight="12.75"/>
  <cols>
    <col min="1" max="1" width="4.75390625" style="19" customWidth="1"/>
    <col min="2" max="2" width="57.25390625" style="20" customWidth="1"/>
    <col min="3" max="3" width="6.75390625" style="20" customWidth="1"/>
    <col min="4" max="4" width="10.75390625" style="20" customWidth="1"/>
    <col min="5" max="5" width="4.875" style="20" customWidth="1"/>
    <col min="6" max="6" width="17.875" style="23" hidden="1" customWidth="1"/>
    <col min="7" max="7" width="17.875" style="20" customWidth="1"/>
    <col min="8" max="9" width="9.125" style="23" customWidth="1"/>
    <col min="10" max="10" width="10.00390625" style="23" bestFit="1" customWidth="1"/>
    <col min="11" max="16384" width="9.125" style="23" customWidth="1"/>
  </cols>
  <sheetData>
    <row r="1" spans="1:7" s="51" customFormat="1" ht="14.25" customHeight="1">
      <c r="A1" s="49"/>
      <c r="B1" s="50"/>
      <c r="C1" s="50"/>
      <c r="D1" s="50"/>
      <c r="E1" s="50"/>
      <c r="G1" s="52" t="s">
        <v>51</v>
      </c>
    </row>
    <row r="2" spans="1:7" s="51" customFormat="1" ht="12.75">
      <c r="A2" s="49"/>
      <c r="B2" s="50"/>
      <c r="C2" s="50"/>
      <c r="D2" s="50"/>
      <c r="E2" s="50"/>
      <c r="G2" s="52" t="s">
        <v>73</v>
      </c>
    </row>
    <row r="3" spans="1:7" s="51" customFormat="1" ht="12.75">
      <c r="A3" s="49"/>
      <c r="B3" s="50"/>
      <c r="C3" s="50"/>
      <c r="D3" s="50"/>
      <c r="E3" s="50"/>
      <c r="G3" s="52" t="s">
        <v>17</v>
      </c>
    </row>
    <row r="4" spans="1:7" s="51" customFormat="1" ht="12.75">
      <c r="A4" s="49"/>
      <c r="B4" s="50"/>
      <c r="C4" s="50"/>
      <c r="D4" s="50"/>
      <c r="E4" s="50"/>
      <c r="G4" s="52" t="s">
        <v>18</v>
      </c>
    </row>
    <row r="5" spans="1:7" s="51" customFormat="1" ht="12.75">
      <c r="A5" s="49"/>
      <c r="B5" s="50"/>
      <c r="C5" s="50"/>
      <c r="D5" s="50"/>
      <c r="E5" s="50"/>
      <c r="G5" s="52" t="s">
        <v>17</v>
      </c>
    </row>
    <row r="6" spans="1:7" s="51" customFormat="1" ht="12.75">
      <c r="A6" s="49"/>
      <c r="B6" s="50"/>
      <c r="C6" s="50"/>
      <c r="D6" s="50"/>
      <c r="E6" s="50"/>
      <c r="G6" s="52" t="s">
        <v>650</v>
      </c>
    </row>
    <row r="7" spans="1:7" s="51" customFormat="1" ht="9" customHeight="1">
      <c r="A7" s="49"/>
      <c r="B7" s="50"/>
      <c r="C7" s="50"/>
      <c r="D7" s="50"/>
      <c r="E7" s="50"/>
      <c r="G7" s="52"/>
    </row>
    <row r="8" spans="1:7" s="51" customFormat="1" ht="43.5" customHeight="1">
      <c r="A8" s="234" t="s">
        <v>698</v>
      </c>
      <c r="B8" s="235"/>
      <c r="C8" s="235"/>
      <c r="D8" s="235"/>
      <c r="E8" s="235"/>
      <c r="F8" s="235"/>
      <c r="G8" s="235"/>
    </row>
    <row r="9" spans="2:7" ht="12">
      <c r="B9" s="22"/>
      <c r="C9" s="22"/>
      <c r="D9" s="22"/>
      <c r="E9" s="22"/>
      <c r="G9" s="21"/>
    </row>
    <row r="10" spans="1:7" s="53" customFormat="1" ht="50.25" customHeight="1">
      <c r="A10" s="54" t="s">
        <v>56</v>
      </c>
      <c r="B10" s="54" t="s">
        <v>199</v>
      </c>
      <c r="C10" s="54" t="s">
        <v>22</v>
      </c>
      <c r="D10" s="54" t="s">
        <v>54</v>
      </c>
      <c r="E10" s="54" t="s">
        <v>55</v>
      </c>
      <c r="F10" s="55"/>
      <c r="G10" s="58" t="s">
        <v>48</v>
      </c>
    </row>
    <row r="11" spans="1:7" s="53" customFormat="1" ht="12">
      <c r="A11" s="162">
        <v>1</v>
      </c>
      <c r="B11" s="163">
        <v>2</v>
      </c>
      <c r="C11" s="163">
        <v>3</v>
      </c>
      <c r="D11" s="163">
        <v>4</v>
      </c>
      <c r="E11" s="163">
        <v>5</v>
      </c>
      <c r="F11" s="55"/>
      <c r="G11" s="163">
        <v>6</v>
      </c>
    </row>
    <row r="12" spans="1:7" ht="12.75">
      <c r="A12" s="164">
        <v>1</v>
      </c>
      <c r="B12" s="165" t="s">
        <v>5</v>
      </c>
      <c r="C12" s="166" t="s">
        <v>27</v>
      </c>
      <c r="D12" s="166" t="s">
        <v>362</v>
      </c>
      <c r="E12" s="166" t="s">
        <v>19</v>
      </c>
      <c r="F12" s="167">
        <v>93288988.29</v>
      </c>
      <c r="G12" s="168">
        <f>F12/1000</f>
        <v>93288.98829000001</v>
      </c>
    </row>
    <row r="13" spans="1:7" ht="25.5">
      <c r="A13" s="164">
        <f>A12+1</f>
        <v>2</v>
      </c>
      <c r="B13" s="165" t="s">
        <v>6</v>
      </c>
      <c r="C13" s="166" t="s">
        <v>28</v>
      </c>
      <c r="D13" s="166" t="s">
        <v>362</v>
      </c>
      <c r="E13" s="166" t="s">
        <v>19</v>
      </c>
      <c r="F13" s="167">
        <v>2001781</v>
      </c>
      <c r="G13" s="168">
        <f aca="true" t="shared" si="0" ref="G13:G76">F13/1000</f>
        <v>2001.781</v>
      </c>
    </row>
    <row r="14" spans="1:7" ht="12.75">
      <c r="A14" s="164">
        <f aca="true" t="shared" si="1" ref="A14:A77">A13+1</f>
        <v>3</v>
      </c>
      <c r="B14" s="165" t="s">
        <v>95</v>
      </c>
      <c r="C14" s="166" t="s">
        <v>28</v>
      </c>
      <c r="D14" s="166" t="s">
        <v>363</v>
      </c>
      <c r="E14" s="166" t="s">
        <v>19</v>
      </c>
      <c r="F14" s="167">
        <v>2001781</v>
      </c>
      <c r="G14" s="168">
        <f t="shared" si="0"/>
        <v>2001.781</v>
      </c>
    </row>
    <row r="15" spans="1:7" ht="12.75">
      <c r="A15" s="164">
        <f t="shared" si="1"/>
        <v>4</v>
      </c>
      <c r="B15" s="165" t="s">
        <v>86</v>
      </c>
      <c r="C15" s="166" t="s">
        <v>28</v>
      </c>
      <c r="D15" s="166" t="s">
        <v>364</v>
      </c>
      <c r="E15" s="166" t="s">
        <v>19</v>
      </c>
      <c r="F15" s="167">
        <v>2001781</v>
      </c>
      <c r="G15" s="168">
        <f t="shared" si="0"/>
        <v>2001.781</v>
      </c>
    </row>
    <row r="16" spans="1:7" ht="25.5" customHeight="1">
      <c r="A16" s="164">
        <f t="shared" si="1"/>
        <v>5</v>
      </c>
      <c r="B16" s="165" t="s">
        <v>111</v>
      </c>
      <c r="C16" s="166" t="s">
        <v>28</v>
      </c>
      <c r="D16" s="166" t="s">
        <v>364</v>
      </c>
      <c r="E16" s="166" t="s">
        <v>101</v>
      </c>
      <c r="F16" s="167">
        <v>2001781</v>
      </c>
      <c r="G16" s="168">
        <f t="shared" si="0"/>
        <v>2001.781</v>
      </c>
    </row>
    <row r="17" spans="1:7" ht="38.25">
      <c r="A17" s="164">
        <f t="shared" si="1"/>
        <v>6</v>
      </c>
      <c r="B17" s="165" t="s">
        <v>7</v>
      </c>
      <c r="C17" s="166" t="s">
        <v>29</v>
      </c>
      <c r="D17" s="166" t="s">
        <v>362</v>
      </c>
      <c r="E17" s="166" t="s">
        <v>19</v>
      </c>
      <c r="F17" s="167">
        <v>3838469</v>
      </c>
      <c r="G17" s="168">
        <f t="shared" si="0"/>
        <v>3838.469</v>
      </c>
    </row>
    <row r="18" spans="1:7" ht="12.75">
      <c r="A18" s="164">
        <f t="shared" si="1"/>
        <v>7</v>
      </c>
      <c r="B18" s="165" t="s">
        <v>95</v>
      </c>
      <c r="C18" s="166" t="s">
        <v>29</v>
      </c>
      <c r="D18" s="166" t="s">
        <v>363</v>
      </c>
      <c r="E18" s="166" t="s">
        <v>19</v>
      </c>
      <c r="F18" s="167">
        <v>3838469</v>
      </c>
      <c r="G18" s="168">
        <f t="shared" si="0"/>
        <v>3838.469</v>
      </c>
    </row>
    <row r="19" spans="1:7" ht="25.5">
      <c r="A19" s="164">
        <f t="shared" si="1"/>
        <v>8</v>
      </c>
      <c r="B19" s="165" t="s">
        <v>112</v>
      </c>
      <c r="C19" s="166" t="s">
        <v>29</v>
      </c>
      <c r="D19" s="166" t="s">
        <v>365</v>
      </c>
      <c r="E19" s="166" t="s">
        <v>19</v>
      </c>
      <c r="F19" s="167">
        <v>1913237</v>
      </c>
      <c r="G19" s="168">
        <f t="shared" si="0"/>
        <v>1913.237</v>
      </c>
    </row>
    <row r="20" spans="1:7" ht="25.5" customHeight="1">
      <c r="A20" s="164">
        <f t="shared" si="1"/>
        <v>9</v>
      </c>
      <c r="B20" s="165" t="s">
        <v>111</v>
      </c>
      <c r="C20" s="166" t="s">
        <v>29</v>
      </c>
      <c r="D20" s="166" t="s">
        <v>365</v>
      </c>
      <c r="E20" s="166" t="s">
        <v>101</v>
      </c>
      <c r="F20" s="167">
        <v>1838858</v>
      </c>
      <c r="G20" s="168">
        <f t="shared" si="0"/>
        <v>1838.858</v>
      </c>
    </row>
    <row r="21" spans="1:7" ht="25.5" customHeight="1">
      <c r="A21" s="164">
        <f t="shared" si="1"/>
        <v>10</v>
      </c>
      <c r="B21" s="165" t="s">
        <v>113</v>
      </c>
      <c r="C21" s="166" t="s">
        <v>29</v>
      </c>
      <c r="D21" s="166" t="s">
        <v>365</v>
      </c>
      <c r="E21" s="166" t="s">
        <v>102</v>
      </c>
      <c r="F21" s="167">
        <v>74379</v>
      </c>
      <c r="G21" s="168">
        <f t="shared" si="0"/>
        <v>74.379</v>
      </c>
    </row>
    <row r="22" spans="1:7" ht="25.5">
      <c r="A22" s="164">
        <f t="shared" si="1"/>
        <v>11</v>
      </c>
      <c r="B22" s="165" t="s">
        <v>196</v>
      </c>
      <c r="C22" s="166" t="s">
        <v>29</v>
      </c>
      <c r="D22" s="166" t="s">
        <v>518</v>
      </c>
      <c r="E22" s="166" t="s">
        <v>19</v>
      </c>
      <c r="F22" s="167">
        <v>1745232</v>
      </c>
      <c r="G22" s="168">
        <f t="shared" si="0"/>
        <v>1745.232</v>
      </c>
    </row>
    <row r="23" spans="1:7" ht="25.5" customHeight="1">
      <c r="A23" s="164">
        <f t="shared" si="1"/>
        <v>12</v>
      </c>
      <c r="B23" s="165" t="s">
        <v>111</v>
      </c>
      <c r="C23" s="166" t="s">
        <v>29</v>
      </c>
      <c r="D23" s="166" t="s">
        <v>518</v>
      </c>
      <c r="E23" s="166" t="s">
        <v>101</v>
      </c>
      <c r="F23" s="167">
        <v>1745232</v>
      </c>
      <c r="G23" s="168">
        <f t="shared" si="0"/>
        <v>1745.232</v>
      </c>
    </row>
    <row r="24" spans="1:7" ht="25.5">
      <c r="A24" s="164">
        <f t="shared" si="1"/>
        <v>13</v>
      </c>
      <c r="B24" s="165" t="s">
        <v>291</v>
      </c>
      <c r="C24" s="166" t="s">
        <v>29</v>
      </c>
      <c r="D24" s="166" t="s">
        <v>519</v>
      </c>
      <c r="E24" s="166" t="s">
        <v>19</v>
      </c>
      <c r="F24" s="167">
        <v>180000</v>
      </c>
      <c r="G24" s="168">
        <f t="shared" si="0"/>
        <v>180</v>
      </c>
    </row>
    <row r="25" spans="1:7" ht="25.5" customHeight="1">
      <c r="A25" s="164">
        <f t="shared" si="1"/>
        <v>14</v>
      </c>
      <c r="B25" s="165" t="s">
        <v>111</v>
      </c>
      <c r="C25" s="166" t="s">
        <v>29</v>
      </c>
      <c r="D25" s="166" t="s">
        <v>519</v>
      </c>
      <c r="E25" s="166" t="s">
        <v>101</v>
      </c>
      <c r="F25" s="167">
        <v>180000</v>
      </c>
      <c r="G25" s="168">
        <f t="shared" si="0"/>
        <v>180</v>
      </c>
    </row>
    <row r="26" spans="1:7" ht="38.25">
      <c r="A26" s="164">
        <f t="shared" si="1"/>
        <v>15</v>
      </c>
      <c r="B26" s="165" t="s">
        <v>8</v>
      </c>
      <c r="C26" s="166" t="s">
        <v>30</v>
      </c>
      <c r="D26" s="166" t="s">
        <v>362</v>
      </c>
      <c r="E26" s="166" t="s">
        <v>19</v>
      </c>
      <c r="F26" s="167">
        <v>30394756</v>
      </c>
      <c r="G26" s="168">
        <f t="shared" si="0"/>
        <v>30394.756</v>
      </c>
    </row>
    <row r="27" spans="1:7" ht="12.75">
      <c r="A27" s="164">
        <f t="shared" si="1"/>
        <v>16</v>
      </c>
      <c r="B27" s="165" t="s">
        <v>95</v>
      </c>
      <c r="C27" s="166" t="s">
        <v>30</v>
      </c>
      <c r="D27" s="166" t="s">
        <v>363</v>
      </c>
      <c r="E27" s="166" t="s">
        <v>19</v>
      </c>
      <c r="F27" s="167">
        <v>30394756</v>
      </c>
      <c r="G27" s="168">
        <f t="shared" si="0"/>
        <v>30394.756</v>
      </c>
    </row>
    <row r="28" spans="1:7" ht="25.5">
      <c r="A28" s="164">
        <f t="shared" si="1"/>
        <v>17</v>
      </c>
      <c r="B28" s="165" t="s">
        <v>112</v>
      </c>
      <c r="C28" s="166" t="s">
        <v>30</v>
      </c>
      <c r="D28" s="166" t="s">
        <v>365</v>
      </c>
      <c r="E28" s="166" t="s">
        <v>19</v>
      </c>
      <c r="F28" s="167">
        <v>30394756</v>
      </c>
      <c r="G28" s="168">
        <f t="shared" si="0"/>
        <v>30394.756</v>
      </c>
    </row>
    <row r="29" spans="1:7" ht="27.75" customHeight="1">
      <c r="A29" s="164">
        <f t="shared" si="1"/>
        <v>18</v>
      </c>
      <c r="B29" s="165" t="s">
        <v>111</v>
      </c>
      <c r="C29" s="166" t="s">
        <v>30</v>
      </c>
      <c r="D29" s="166" t="s">
        <v>365</v>
      </c>
      <c r="E29" s="166" t="s">
        <v>101</v>
      </c>
      <c r="F29" s="167">
        <v>30176756</v>
      </c>
      <c r="G29" s="168">
        <f t="shared" si="0"/>
        <v>30176.756</v>
      </c>
    </row>
    <row r="30" spans="1:7" ht="25.5" customHeight="1">
      <c r="A30" s="164">
        <f t="shared" si="1"/>
        <v>19</v>
      </c>
      <c r="B30" s="165" t="s">
        <v>113</v>
      </c>
      <c r="C30" s="166" t="s">
        <v>30</v>
      </c>
      <c r="D30" s="166" t="s">
        <v>365</v>
      </c>
      <c r="E30" s="166" t="s">
        <v>102</v>
      </c>
      <c r="F30" s="167">
        <v>218000</v>
      </c>
      <c r="G30" s="168">
        <f t="shared" si="0"/>
        <v>218</v>
      </c>
    </row>
    <row r="31" spans="1:7" ht="12.75">
      <c r="A31" s="164">
        <f t="shared" si="1"/>
        <v>20</v>
      </c>
      <c r="B31" s="165" t="s">
        <v>872</v>
      </c>
      <c r="C31" s="166" t="s">
        <v>865</v>
      </c>
      <c r="D31" s="166" t="s">
        <v>362</v>
      </c>
      <c r="E31" s="166" t="s">
        <v>19</v>
      </c>
      <c r="F31" s="167">
        <v>600</v>
      </c>
      <c r="G31" s="168">
        <f t="shared" si="0"/>
        <v>0.6</v>
      </c>
    </row>
    <row r="32" spans="1:7" ht="12.75">
      <c r="A32" s="164">
        <f t="shared" si="1"/>
        <v>21</v>
      </c>
      <c r="B32" s="165" t="s">
        <v>95</v>
      </c>
      <c r="C32" s="166" t="s">
        <v>865</v>
      </c>
      <c r="D32" s="166" t="s">
        <v>363</v>
      </c>
      <c r="E32" s="166" t="s">
        <v>19</v>
      </c>
      <c r="F32" s="167">
        <v>600</v>
      </c>
      <c r="G32" s="168">
        <f t="shared" si="0"/>
        <v>0.6</v>
      </c>
    </row>
    <row r="33" spans="1:7" ht="24.75" customHeight="1">
      <c r="A33" s="164">
        <f t="shared" si="1"/>
        <v>22</v>
      </c>
      <c r="B33" s="165" t="s">
        <v>712</v>
      </c>
      <c r="C33" s="166" t="s">
        <v>865</v>
      </c>
      <c r="D33" s="166" t="s">
        <v>568</v>
      </c>
      <c r="E33" s="166" t="s">
        <v>19</v>
      </c>
      <c r="F33" s="167">
        <v>600</v>
      </c>
      <c r="G33" s="168">
        <f t="shared" si="0"/>
        <v>0.6</v>
      </c>
    </row>
    <row r="34" spans="1:7" ht="25.5" customHeight="1">
      <c r="A34" s="164">
        <f t="shared" si="1"/>
        <v>23</v>
      </c>
      <c r="B34" s="165" t="s">
        <v>873</v>
      </c>
      <c r="C34" s="166" t="s">
        <v>865</v>
      </c>
      <c r="D34" s="166" t="s">
        <v>568</v>
      </c>
      <c r="E34" s="166" t="s">
        <v>867</v>
      </c>
      <c r="F34" s="167">
        <v>600</v>
      </c>
      <c r="G34" s="168">
        <f t="shared" si="0"/>
        <v>0.6</v>
      </c>
    </row>
    <row r="35" spans="1:7" ht="25.5" customHeight="1">
      <c r="A35" s="164">
        <f t="shared" si="1"/>
        <v>24</v>
      </c>
      <c r="B35" s="165" t="s">
        <v>59</v>
      </c>
      <c r="C35" s="166" t="s">
        <v>58</v>
      </c>
      <c r="D35" s="166" t="s">
        <v>362</v>
      </c>
      <c r="E35" s="166" t="s">
        <v>19</v>
      </c>
      <c r="F35" s="167">
        <v>18485894</v>
      </c>
      <c r="G35" s="168">
        <f t="shared" si="0"/>
        <v>18485.894</v>
      </c>
    </row>
    <row r="36" spans="1:7" ht="12.75">
      <c r="A36" s="164">
        <f t="shared" si="1"/>
        <v>25</v>
      </c>
      <c r="B36" s="165" t="s">
        <v>95</v>
      </c>
      <c r="C36" s="166" t="s">
        <v>58</v>
      </c>
      <c r="D36" s="166" t="s">
        <v>363</v>
      </c>
      <c r="E36" s="166" t="s">
        <v>19</v>
      </c>
      <c r="F36" s="167">
        <v>18485894</v>
      </c>
      <c r="G36" s="168">
        <f t="shared" si="0"/>
        <v>18485.894</v>
      </c>
    </row>
    <row r="37" spans="1:7" ht="25.5" customHeight="1">
      <c r="A37" s="164">
        <f t="shared" si="1"/>
        <v>26</v>
      </c>
      <c r="B37" s="165" t="s">
        <v>112</v>
      </c>
      <c r="C37" s="166" t="s">
        <v>58</v>
      </c>
      <c r="D37" s="166" t="s">
        <v>365</v>
      </c>
      <c r="E37" s="166" t="s">
        <v>19</v>
      </c>
      <c r="F37" s="167">
        <v>17265520.79</v>
      </c>
      <c r="G37" s="168">
        <f t="shared" si="0"/>
        <v>17265.52079</v>
      </c>
    </row>
    <row r="38" spans="1:7" ht="25.5">
      <c r="A38" s="164">
        <f t="shared" si="1"/>
        <v>27</v>
      </c>
      <c r="B38" s="165" t="s">
        <v>111</v>
      </c>
      <c r="C38" s="166" t="s">
        <v>58</v>
      </c>
      <c r="D38" s="166" t="s">
        <v>365</v>
      </c>
      <c r="E38" s="166" t="s">
        <v>101</v>
      </c>
      <c r="F38" s="167">
        <v>15455520.79</v>
      </c>
      <c r="G38" s="168">
        <f t="shared" si="0"/>
        <v>15455.520789999999</v>
      </c>
    </row>
    <row r="39" spans="1:7" ht="25.5">
      <c r="A39" s="164">
        <f t="shared" si="1"/>
        <v>28</v>
      </c>
      <c r="B39" s="165" t="s">
        <v>113</v>
      </c>
      <c r="C39" s="166" t="s">
        <v>58</v>
      </c>
      <c r="D39" s="166" t="s">
        <v>365</v>
      </c>
      <c r="E39" s="166" t="s">
        <v>102</v>
      </c>
      <c r="F39" s="167">
        <v>1809000</v>
      </c>
      <c r="G39" s="168">
        <f t="shared" si="0"/>
        <v>1809</v>
      </c>
    </row>
    <row r="40" spans="1:7" ht="12.75">
      <c r="A40" s="164">
        <f t="shared" si="1"/>
        <v>29</v>
      </c>
      <c r="B40" s="165" t="s">
        <v>120</v>
      </c>
      <c r="C40" s="166" t="s">
        <v>58</v>
      </c>
      <c r="D40" s="166" t="s">
        <v>365</v>
      </c>
      <c r="E40" s="166" t="s">
        <v>104</v>
      </c>
      <c r="F40" s="167">
        <v>1000</v>
      </c>
      <c r="G40" s="168">
        <f t="shared" si="0"/>
        <v>1</v>
      </c>
    </row>
    <row r="41" spans="1:7" ht="12.75" customHeight="1">
      <c r="A41" s="164">
        <f t="shared" si="1"/>
        <v>30</v>
      </c>
      <c r="B41" s="165" t="s">
        <v>197</v>
      </c>
      <c r="C41" s="166" t="s">
        <v>58</v>
      </c>
      <c r="D41" s="166" t="s">
        <v>520</v>
      </c>
      <c r="E41" s="166" t="s">
        <v>19</v>
      </c>
      <c r="F41" s="167">
        <v>1220373.21</v>
      </c>
      <c r="G41" s="168">
        <f t="shared" si="0"/>
        <v>1220.37321</v>
      </c>
    </row>
    <row r="42" spans="1:7" ht="25.5">
      <c r="A42" s="164">
        <f t="shared" si="1"/>
        <v>31</v>
      </c>
      <c r="B42" s="165" t="s">
        <v>111</v>
      </c>
      <c r="C42" s="166" t="s">
        <v>58</v>
      </c>
      <c r="D42" s="166" t="s">
        <v>520</v>
      </c>
      <c r="E42" s="166" t="s">
        <v>101</v>
      </c>
      <c r="F42" s="167">
        <v>1220373.21</v>
      </c>
      <c r="G42" s="168">
        <f t="shared" si="0"/>
        <v>1220.37321</v>
      </c>
    </row>
    <row r="43" spans="1:7" ht="12.75">
      <c r="A43" s="164">
        <f t="shared" si="1"/>
        <v>32</v>
      </c>
      <c r="B43" s="165" t="s">
        <v>9</v>
      </c>
      <c r="C43" s="166" t="s">
        <v>87</v>
      </c>
      <c r="D43" s="166" t="s">
        <v>362</v>
      </c>
      <c r="E43" s="166" t="s">
        <v>19</v>
      </c>
      <c r="F43" s="167">
        <v>862000</v>
      </c>
      <c r="G43" s="168">
        <f t="shared" si="0"/>
        <v>862</v>
      </c>
    </row>
    <row r="44" spans="1:7" ht="12.75">
      <c r="A44" s="164">
        <f t="shared" si="1"/>
        <v>33</v>
      </c>
      <c r="B44" s="165" t="s">
        <v>95</v>
      </c>
      <c r="C44" s="166" t="s">
        <v>87</v>
      </c>
      <c r="D44" s="166" t="s">
        <v>363</v>
      </c>
      <c r="E44" s="166" t="s">
        <v>19</v>
      </c>
      <c r="F44" s="167">
        <v>862000</v>
      </c>
      <c r="G44" s="168">
        <f t="shared" si="0"/>
        <v>862</v>
      </c>
    </row>
    <row r="45" spans="1:7" ht="12.75" customHeight="1">
      <c r="A45" s="164">
        <f t="shared" si="1"/>
        <v>34</v>
      </c>
      <c r="B45" s="165" t="s">
        <v>88</v>
      </c>
      <c r="C45" s="166" t="s">
        <v>87</v>
      </c>
      <c r="D45" s="166" t="s">
        <v>366</v>
      </c>
      <c r="E45" s="166" t="s">
        <v>19</v>
      </c>
      <c r="F45" s="167">
        <v>862000</v>
      </c>
      <c r="G45" s="168">
        <f t="shared" si="0"/>
        <v>862</v>
      </c>
    </row>
    <row r="46" spans="1:7" ht="25.5" customHeight="1">
      <c r="A46" s="164">
        <f t="shared" si="1"/>
        <v>35</v>
      </c>
      <c r="B46" s="165" t="s">
        <v>114</v>
      </c>
      <c r="C46" s="166" t="s">
        <v>87</v>
      </c>
      <c r="D46" s="166" t="s">
        <v>366</v>
      </c>
      <c r="E46" s="166" t="s">
        <v>96</v>
      </c>
      <c r="F46" s="167">
        <v>862000</v>
      </c>
      <c r="G46" s="168">
        <f t="shared" si="0"/>
        <v>862</v>
      </c>
    </row>
    <row r="47" spans="1:7" ht="12.75" customHeight="1">
      <c r="A47" s="164">
        <f t="shared" si="1"/>
        <v>36</v>
      </c>
      <c r="B47" s="165" t="s">
        <v>10</v>
      </c>
      <c r="C47" s="166" t="s">
        <v>89</v>
      </c>
      <c r="D47" s="166" t="s">
        <v>362</v>
      </c>
      <c r="E47" s="166" t="s">
        <v>19</v>
      </c>
      <c r="F47" s="167">
        <v>37705488.29</v>
      </c>
      <c r="G47" s="168">
        <f t="shared" si="0"/>
        <v>37705.48829</v>
      </c>
    </row>
    <row r="48" spans="1:7" ht="51">
      <c r="A48" s="164">
        <f t="shared" si="1"/>
        <v>37</v>
      </c>
      <c r="B48" s="165" t="s">
        <v>628</v>
      </c>
      <c r="C48" s="166" t="s">
        <v>89</v>
      </c>
      <c r="D48" s="166" t="s">
        <v>367</v>
      </c>
      <c r="E48" s="166" t="s">
        <v>19</v>
      </c>
      <c r="F48" s="167">
        <v>29479534</v>
      </c>
      <c r="G48" s="168">
        <f t="shared" si="0"/>
        <v>29479.534</v>
      </c>
    </row>
    <row r="49" spans="1:7" ht="25.5" customHeight="1">
      <c r="A49" s="164">
        <f t="shared" si="1"/>
        <v>38</v>
      </c>
      <c r="B49" s="165" t="s">
        <v>292</v>
      </c>
      <c r="C49" s="166" t="s">
        <v>89</v>
      </c>
      <c r="D49" s="166" t="s">
        <v>368</v>
      </c>
      <c r="E49" s="166" t="s">
        <v>19</v>
      </c>
      <c r="F49" s="167">
        <v>23503051</v>
      </c>
      <c r="G49" s="168">
        <f t="shared" si="0"/>
        <v>23503.051</v>
      </c>
    </row>
    <row r="50" spans="1:7" ht="12.75">
      <c r="A50" s="164">
        <f t="shared" si="1"/>
        <v>39</v>
      </c>
      <c r="B50" s="165" t="s">
        <v>119</v>
      </c>
      <c r="C50" s="166" t="s">
        <v>89</v>
      </c>
      <c r="D50" s="166" t="s">
        <v>368</v>
      </c>
      <c r="E50" s="166" t="s">
        <v>103</v>
      </c>
      <c r="F50" s="167">
        <v>13010876</v>
      </c>
      <c r="G50" s="168">
        <f t="shared" si="0"/>
        <v>13010.876</v>
      </c>
    </row>
    <row r="51" spans="1:7" ht="25.5" customHeight="1">
      <c r="A51" s="164">
        <f t="shared" si="1"/>
        <v>40</v>
      </c>
      <c r="B51" s="165" t="s">
        <v>113</v>
      </c>
      <c r="C51" s="166" t="s">
        <v>89</v>
      </c>
      <c r="D51" s="166" t="s">
        <v>368</v>
      </c>
      <c r="E51" s="166" t="s">
        <v>102</v>
      </c>
      <c r="F51" s="167">
        <v>10448816</v>
      </c>
      <c r="G51" s="168">
        <f t="shared" si="0"/>
        <v>10448.816</v>
      </c>
    </row>
    <row r="52" spans="1:7" ht="12.75">
      <c r="A52" s="164">
        <f t="shared" si="1"/>
        <v>41</v>
      </c>
      <c r="B52" s="165" t="s">
        <v>120</v>
      </c>
      <c r="C52" s="166" t="s">
        <v>89</v>
      </c>
      <c r="D52" s="166" t="s">
        <v>368</v>
      </c>
      <c r="E52" s="166" t="s">
        <v>104</v>
      </c>
      <c r="F52" s="167">
        <v>43359</v>
      </c>
      <c r="G52" s="168">
        <f t="shared" si="0"/>
        <v>43.359</v>
      </c>
    </row>
    <row r="53" spans="1:7" ht="25.5" customHeight="1">
      <c r="A53" s="164">
        <f t="shared" si="1"/>
        <v>42</v>
      </c>
      <c r="B53" s="165" t="s">
        <v>115</v>
      </c>
      <c r="C53" s="166" t="s">
        <v>89</v>
      </c>
      <c r="D53" s="166" t="s">
        <v>369</v>
      </c>
      <c r="E53" s="166" t="s">
        <v>19</v>
      </c>
      <c r="F53" s="167">
        <v>50000</v>
      </c>
      <c r="G53" s="168">
        <f t="shared" si="0"/>
        <v>50</v>
      </c>
    </row>
    <row r="54" spans="1:7" ht="25.5" customHeight="1">
      <c r="A54" s="164">
        <f t="shared" si="1"/>
        <v>43</v>
      </c>
      <c r="B54" s="165" t="s">
        <v>113</v>
      </c>
      <c r="C54" s="166" t="s">
        <v>89</v>
      </c>
      <c r="D54" s="166" t="s">
        <v>369</v>
      </c>
      <c r="E54" s="166" t="s">
        <v>102</v>
      </c>
      <c r="F54" s="167">
        <v>50000</v>
      </c>
      <c r="G54" s="168">
        <f t="shared" si="0"/>
        <v>50</v>
      </c>
    </row>
    <row r="55" spans="1:7" ht="51">
      <c r="A55" s="164">
        <f t="shared" si="1"/>
        <v>44</v>
      </c>
      <c r="B55" s="165" t="s">
        <v>813</v>
      </c>
      <c r="C55" s="166" t="s">
        <v>89</v>
      </c>
      <c r="D55" s="166" t="s">
        <v>370</v>
      </c>
      <c r="E55" s="166" t="s">
        <v>19</v>
      </c>
      <c r="F55" s="167">
        <v>100000</v>
      </c>
      <c r="G55" s="168">
        <f t="shared" si="0"/>
        <v>100</v>
      </c>
    </row>
    <row r="56" spans="1:7" ht="25.5" customHeight="1">
      <c r="A56" s="164">
        <f t="shared" si="1"/>
        <v>45</v>
      </c>
      <c r="B56" s="165" t="s">
        <v>113</v>
      </c>
      <c r="C56" s="166" t="s">
        <v>89</v>
      </c>
      <c r="D56" s="166" t="s">
        <v>370</v>
      </c>
      <c r="E56" s="166" t="s">
        <v>102</v>
      </c>
      <c r="F56" s="167">
        <v>100000</v>
      </c>
      <c r="G56" s="168">
        <f t="shared" si="0"/>
        <v>100</v>
      </c>
    </row>
    <row r="57" spans="1:7" ht="12.75" customHeight="1">
      <c r="A57" s="164">
        <f t="shared" si="1"/>
        <v>46</v>
      </c>
      <c r="B57" s="165" t="s">
        <v>536</v>
      </c>
      <c r="C57" s="166" t="s">
        <v>89</v>
      </c>
      <c r="D57" s="166" t="s">
        <v>537</v>
      </c>
      <c r="E57" s="166" t="s">
        <v>19</v>
      </c>
      <c r="F57" s="167">
        <v>590000</v>
      </c>
      <c r="G57" s="168">
        <f t="shared" si="0"/>
        <v>590</v>
      </c>
    </row>
    <row r="58" spans="1:7" ht="25.5">
      <c r="A58" s="164">
        <f t="shared" si="1"/>
        <v>47</v>
      </c>
      <c r="B58" s="165" t="s">
        <v>111</v>
      </c>
      <c r="C58" s="166" t="s">
        <v>89</v>
      </c>
      <c r="D58" s="166" t="s">
        <v>537</v>
      </c>
      <c r="E58" s="166" t="s">
        <v>101</v>
      </c>
      <c r="F58" s="167">
        <v>210000</v>
      </c>
      <c r="G58" s="168">
        <f t="shared" si="0"/>
        <v>210</v>
      </c>
    </row>
    <row r="59" spans="1:7" ht="25.5" customHeight="1">
      <c r="A59" s="164">
        <f t="shared" si="1"/>
        <v>48</v>
      </c>
      <c r="B59" s="165" t="s">
        <v>113</v>
      </c>
      <c r="C59" s="166" t="s">
        <v>89</v>
      </c>
      <c r="D59" s="166" t="s">
        <v>537</v>
      </c>
      <c r="E59" s="166" t="s">
        <v>102</v>
      </c>
      <c r="F59" s="167">
        <v>380000</v>
      </c>
      <c r="G59" s="168">
        <f t="shared" si="0"/>
        <v>380</v>
      </c>
    </row>
    <row r="60" spans="1:7" ht="12.75">
      <c r="A60" s="164">
        <f t="shared" si="1"/>
        <v>49</v>
      </c>
      <c r="B60" s="165" t="s">
        <v>538</v>
      </c>
      <c r="C60" s="166" t="s">
        <v>89</v>
      </c>
      <c r="D60" s="166" t="s">
        <v>371</v>
      </c>
      <c r="E60" s="166" t="s">
        <v>19</v>
      </c>
      <c r="F60" s="167">
        <v>500000</v>
      </c>
      <c r="G60" s="168">
        <f t="shared" si="0"/>
        <v>500</v>
      </c>
    </row>
    <row r="61" spans="1:7" ht="25.5" customHeight="1">
      <c r="A61" s="164">
        <f t="shared" si="1"/>
        <v>50</v>
      </c>
      <c r="B61" s="165" t="s">
        <v>113</v>
      </c>
      <c r="C61" s="166" t="s">
        <v>89</v>
      </c>
      <c r="D61" s="166" t="s">
        <v>371</v>
      </c>
      <c r="E61" s="166" t="s">
        <v>102</v>
      </c>
      <c r="F61" s="167">
        <v>344831</v>
      </c>
      <c r="G61" s="168">
        <f t="shared" si="0"/>
        <v>344.831</v>
      </c>
    </row>
    <row r="62" spans="1:7" ht="12.75">
      <c r="A62" s="164">
        <f t="shared" si="1"/>
        <v>51</v>
      </c>
      <c r="B62" s="165" t="s">
        <v>521</v>
      </c>
      <c r="C62" s="166" t="s">
        <v>89</v>
      </c>
      <c r="D62" s="166" t="s">
        <v>371</v>
      </c>
      <c r="E62" s="166" t="s">
        <v>373</v>
      </c>
      <c r="F62" s="167">
        <v>155169</v>
      </c>
      <c r="G62" s="168">
        <f t="shared" si="0"/>
        <v>155.169</v>
      </c>
    </row>
    <row r="63" spans="1:7" ht="25.5" customHeight="1">
      <c r="A63" s="164">
        <f t="shared" si="1"/>
        <v>52</v>
      </c>
      <c r="B63" s="165" t="s">
        <v>539</v>
      </c>
      <c r="C63" s="166" t="s">
        <v>89</v>
      </c>
      <c r="D63" s="166" t="s">
        <v>540</v>
      </c>
      <c r="E63" s="166" t="s">
        <v>19</v>
      </c>
      <c r="F63" s="167">
        <v>410000</v>
      </c>
      <c r="G63" s="168">
        <f t="shared" si="0"/>
        <v>410</v>
      </c>
    </row>
    <row r="64" spans="1:7" ht="25.5">
      <c r="A64" s="164">
        <f t="shared" si="1"/>
        <v>53</v>
      </c>
      <c r="B64" s="165" t="s">
        <v>113</v>
      </c>
      <c r="C64" s="166" t="s">
        <v>89</v>
      </c>
      <c r="D64" s="166" t="s">
        <v>540</v>
      </c>
      <c r="E64" s="166" t="s">
        <v>102</v>
      </c>
      <c r="F64" s="167">
        <v>410000</v>
      </c>
      <c r="G64" s="168">
        <f t="shared" si="0"/>
        <v>410</v>
      </c>
    </row>
    <row r="65" spans="1:7" ht="12.75" customHeight="1">
      <c r="A65" s="164">
        <f t="shared" si="1"/>
        <v>54</v>
      </c>
      <c r="B65" s="165" t="s">
        <v>541</v>
      </c>
      <c r="C65" s="166" t="s">
        <v>89</v>
      </c>
      <c r="D65" s="166" t="s">
        <v>374</v>
      </c>
      <c r="E65" s="166" t="s">
        <v>19</v>
      </c>
      <c r="F65" s="167">
        <v>830000</v>
      </c>
      <c r="G65" s="168">
        <f t="shared" si="0"/>
        <v>830</v>
      </c>
    </row>
    <row r="66" spans="1:7" ht="25.5">
      <c r="A66" s="164">
        <f t="shared" si="1"/>
        <v>55</v>
      </c>
      <c r="B66" s="165" t="s">
        <v>113</v>
      </c>
      <c r="C66" s="166" t="s">
        <v>89</v>
      </c>
      <c r="D66" s="166" t="s">
        <v>374</v>
      </c>
      <c r="E66" s="166" t="s">
        <v>102</v>
      </c>
      <c r="F66" s="167">
        <v>830000</v>
      </c>
      <c r="G66" s="168">
        <f t="shared" si="0"/>
        <v>830</v>
      </c>
    </row>
    <row r="67" spans="1:7" ht="25.5" customHeight="1">
      <c r="A67" s="164">
        <f t="shared" si="1"/>
        <v>56</v>
      </c>
      <c r="B67" s="165" t="s">
        <v>116</v>
      </c>
      <c r="C67" s="166" t="s">
        <v>89</v>
      </c>
      <c r="D67" s="166" t="s">
        <v>542</v>
      </c>
      <c r="E67" s="166" t="s">
        <v>19</v>
      </c>
      <c r="F67" s="167">
        <v>100000</v>
      </c>
      <c r="G67" s="168">
        <f t="shared" si="0"/>
        <v>100</v>
      </c>
    </row>
    <row r="68" spans="1:7" ht="25.5">
      <c r="A68" s="164">
        <f t="shared" si="1"/>
        <v>57</v>
      </c>
      <c r="B68" s="165" t="s">
        <v>113</v>
      </c>
      <c r="C68" s="166" t="s">
        <v>89</v>
      </c>
      <c r="D68" s="166" t="s">
        <v>542</v>
      </c>
      <c r="E68" s="166" t="s">
        <v>102</v>
      </c>
      <c r="F68" s="167">
        <v>100000</v>
      </c>
      <c r="G68" s="168">
        <f t="shared" si="0"/>
        <v>100</v>
      </c>
    </row>
    <row r="69" spans="1:7" ht="25.5" customHeight="1">
      <c r="A69" s="164">
        <f t="shared" si="1"/>
        <v>58</v>
      </c>
      <c r="B69" s="165" t="s">
        <v>117</v>
      </c>
      <c r="C69" s="166" t="s">
        <v>89</v>
      </c>
      <c r="D69" s="166" t="s">
        <v>375</v>
      </c>
      <c r="E69" s="166" t="s">
        <v>19</v>
      </c>
      <c r="F69" s="167">
        <v>50000</v>
      </c>
      <c r="G69" s="168">
        <f t="shared" si="0"/>
        <v>50</v>
      </c>
    </row>
    <row r="70" spans="1:7" ht="12.75">
      <c r="A70" s="164">
        <f t="shared" si="1"/>
        <v>59</v>
      </c>
      <c r="B70" s="165" t="s">
        <v>120</v>
      </c>
      <c r="C70" s="166" t="s">
        <v>89</v>
      </c>
      <c r="D70" s="166" t="s">
        <v>375</v>
      </c>
      <c r="E70" s="166" t="s">
        <v>104</v>
      </c>
      <c r="F70" s="167">
        <v>50000</v>
      </c>
      <c r="G70" s="168">
        <f t="shared" si="0"/>
        <v>50</v>
      </c>
    </row>
    <row r="71" spans="1:7" ht="25.5" customHeight="1">
      <c r="A71" s="164">
        <f t="shared" si="1"/>
        <v>60</v>
      </c>
      <c r="B71" s="165" t="s">
        <v>629</v>
      </c>
      <c r="C71" s="166" t="s">
        <v>89</v>
      </c>
      <c r="D71" s="166" t="s">
        <v>605</v>
      </c>
      <c r="E71" s="166" t="s">
        <v>19</v>
      </c>
      <c r="F71" s="167">
        <v>155000</v>
      </c>
      <c r="G71" s="168">
        <f t="shared" si="0"/>
        <v>155</v>
      </c>
    </row>
    <row r="72" spans="1:7" ht="25.5">
      <c r="A72" s="164">
        <f t="shared" si="1"/>
        <v>61</v>
      </c>
      <c r="B72" s="165" t="s">
        <v>113</v>
      </c>
      <c r="C72" s="166" t="s">
        <v>89</v>
      </c>
      <c r="D72" s="166" t="s">
        <v>605</v>
      </c>
      <c r="E72" s="166" t="s">
        <v>102</v>
      </c>
      <c r="F72" s="167">
        <v>155000</v>
      </c>
      <c r="G72" s="168">
        <f t="shared" si="0"/>
        <v>155</v>
      </c>
    </row>
    <row r="73" spans="1:7" ht="12.75" customHeight="1">
      <c r="A73" s="164">
        <f t="shared" si="1"/>
        <v>62</v>
      </c>
      <c r="B73" s="165" t="s">
        <v>701</v>
      </c>
      <c r="C73" s="166" t="s">
        <v>89</v>
      </c>
      <c r="D73" s="166" t="s">
        <v>543</v>
      </c>
      <c r="E73" s="166" t="s">
        <v>19</v>
      </c>
      <c r="F73" s="167">
        <v>342000</v>
      </c>
      <c r="G73" s="168">
        <f t="shared" si="0"/>
        <v>342</v>
      </c>
    </row>
    <row r="74" spans="1:7" ht="25.5" customHeight="1">
      <c r="A74" s="164">
        <f t="shared" si="1"/>
        <v>63</v>
      </c>
      <c r="B74" s="165" t="s">
        <v>113</v>
      </c>
      <c r="C74" s="166" t="s">
        <v>89</v>
      </c>
      <c r="D74" s="166" t="s">
        <v>543</v>
      </c>
      <c r="E74" s="166" t="s">
        <v>102</v>
      </c>
      <c r="F74" s="167">
        <v>342000</v>
      </c>
      <c r="G74" s="168">
        <f t="shared" si="0"/>
        <v>342</v>
      </c>
    </row>
    <row r="75" spans="1:7" ht="25.5">
      <c r="A75" s="164">
        <f t="shared" si="1"/>
        <v>64</v>
      </c>
      <c r="B75" s="165" t="s">
        <v>118</v>
      </c>
      <c r="C75" s="166" t="s">
        <v>89</v>
      </c>
      <c r="D75" s="166" t="s">
        <v>377</v>
      </c>
      <c r="E75" s="166" t="s">
        <v>19</v>
      </c>
      <c r="F75" s="167">
        <v>570000</v>
      </c>
      <c r="G75" s="168">
        <f t="shared" si="0"/>
        <v>570</v>
      </c>
    </row>
    <row r="76" spans="1:7" ht="25.5">
      <c r="A76" s="164">
        <f t="shared" si="1"/>
        <v>65</v>
      </c>
      <c r="B76" s="165" t="s">
        <v>113</v>
      </c>
      <c r="C76" s="166" t="s">
        <v>89</v>
      </c>
      <c r="D76" s="166" t="s">
        <v>377</v>
      </c>
      <c r="E76" s="166" t="s">
        <v>102</v>
      </c>
      <c r="F76" s="167">
        <v>570000</v>
      </c>
      <c r="G76" s="168">
        <f t="shared" si="0"/>
        <v>570</v>
      </c>
    </row>
    <row r="77" spans="1:7" ht="25.5" customHeight="1">
      <c r="A77" s="164">
        <f t="shared" si="1"/>
        <v>66</v>
      </c>
      <c r="B77" s="165" t="s">
        <v>121</v>
      </c>
      <c r="C77" s="166" t="s">
        <v>89</v>
      </c>
      <c r="D77" s="166" t="s">
        <v>378</v>
      </c>
      <c r="E77" s="166" t="s">
        <v>19</v>
      </c>
      <c r="F77" s="167">
        <v>2279483</v>
      </c>
      <c r="G77" s="168">
        <f aca="true" t="shared" si="2" ref="G77:G136">F77/1000</f>
        <v>2279.483</v>
      </c>
    </row>
    <row r="78" spans="1:7" ht="12.75">
      <c r="A78" s="164">
        <f aca="true" t="shared" si="3" ref="A78:A141">A77+1</f>
        <v>67</v>
      </c>
      <c r="B78" s="165" t="s">
        <v>119</v>
      </c>
      <c r="C78" s="166" t="s">
        <v>89</v>
      </c>
      <c r="D78" s="166" t="s">
        <v>378</v>
      </c>
      <c r="E78" s="166" t="s">
        <v>103</v>
      </c>
      <c r="F78" s="167">
        <v>2027483</v>
      </c>
      <c r="G78" s="168">
        <f t="shared" si="2"/>
        <v>2027.483</v>
      </c>
    </row>
    <row r="79" spans="1:7" ht="25.5" customHeight="1">
      <c r="A79" s="164">
        <f t="shared" si="3"/>
        <v>68</v>
      </c>
      <c r="B79" s="165" t="s">
        <v>113</v>
      </c>
      <c r="C79" s="166" t="s">
        <v>89</v>
      </c>
      <c r="D79" s="166" t="s">
        <v>378</v>
      </c>
      <c r="E79" s="166" t="s">
        <v>102</v>
      </c>
      <c r="F79" s="167">
        <v>252000</v>
      </c>
      <c r="G79" s="168">
        <f t="shared" si="2"/>
        <v>252</v>
      </c>
    </row>
    <row r="80" spans="1:7" ht="51">
      <c r="A80" s="164">
        <f t="shared" si="3"/>
        <v>69</v>
      </c>
      <c r="B80" s="165" t="s">
        <v>630</v>
      </c>
      <c r="C80" s="166" t="s">
        <v>89</v>
      </c>
      <c r="D80" s="166" t="s">
        <v>379</v>
      </c>
      <c r="E80" s="166" t="s">
        <v>19</v>
      </c>
      <c r="F80" s="167">
        <v>7653654.29</v>
      </c>
      <c r="G80" s="168">
        <f t="shared" si="2"/>
        <v>7653.65429</v>
      </c>
    </row>
    <row r="81" spans="1:7" ht="25.5" customHeight="1">
      <c r="A81" s="164">
        <f t="shared" si="3"/>
        <v>70</v>
      </c>
      <c r="B81" s="165" t="s">
        <v>123</v>
      </c>
      <c r="C81" s="166" t="s">
        <v>89</v>
      </c>
      <c r="D81" s="166" t="s">
        <v>380</v>
      </c>
      <c r="E81" s="166" t="s">
        <v>19</v>
      </c>
      <c r="F81" s="167">
        <v>600000</v>
      </c>
      <c r="G81" s="168">
        <f t="shared" si="2"/>
        <v>600</v>
      </c>
    </row>
    <row r="82" spans="1:7" ht="25.5">
      <c r="A82" s="164">
        <f t="shared" si="3"/>
        <v>71</v>
      </c>
      <c r="B82" s="165" t="s">
        <v>113</v>
      </c>
      <c r="C82" s="166" t="s">
        <v>89</v>
      </c>
      <c r="D82" s="166" t="s">
        <v>380</v>
      </c>
      <c r="E82" s="166" t="s">
        <v>102</v>
      </c>
      <c r="F82" s="167">
        <v>600000</v>
      </c>
      <c r="G82" s="168">
        <f t="shared" si="2"/>
        <v>600</v>
      </c>
    </row>
    <row r="83" spans="1:7" ht="25.5" customHeight="1">
      <c r="A83" s="164">
        <f t="shared" si="3"/>
        <v>72</v>
      </c>
      <c r="B83" s="165" t="s">
        <v>651</v>
      </c>
      <c r="C83" s="166" t="s">
        <v>89</v>
      </c>
      <c r="D83" s="166" t="s">
        <v>652</v>
      </c>
      <c r="E83" s="166" t="s">
        <v>19</v>
      </c>
      <c r="F83" s="167">
        <v>1000</v>
      </c>
      <c r="G83" s="168">
        <f t="shared" si="2"/>
        <v>1</v>
      </c>
    </row>
    <row r="84" spans="1:7" ht="25.5">
      <c r="A84" s="164">
        <f t="shared" si="3"/>
        <v>73</v>
      </c>
      <c r="B84" s="165" t="s">
        <v>113</v>
      </c>
      <c r="C84" s="166" t="s">
        <v>89</v>
      </c>
      <c r="D84" s="166" t="s">
        <v>652</v>
      </c>
      <c r="E84" s="166" t="s">
        <v>102</v>
      </c>
      <c r="F84" s="167">
        <v>1000</v>
      </c>
      <c r="G84" s="168">
        <f t="shared" si="2"/>
        <v>1</v>
      </c>
    </row>
    <row r="85" spans="1:7" ht="25.5" customHeight="1">
      <c r="A85" s="164">
        <f t="shared" si="3"/>
        <v>74</v>
      </c>
      <c r="B85" s="165" t="s">
        <v>124</v>
      </c>
      <c r="C85" s="166" t="s">
        <v>89</v>
      </c>
      <c r="D85" s="166" t="s">
        <v>381</v>
      </c>
      <c r="E85" s="166" t="s">
        <v>19</v>
      </c>
      <c r="F85" s="167">
        <v>140000</v>
      </c>
      <c r="G85" s="168">
        <f t="shared" si="2"/>
        <v>140</v>
      </c>
    </row>
    <row r="86" spans="1:7" ht="25.5">
      <c r="A86" s="164">
        <f t="shared" si="3"/>
        <v>75</v>
      </c>
      <c r="B86" s="165" t="s">
        <v>113</v>
      </c>
      <c r="C86" s="166" t="s">
        <v>89</v>
      </c>
      <c r="D86" s="166" t="s">
        <v>381</v>
      </c>
      <c r="E86" s="166" t="s">
        <v>102</v>
      </c>
      <c r="F86" s="167">
        <v>140000</v>
      </c>
      <c r="G86" s="168">
        <f t="shared" si="2"/>
        <v>140</v>
      </c>
    </row>
    <row r="87" spans="1:7" ht="12.75" customHeight="1">
      <c r="A87" s="164">
        <f t="shared" si="3"/>
        <v>76</v>
      </c>
      <c r="B87" s="165" t="s">
        <v>631</v>
      </c>
      <c r="C87" s="166" t="s">
        <v>89</v>
      </c>
      <c r="D87" s="166" t="s">
        <v>382</v>
      </c>
      <c r="E87" s="166" t="s">
        <v>19</v>
      </c>
      <c r="F87" s="167">
        <v>3507702</v>
      </c>
      <c r="G87" s="168">
        <f t="shared" si="2"/>
        <v>3507.702</v>
      </c>
    </row>
    <row r="88" spans="1:7" ht="25.5" customHeight="1">
      <c r="A88" s="164">
        <f t="shared" si="3"/>
        <v>77</v>
      </c>
      <c r="B88" s="165" t="s">
        <v>113</v>
      </c>
      <c r="C88" s="166" t="s">
        <v>89</v>
      </c>
      <c r="D88" s="166" t="s">
        <v>382</v>
      </c>
      <c r="E88" s="166" t="s">
        <v>102</v>
      </c>
      <c r="F88" s="167">
        <v>3507702</v>
      </c>
      <c r="G88" s="168">
        <f t="shared" si="2"/>
        <v>3507.702</v>
      </c>
    </row>
    <row r="89" spans="1:7" ht="25.5">
      <c r="A89" s="164">
        <f t="shared" si="3"/>
        <v>78</v>
      </c>
      <c r="B89" s="165" t="s">
        <v>125</v>
      </c>
      <c r="C89" s="166" t="s">
        <v>89</v>
      </c>
      <c r="D89" s="166" t="s">
        <v>383</v>
      </c>
      <c r="E89" s="166" t="s">
        <v>19</v>
      </c>
      <c r="F89" s="167">
        <v>100000</v>
      </c>
      <c r="G89" s="168">
        <f t="shared" si="2"/>
        <v>100</v>
      </c>
    </row>
    <row r="90" spans="1:7" ht="25.5" customHeight="1">
      <c r="A90" s="164">
        <f t="shared" si="3"/>
        <v>79</v>
      </c>
      <c r="B90" s="165" t="s">
        <v>113</v>
      </c>
      <c r="C90" s="166" t="s">
        <v>89</v>
      </c>
      <c r="D90" s="166" t="s">
        <v>383</v>
      </c>
      <c r="E90" s="166" t="s">
        <v>102</v>
      </c>
      <c r="F90" s="167">
        <v>100000</v>
      </c>
      <c r="G90" s="168">
        <f t="shared" si="2"/>
        <v>100</v>
      </c>
    </row>
    <row r="91" spans="1:7" ht="25.5">
      <c r="A91" s="164">
        <f t="shared" si="3"/>
        <v>80</v>
      </c>
      <c r="B91" s="165" t="s">
        <v>847</v>
      </c>
      <c r="C91" s="166" t="s">
        <v>89</v>
      </c>
      <c r="D91" s="166" t="s">
        <v>607</v>
      </c>
      <c r="E91" s="166" t="s">
        <v>19</v>
      </c>
      <c r="F91" s="167">
        <v>2815960.39</v>
      </c>
      <c r="G91" s="168">
        <f t="shared" si="2"/>
        <v>2815.96039</v>
      </c>
    </row>
    <row r="92" spans="1:7" ht="12.75">
      <c r="A92" s="164">
        <f t="shared" si="3"/>
        <v>81</v>
      </c>
      <c r="B92" s="165" t="s">
        <v>119</v>
      </c>
      <c r="C92" s="166" t="s">
        <v>89</v>
      </c>
      <c r="D92" s="166" t="s">
        <v>607</v>
      </c>
      <c r="E92" s="166" t="s">
        <v>103</v>
      </c>
      <c r="F92" s="167">
        <v>2654230.39</v>
      </c>
      <c r="G92" s="168">
        <f t="shared" si="2"/>
        <v>2654.23039</v>
      </c>
    </row>
    <row r="93" spans="1:7" ht="25.5">
      <c r="A93" s="164">
        <f t="shared" si="3"/>
        <v>82</v>
      </c>
      <c r="B93" s="165" t="s">
        <v>113</v>
      </c>
      <c r="C93" s="166" t="s">
        <v>89</v>
      </c>
      <c r="D93" s="166" t="s">
        <v>607</v>
      </c>
      <c r="E93" s="166" t="s">
        <v>102</v>
      </c>
      <c r="F93" s="167">
        <v>161730</v>
      </c>
      <c r="G93" s="168">
        <f t="shared" si="2"/>
        <v>161.73</v>
      </c>
    </row>
    <row r="94" spans="1:7" ht="25.5" customHeight="1">
      <c r="A94" s="164">
        <f t="shared" si="3"/>
        <v>83</v>
      </c>
      <c r="B94" s="165" t="s">
        <v>814</v>
      </c>
      <c r="C94" s="166" t="s">
        <v>89</v>
      </c>
      <c r="D94" s="166" t="s">
        <v>783</v>
      </c>
      <c r="E94" s="166" t="s">
        <v>19</v>
      </c>
      <c r="F94" s="167">
        <v>247591.9</v>
      </c>
      <c r="G94" s="168">
        <f t="shared" si="2"/>
        <v>247.59189999999998</v>
      </c>
    </row>
    <row r="95" spans="1:7" ht="25.5">
      <c r="A95" s="164">
        <f t="shared" si="3"/>
        <v>84</v>
      </c>
      <c r="B95" s="165" t="s">
        <v>113</v>
      </c>
      <c r="C95" s="166" t="s">
        <v>89</v>
      </c>
      <c r="D95" s="166" t="s">
        <v>783</v>
      </c>
      <c r="E95" s="166" t="s">
        <v>102</v>
      </c>
      <c r="F95" s="167">
        <v>247591.9</v>
      </c>
      <c r="G95" s="168">
        <f t="shared" si="2"/>
        <v>247.59189999999998</v>
      </c>
    </row>
    <row r="96" spans="1:7" ht="25.5" customHeight="1">
      <c r="A96" s="164">
        <f t="shared" si="3"/>
        <v>85</v>
      </c>
      <c r="B96" s="165" t="s">
        <v>544</v>
      </c>
      <c r="C96" s="166" t="s">
        <v>89</v>
      </c>
      <c r="D96" s="166" t="s">
        <v>545</v>
      </c>
      <c r="E96" s="166" t="s">
        <v>19</v>
      </c>
      <c r="F96" s="167">
        <v>200000</v>
      </c>
      <c r="G96" s="168">
        <f t="shared" si="2"/>
        <v>200</v>
      </c>
    </row>
    <row r="97" spans="1:7" ht="25.5" customHeight="1">
      <c r="A97" s="164">
        <f t="shared" si="3"/>
        <v>86</v>
      </c>
      <c r="B97" s="165" t="s">
        <v>113</v>
      </c>
      <c r="C97" s="166" t="s">
        <v>89</v>
      </c>
      <c r="D97" s="166" t="s">
        <v>545</v>
      </c>
      <c r="E97" s="166" t="s">
        <v>102</v>
      </c>
      <c r="F97" s="167">
        <v>200000</v>
      </c>
      <c r="G97" s="168">
        <f t="shared" si="2"/>
        <v>200</v>
      </c>
    </row>
    <row r="98" spans="1:7" ht="51">
      <c r="A98" s="164">
        <f t="shared" si="3"/>
        <v>87</v>
      </c>
      <c r="B98" s="165" t="s">
        <v>815</v>
      </c>
      <c r="C98" s="166" t="s">
        <v>89</v>
      </c>
      <c r="D98" s="166" t="s">
        <v>785</v>
      </c>
      <c r="E98" s="166" t="s">
        <v>19</v>
      </c>
      <c r="F98" s="167">
        <v>41400</v>
      </c>
      <c r="G98" s="168">
        <f t="shared" si="2"/>
        <v>41.4</v>
      </c>
    </row>
    <row r="99" spans="1:7" ht="12.75">
      <c r="A99" s="164">
        <f t="shared" si="3"/>
        <v>88</v>
      </c>
      <c r="B99" s="165" t="s">
        <v>159</v>
      </c>
      <c r="C99" s="166" t="s">
        <v>89</v>
      </c>
      <c r="D99" s="166" t="s">
        <v>785</v>
      </c>
      <c r="E99" s="166" t="s">
        <v>100</v>
      </c>
      <c r="F99" s="167">
        <v>41400</v>
      </c>
      <c r="G99" s="168">
        <f t="shared" si="2"/>
        <v>41.4</v>
      </c>
    </row>
    <row r="100" spans="1:7" ht="25.5" customHeight="1">
      <c r="A100" s="164">
        <f t="shared" si="3"/>
        <v>89</v>
      </c>
      <c r="B100" s="165" t="s">
        <v>653</v>
      </c>
      <c r="C100" s="166" t="s">
        <v>89</v>
      </c>
      <c r="D100" s="166" t="s">
        <v>384</v>
      </c>
      <c r="E100" s="166" t="s">
        <v>19</v>
      </c>
      <c r="F100" s="167">
        <v>116400</v>
      </c>
      <c r="G100" s="168">
        <f t="shared" si="2"/>
        <v>116.4</v>
      </c>
    </row>
    <row r="101" spans="1:7" ht="38.25">
      <c r="A101" s="164">
        <f t="shared" si="3"/>
        <v>90</v>
      </c>
      <c r="B101" s="165" t="s">
        <v>632</v>
      </c>
      <c r="C101" s="166" t="s">
        <v>89</v>
      </c>
      <c r="D101" s="166" t="s">
        <v>385</v>
      </c>
      <c r="E101" s="166" t="s">
        <v>19</v>
      </c>
      <c r="F101" s="167">
        <v>116400</v>
      </c>
      <c r="G101" s="168">
        <f t="shared" si="2"/>
        <v>116.4</v>
      </c>
    </row>
    <row r="102" spans="1:7" ht="89.25">
      <c r="A102" s="164">
        <f t="shared" si="3"/>
        <v>91</v>
      </c>
      <c r="B102" s="165" t="s">
        <v>702</v>
      </c>
      <c r="C102" s="166" t="s">
        <v>89</v>
      </c>
      <c r="D102" s="166" t="s">
        <v>386</v>
      </c>
      <c r="E102" s="166" t="s">
        <v>19</v>
      </c>
      <c r="F102" s="167">
        <v>1200</v>
      </c>
      <c r="G102" s="168">
        <f t="shared" si="2"/>
        <v>1.2</v>
      </c>
    </row>
    <row r="103" spans="1:7" ht="25.5">
      <c r="A103" s="164">
        <f t="shared" si="3"/>
        <v>92</v>
      </c>
      <c r="B103" s="165" t="s">
        <v>113</v>
      </c>
      <c r="C103" s="166" t="s">
        <v>89</v>
      </c>
      <c r="D103" s="166" t="s">
        <v>386</v>
      </c>
      <c r="E103" s="166" t="s">
        <v>102</v>
      </c>
      <c r="F103" s="167">
        <v>200</v>
      </c>
      <c r="G103" s="168">
        <f t="shared" si="2"/>
        <v>0.2</v>
      </c>
    </row>
    <row r="104" spans="1:7" ht="12.75">
      <c r="A104" s="164">
        <f t="shared" si="3"/>
        <v>93</v>
      </c>
      <c r="B104" s="165" t="s">
        <v>873</v>
      </c>
      <c r="C104" s="166" t="s">
        <v>89</v>
      </c>
      <c r="D104" s="166" t="s">
        <v>386</v>
      </c>
      <c r="E104" s="166" t="s">
        <v>867</v>
      </c>
      <c r="F104" s="167">
        <v>1000</v>
      </c>
      <c r="G104" s="168">
        <f t="shared" si="2"/>
        <v>1</v>
      </c>
    </row>
    <row r="105" spans="1:7" ht="51">
      <c r="A105" s="164">
        <f t="shared" si="3"/>
        <v>94</v>
      </c>
      <c r="B105" s="165" t="s">
        <v>703</v>
      </c>
      <c r="C105" s="166" t="s">
        <v>89</v>
      </c>
      <c r="D105" s="166" t="s">
        <v>387</v>
      </c>
      <c r="E105" s="166" t="s">
        <v>19</v>
      </c>
      <c r="F105" s="167">
        <v>115200</v>
      </c>
      <c r="G105" s="168">
        <f t="shared" si="2"/>
        <v>115.2</v>
      </c>
    </row>
    <row r="106" spans="1:7" ht="25.5" customHeight="1">
      <c r="A106" s="164">
        <f t="shared" si="3"/>
        <v>95</v>
      </c>
      <c r="B106" s="165" t="s">
        <v>111</v>
      </c>
      <c r="C106" s="166" t="s">
        <v>89</v>
      </c>
      <c r="D106" s="166" t="s">
        <v>387</v>
      </c>
      <c r="E106" s="166" t="s">
        <v>101</v>
      </c>
      <c r="F106" s="167">
        <v>53903</v>
      </c>
      <c r="G106" s="168">
        <f t="shared" si="2"/>
        <v>53.903</v>
      </c>
    </row>
    <row r="107" spans="1:7" ht="25.5">
      <c r="A107" s="164">
        <f t="shared" si="3"/>
        <v>96</v>
      </c>
      <c r="B107" s="165" t="s">
        <v>113</v>
      </c>
      <c r="C107" s="166" t="s">
        <v>89</v>
      </c>
      <c r="D107" s="166" t="s">
        <v>387</v>
      </c>
      <c r="E107" s="166" t="s">
        <v>102</v>
      </c>
      <c r="F107" s="167">
        <v>61297</v>
      </c>
      <c r="G107" s="168">
        <f t="shared" si="2"/>
        <v>61.297</v>
      </c>
    </row>
    <row r="108" spans="1:7" ht="25.5" customHeight="1">
      <c r="A108" s="164">
        <f t="shared" si="3"/>
        <v>97</v>
      </c>
      <c r="B108" s="165" t="s">
        <v>95</v>
      </c>
      <c r="C108" s="166" t="s">
        <v>89</v>
      </c>
      <c r="D108" s="166" t="s">
        <v>363</v>
      </c>
      <c r="E108" s="166" t="s">
        <v>19</v>
      </c>
      <c r="F108" s="167">
        <v>455900</v>
      </c>
      <c r="G108" s="168">
        <f t="shared" si="2"/>
        <v>455.9</v>
      </c>
    </row>
    <row r="109" spans="1:7" ht="63.75">
      <c r="A109" s="164">
        <f t="shared" si="3"/>
        <v>98</v>
      </c>
      <c r="B109" s="165" t="s">
        <v>725</v>
      </c>
      <c r="C109" s="166" t="s">
        <v>89</v>
      </c>
      <c r="D109" s="166" t="s">
        <v>726</v>
      </c>
      <c r="E109" s="166" t="s">
        <v>19</v>
      </c>
      <c r="F109" s="167">
        <v>455900</v>
      </c>
      <c r="G109" s="168">
        <f t="shared" si="2"/>
        <v>455.9</v>
      </c>
    </row>
    <row r="110" spans="1:7" ht="25.5" customHeight="1">
      <c r="A110" s="164">
        <f t="shared" si="3"/>
        <v>99</v>
      </c>
      <c r="B110" s="165" t="s">
        <v>113</v>
      </c>
      <c r="C110" s="166" t="s">
        <v>89</v>
      </c>
      <c r="D110" s="166" t="s">
        <v>726</v>
      </c>
      <c r="E110" s="166" t="s">
        <v>102</v>
      </c>
      <c r="F110" s="167">
        <v>455900</v>
      </c>
      <c r="G110" s="168">
        <f t="shared" si="2"/>
        <v>455.9</v>
      </c>
    </row>
    <row r="111" spans="1:7" ht="12.75">
      <c r="A111" s="164">
        <f t="shared" si="3"/>
        <v>100</v>
      </c>
      <c r="B111" s="165" t="s">
        <v>874</v>
      </c>
      <c r="C111" s="166" t="s">
        <v>869</v>
      </c>
      <c r="D111" s="166" t="s">
        <v>362</v>
      </c>
      <c r="E111" s="166" t="s">
        <v>19</v>
      </c>
      <c r="F111" s="167">
        <v>1209700</v>
      </c>
      <c r="G111" s="168">
        <f t="shared" si="2"/>
        <v>1209.7</v>
      </c>
    </row>
    <row r="112" spans="1:7" ht="25.5" customHeight="1">
      <c r="A112" s="164">
        <f t="shared" si="3"/>
        <v>101</v>
      </c>
      <c r="B112" s="165" t="s">
        <v>875</v>
      </c>
      <c r="C112" s="166" t="s">
        <v>871</v>
      </c>
      <c r="D112" s="166" t="s">
        <v>362</v>
      </c>
      <c r="E112" s="166" t="s">
        <v>19</v>
      </c>
      <c r="F112" s="167">
        <v>1209700</v>
      </c>
      <c r="G112" s="168">
        <f t="shared" si="2"/>
        <v>1209.7</v>
      </c>
    </row>
    <row r="113" spans="1:7" ht="38.25">
      <c r="A113" s="164">
        <f t="shared" si="3"/>
        <v>102</v>
      </c>
      <c r="B113" s="165" t="s">
        <v>653</v>
      </c>
      <c r="C113" s="166" t="s">
        <v>871</v>
      </c>
      <c r="D113" s="166" t="s">
        <v>384</v>
      </c>
      <c r="E113" s="166" t="s">
        <v>19</v>
      </c>
      <c r="F113" s="167">
        <v>1209700</v>
      </c>
      <c r="G113" s="168">
        <f t="shared" si="2"/>
        <v>1209.7</v>
      </c>
    </row>
    <row r="114" spans="1:7" ht="25.5" customHeight="1">
      <c r="A114" s="164">
        <f t="shared" si="3"/>
        <v>103</v>
      </c>
      <c r="B114" s="165" t="s">
        <v>632</v>
      </c>
      <c r="C114" s="166" t="s">
        <v>871</v>
      </c>
      <c r="D114" s="166" t="s">
        <v>385</v>
      </c>
      <c r="E114" s="166" t="s">
        <v>19</v>
      </c>
      <c r="F114" s="167">
        <v>1209700</v>
      </c>
      <c r="G114" s="168">
        <f t="shared" si="2"/>
        <v>1209.7</v>
      </c>
    </row>
    <row r="115" spans="1:7" ht="63.75">
      <c r="A115" s="164">
        <f t="shared" si="3"/>
        <v>104</v>
      </c>
      <c r="B115" s="165" t="s">
        <v>711</v>
      </c>
      <c r="C115" s="166" t="s">
        <v>871</v>
      </c>
      <c r="D115" s="166" t="s">
        <v>450</v>
      </c>
      <c r="E115" s="166" t="s">
        <v>19</v>
      </c>
      <c r="F115" s="167">
        <v>1209700</v>
      </c>
      <c r="G115" s="168">
        <f t="shared" si="2"/>
        <v>1209.7</v>
      </c>
    </row>
    <row r="116" spans="1:7" ht="25.5" customHeight="1">
      <c r="A116" s="164">
        <f t="shared" si="3"/>
        <v>105</v>
      </c>
      <c r="B116" s="165" t="s">
        <v>873</v>
      </c>
      <c r="C116" s="166" t="s">
        <v>871</v>
      </c>
      <c r="D116" s="166" t="s">
        <v>450</v>
      </c>
      <c r="E116" s="166" t="s">
        <v>867</v>
      </c>
      <c r="F116" s="167">
        <v>1209700</v>
      </c>
      <c r="G116" s="168">
        <f t="shared" si="2"/>
        <v>1209.7</v>
      </c>
    </row>
    <row r="117" spans="1:7" ht="25.5">
      <c r="A117" s="164">
        <f t="shared" si="3"/>
        <v>106</v>
      </c>
      <c r="B117" s="165" t="s">
        <v>11</v>
      </c>
      <c r="C117" s="166" t="s">
        <v>31</v>
      </c>
      <c r="D117" s="166" t="s">
        <v>362</v>
      </c>
      <c r="E117" s="166" t="s">
        <v>19</v>
      </c>
      <c r="F117" s="167">
        <v>18785017</v>
      </c>
      <c r="G117" s="168">
        <f t="shared" si="2"/>
        <v>18785.017</v>
      </c>
    </row>
    <row r="118" spans="1:7" ht="25.5" customHeight="1">
      <c r="A118" s="164">
        <f t="shared" si="3"/>
        <v>107</v>
      </c>
      <c r="B118" s="165" t="s">
        <v>12</v>
      </c>
      <c r="C118" s="166" t="s">
        <v>32</v>
      </c>
      <c r="D118" s="166" t="s">
        <v>362</v>
      </c>
      <c r="E118" s="166" t="s">
        <v>19</v>
      </c>
      <c r="F118" s="167">
        <v>12352856</v>
      </c>
      <c r="G118" s="168">
        <f t="shared" si="2"/>
        <v>12352.856</v>
      </c>
    </row>
    <row r="119" spans="1:7" ht="38.25">
      <c r="A119" s="164">
        <f t="shared" si="3"/>
        <v>108</v>
      </c>
      <c r="B119" s="165" t="s">
        <v>653</v>
      </c>
      <c r="C119" s="166" t="s">
        <v>32</v>
      </c>
      <c r="D119" s="166" t="s">
        <v>384</v>
      </c>
      <c r="E119" s="166" t="s">
        <v>19</v>
      </c>
      <c r="F119" s="167">
        <v>12214856</v>
      </c>
      <c r="G119" s="168">
        <f t="shared" si="2"/>
        <v>12214.856</v>
      </c>
    </row>
    <row r="120" spans="1:7" ht="25.5" customHeight="1">
      <c r="A120" s="164">
        <f t="shared" si="3"/>
        <v>109</v>
      </c>
      <c r="B120" s="165" t="s">
        <v>816</v>
      </c>
      <c r="C120" s="166" t="s">
        <v>32</v>
      </c>
      <c r="D120" s="166" t="s">
        <v>388</v>
      </c>
      <c r="E120" s="166" t="s">
        <v>19</v>
      </c>
      <c r="F120" s="167">
        <v>12214856</v>
      </c>
      <c r="G120" s="168">
        <f t="shared" si="2"/>
        <v>12214.856</v>
      </c>
    </row>
    <row r="121" spans="1:7" ht="63.75">
      <c r="A121" s="164">
        <f t="shared" si="3"/>
        <v>110</v>
      </c>
      <c r="B121" s="165" t="s">
        <v>126</v>
      </c>
      <c r="C121" s="166" t="s">
        <v>32</v>
      </c>
      <c r="D121" s="166" t="s">
        <v>389</v>
      </c>
      <c r="E121" s="166" t="s">
        <v>19</v>
      </c>
      <c r="F121" s="167">
        <v>110000</v>
      </c>
      <c r="G121" s="168">
        <f t="shared" si="2"/>
        <v>110</v>
      </c>
    </row>
    <row r="122" spans="1:7" ht="25.5" customHeight="1">
      <c r="A122" s="164">
        <f t="shared" si="3"/>
        <v>111</v>
      </c>
      <c r="B122" s="165" t="s">
        <v>113</v>
      </c>
      <c r="C122" s="166" t="s">
        <v>32</v>
      </c>
      <c r="D122" s="166" t="s">
        <v>389</v>
      </c>
      <c r="E122" s="166" t="s">
        <v>102</v>
      </c>
      <c r="F122" s="167">
        <v>110000</v>
      </c>
      <c r="G122" s="168">
        <f t="shared" si="2"/>
        <v>110</v>
      </c>
    </row>
    <row r="123" spans="1:7" ht="25.5" customHeight="1">
      <c r="A123" s="164">
        <f t="shared" si="3"/>
        <v>112</v>
      </c>
      <c r="B123" s="165" t="s">
        <v>127</v>
      </c>
      <c r="C123" s="166" t="s">
        <v>32</v>
      </c>
      <c r="D123" s="166" t="s">
        <v>390</v>
      </c>
      <c r="E123" s="166" t="s">
        <v>19</v>
      </c>
      <c r="F123" s="167">
        <v>50000</v>
      </c>
      <c r="G123" s="168">
        <f t="shared" si="2"/>
        <v>50</v>
      </c>
    </row>
    <row r="124" spans="1:7" ht="12.75" customHeight="1">
      <c r="A124" s="164">
        <f t="shared" si="3"/>
        <v>113</v>
      </c>
      <c r="B124" s="165" t="s">
        <v>113</v>
      </c>
      <c r="C124" s="166" t="s">
        <v>32</v>
      </c>
      <c r="D124" s="166" t="s">
        <v>390</v>
      </c>
      <c r="E124" s="166" t="s">
        <v>102</v>
      </c>
      <c r="F124" s="167">
        <v>50000</v>
      </c>
      <c r="G124" s="168">
        <f t="shared" si="2"/>
        <v>50</v>
      </c>
    </row>
    <row r="125" spans="1:7" ht="27.75" customHeight="1">
      <c r="A125" s="164">
        <f t="shared" si="3"/>
        <v>114</v>
      </c>
      <c r="B125" s="165" t="s">
        <v>128</v>
      </c>
      <c r="C125" s="166" t="s">
        <v>32</v>
      </c>
      <c r="D125" s="166" t="s">
        <v>391</v>
      </c>
      <c r="E125" s="166" t="s">
        <v>19</v>
      </c>
      <c r="F125" s="167">
        <v>50000</v>
      </c>
      <c r="G125" s="168">
        <f t="shared" si="2"/>
        <v>50</v>
      </c>
    </row>
    <row r="126" spans="1:7" ht="25.5">
      <c r="A126" s="164">
        <f t="shared" si="3"/>
        <v>115</v>
      </c>
      <c r="B126" s="165" t="s">
        <v>113</v>
      </c>
      <c r="C126" s="166" t="s">
        <v>32</v>
      </c>
      <c r="D126" s="166" t="s">
        <v>391</v>
      </c>
      <c r="E126" s="166" t="s">
        <v>102</v>
      </c>
      <c r="F126" s="167">
        <v>50000</v>
      </c>
      <c r="G126" s="168">
        <f t="shared" si="2"/>
        <v>50</v>
      </c>
    </row>
    <row r="127" spans="1:7" ht="51">
      <c r="A127" s="164">
        <f t="shared" si="3"/>
        <v>116</v>
      </c>
      <c r="B127" s="165" t="s">
        <v>129</v>
      </c>
      <c r="C127" s="166" t="s">
        <v>32</v>
      </c>
      <c r="D127" s="166" t="s">
        <v>392</v>
      </c>
      <c r="E127" s="166" t="s">
        <v>19</v>
      </c>
      <c r="F127" s="167">
        <v>20000</v>
      </c>
      <c r="G127" s="168">
        <f t="shared" si="2"/>
        <v>20</v>
      </c>
    </row>
    <row r="128" spans="1:7" ht="25.5">
      <c r="A128" s="164">
        <f t="shared" si="3"/>
        <v>117</v>
      </c>
      <c r="B128" s="165" t="s">
        <v>113</v>
      </c>
      <c r="C128" s="166" t="s">
        <v>32</v>
      </c>
      <c r="D128" s="166" t="s">
        <v>392</v>
      </c>
      <c r="E128" s="166" t="s">
        <v>102</v>
      </c>
      <c r="F128" s="167">
        <v>20000</v>
      </c>
      <c r="G128" s="168">
        <f t="shared" si="2"/>
        <v>20</v>
      </c>
    </row>
    <row r="129" spans="1:7" ht="13.5" customHeight="1">
      <c r="A129" s="164">
        <f t="shared" si="3"/>
        <v>118</v>
      </c>
      <c r="B129" s="165" t="s">
        <v>130</v>
      </c>
      <c r="C129" s="166" t="s">
        <v>32</v>
      </c>
      <c r="D129" s="166" t="s">
        <v>393</v>
      </c>
      <c r="E129" s="166" t="s">
        <v>19</v>
      </c>
      <c r="F129" s="167">
        <v>20000</v>
      </c>
      <c r="G129" s="168">
        <f t="shared" si="2"/>
        <v>20</v>
      </c>
    </row>
    <row r="130" spans="1:7" ht="25.5">
      <c r="A130" s="164">
        <f t="shared" si="3"/>
        <v>119</v>
      </c>
      <c r="B130" s="165" t="s">
        <v>113</v>
      </c>
      <c r="C130" s="166" t="s">
        <v>32</v>
      </c>
      <c r="D130" s="166" t="s">
        <v>393</v>
      </c>
      <c r="E130" s="166" t="s">
        <v>102</v>
      </c>
      <c r="F130" s="167">
        <v>20000</v>
      </c>
      <c r="G130" s="168">
        <f t="shared" si="2"/>
        <v>20</v>
      </c>
    </row>
    <row r="131" spans="1:7" ht="63.75">
      <c r="A131" s="164">
        <f t="shared" si="3"/>
        <v>120</v>
      </c>
      <c r="B131" s="165" t="s">
        <v>131</v>
      </c>
      <c r="C131" s="166" t="s">
        <v>32</v>
      </c>
      <c r="D131" s="166" t="s">
        <v>414</v>
      </c>
      <c r="E131" s="166" t="s">
        <v>19</v>
      </c>
      <c r="F131" s="167">
        <v>120000</v>
      </c>
      <c r="G131" s="168">
        <f t="shared" si="2"/>
        <v>120</v>
      </c>
    </row>
    <row r="132" spans="1:7" ht="25.5">
      <c r="A132" s="164">
        <f t="shared" si="3"/>
        <v>121</v>
      </c>
      <c r="B132" s="165" t="s">
        <v>113</v>
      </c>
      <c r="C132" s="166" t="s">
        <v>32</v>
      </c>
      <c r="D132" s="166" t="s">
        <v>414</v>
      </c>
      <c r="E132" s="166" t="s">
        <v>102</v>
      </c>
      <c r="F132" s="167">
        <v>120000</v>
      </c>
      <c r="G132" s="168">
        <f t="shared" si="2"/>
        <v>120</v>
      </c>
    </row>
    <row r="133" spans="1:7" ht="25.5" customHeight="1">
      <c r="A133" s="164">
        <f t="shared" si="3"/>
        <v>122</v>
      </c>
      <c r="B133" s="165" t="s">
        <v>522</v>
      </c>
      <c r="C133" s="166" t="s">
        <v>32</v>
      </c>
      <c r="D133" s="166" t="s">
        <v>395</v>
      </c>
      <c r="E133" s="166" t="s">
        <v>19</v>
      </c>
      <c r="F133" s="167">
        <v>50000</v>
      </c>
      <c r="G133" s="168">
        <f t="shared" si="2"/>
        <v>50</v>
      </c>
    </row>
    <row r="134" spans="1:7" ht="25.5">
      <c r="A134" s="164">
        <f t="shared" si="3"/>
        <v>123</v>
      </c>
      <c r="B134" s="165" t="s">
        <v>113</v>
      </c>
      <c r="C134" s="166" t="s">
        <v>32</v>
      </c>
      <c r="D134" s="166" t="s">
        <v>395</v>
      </c>
      <c r="E134" s="166" t="s">
        <v>102</v>
      </c>
      <c r="F134" s="167">
        <v>50000</v>
      </c>
      <c r="G134" s="168">
        <f t="shared" si="2"/>
        <v>50</v>
      </c>
    </row>
    <row r="135" spans="1:7" ht="25.5" customHeight="1">
      <c r="A135" s="164">
        <f t="shared" si="3"/>
        <v>124</v>
      </c>
      <c r="B135" s="165" t="s">
        <v>133</v>
      </c>
      <c r="C135" s="166" t="s">
        <v>32</v>
      </c>
      <c r="D135" s="166" t="s">
        <v>396</v>
      </c>
      <c r="E135" s="166" t="s">
        <v>19</v>
      </c>
      <c r="F135" s="167">
        <v>30000</v>
      </c>
      <c r="G135" s="168">
        <f t="shared" si="2"/>
        <v>30</v>
      </c>
    </row>
    <row r="136" spans="1:7" ht="25.5">
      <c r="A136" s="164">
        <f t="shared" si="3"/>
        <v>125</v>
      </c>
      <c r="B136" s="165" t="s">
        <v>113</v>
      </c>
      <c r="C136" s="166" t="s">
        <v>32</v>
      </c>
      <c r="D136" s="166" t="s">
        <v>396</v>
      </c>
      <c r="E136" s="166" t="s">
        <v>102</v>
      </c>
      <c r="F136" s="167">
        <v>30000</v>
      </c>
      <c r="G136" s="168">
        <f t="shared" si="2"/>
        <v>30</v>
      </c>
    </row>
    <row r="137" spans="1:7" ht="25.5">
      <c r="A137" s="164">
        <f t="shared" si="3"/>
        <v>126</v>
      </c>
      <c r="B137" s="165" t="s">
        <v>134</v>
      </c>
      <c r="C137" s="166" t="s">
        <v>32</v>
      </c>
      <c r="D137" s="166" t="s">
        <v>397</v>
      </c>
      <c r="E137" s="166" t="s">
        <v>19</v>
      </c>
      <c r="F137" s="167">
        <v>279856</v>
      </c>
      <c r="G137" s="168">
        <f aca="true" t="shared" si="4" ref="G137:G195">F137/1000</f>
        <v>279.856</v>
      </c>
    </row>
    <row r="138" spans="1:7" ht="25.5" customHeight="1">
      <c r="A138" s="164">
        <f t="shared" si="3"/>
        <v>127</v>
      </c>
      <c r="B138" s="165" t="s">
        <v>113</v>
      </c>
      <c r="C138" s="166" t="s">
        <v>32</v>
      </c>
      <c r="D138" s="166" t="s">
        <v>397</v>
      </c>
      <c r="E138" s="166" t="s">
        <v>102</v>
      </c>
      <c r="F138" s="167">
        <v>279856</v>
      </c>
      <c r="G138" s="168">
        <f t="shared" si="4"/>
        <v>279.856</v>
      </c>
    </row>
    <row r="139" spans="1:7" ht="12.75">
      <c r="A139" s="164">
        <f t="shared" si="3"/>
        <v>128</v>
      </c>
      <c r="B139" s="165" t="s">
        <v>135</v>
      </c>
      <c r="C139" s="166" t="s">
        <v>32</v>
      </c>
      <c r="D139" s="166" t="s">
        <v>398</v>
      </c>
      <c r="E139" s="166" t="s">
        <v>19</v>
      </c>
      <c r="F139" s="167">
        <v>11485000</v>
      </c>
      <c r="G139" s="168">
        <f t="shared" si="4"/>
        <v>11485</v>
      </c>
    </row>
    <row r="140" spans="1:7" ht="25.5" customHeight="1">
      <c r="A140" s="164">
        <f t="shared" si="3"/>
        <v>129</v>
      </c>
      <c r="B140" s="165" t="s">
        <v>119</v>
      </c>
      <c r="C140" s="166" t="s">
        <v>32</v>
      </c>
      <c r="D140" s="166" t="s">
        <v>398</v>
      </c>
      <c r="E140" s="166" t="s">
        <v>103</v>
      </c>
      <c r="F140" s="167">
        <v>9327173.23</v>
      </c>
      <c r="G140" s="168">
        <f t="shared" si="4"/>
        <v>9327.17323</v>
      </c>
    </row>
    <row r="141" spans="1:7" ht="25.5">
      <c r="A141" s="164">
        <f t="shared" si="3"/>
        <v>130</v>
      </c>
      <c r="B141" s="165" t="s">
        <v>113</v>
      </c>
      <c r="C141" s="166" t="s">
        <v>32</v>
      </c>
      <c r="D141" s="166" t="s">
        <v>398</v>
      </c>
      <c r="E141" s="166" t="s">
        <v>102</v>
      </c>
      <c r="F141" s="167">
        <v>1867201.77</v>
      </c>
      <c r="G141" s="168">
        <f t="shared" si="4"/>
        <v>1867.2017700000001</v>
      </c>
    </row>
    <row r="142" spans="1:7" ht="25.5" customHeight="1">
      <c r="A142" s="164">
        <f aca="true" t="shared" si="5" ref="A142:A205">A141+1</f>
        <v>131</v>
      </c>
      <c r="B142" s="165" t="s">
        <v>120</v>
      </c>
      <c r="C142" s="166" t="s">
        <v>32</v>
      </c>
      <c r="D142" s="166" t="s">
        <v>398</v>
      </c>
      <c r="E142" s="166" t="s">
        <v>104</v>
      </c>
      <c r="F142" s="167">
        <v>290625</v>
      </c>
      <c r="G142" s="168">
        <f t="shared" si="4"/>
        <v>290.625</v>
      </c>
    </row>
    <row r="143" spans="1:7" ht="12.75">
      <c r="A143" s="164">
        <f t="shared" si="5"/>
        <v>132</v>
      </c>
      <c r="B143" s="165" t="s">
        <v>95</v>
      </c>
      <c r="C143" s="166" t="s">
        <v>32</v>
      </c>
      <c r="D143" s="166" t="s">
        <v>363</v>
      </c>
      <c r="E143" s="166" t="s">
        <v>19</v>
      </c>
      <c r="F143" s="167">
        <v>138000</v>
      </c>
      <c r="G143" s="168">
        <f t="shared" si="4"/>
        <v>138</v>
      </c>
    </row>
    <row r="144" spans="1:7" ht="12.75">
      <c r="A144" s="164">
        <f t="shared" si="5"/>
        <v>133</v>
      </c>
      <c r="B144" s="165" t="s">
        <v>88</v>
      </c>
      <c r="C144" s="166" t="s">
        <v>32</v>
      </c>
      <c r="D144" s="166" t="s">
        <v>366</v>
      </c>
      <c r="E144" s="166" t="s">
        <v>19</v>
      </c>
      <c r="F144" s="167">
        <v>138000</v>
      </c>
      <c r="G144" s="168">
        <f t="shared" si="4"/>
        <v>138</v>
      </c>
    </row>
    <row r="145" spans="1:7" ht="25.5">
      <c r="A145" s="164">
        <f t="shared" si="5"/>
        <v>134</v>
      </c>
      <c r="B145" s="165" t="s">
        <v>113</v>
      </c>
      <c r="C145" s="166" t="s">
        <v>32</v>
      </c>
      <c r="D145" s="166" t="s">
        <v>366</v>
      </c>
      <c r="E145" s="166" t="s">
        <v>102</v>
      </c>
      <c r="F145" s="167">
        <v>138000</v>
      </c>
      <c r="G145" s="168">
        <f t="shared" si="4"/>
        <v>138</v>
      </c>
    </row>
    <row r="146" spans="1:7" ht="12.75">
      <c r="A146" s="164">
        <f t="shared" si="5"/>
        <v>135</v>
      </c>
      <c r="B146" s="165" t="s">
        <v>633</v>
      </c>
      <c r="C146" s="166" t="s">
        <v>593</v>
      </c>
      <c r="D146" s="166" t="s">
        <v>362</v>
      </c>
      <c r="E146" s="166" t="s">
        <v>19</v>
      </c>
      <c r="F146" s="167">
        <v>4932550</v>
      </c>
      <c r="G146" s="168">
        <f t="shared" si="4"/>
        <v>4932.55</v>
      </c>
    </row>
    <row r="147" spans="1:7" ht="38.25">
      <c r="A147" s="164">
        <f t="shared" si="5"/>
        <v>136</v>
      </c>
      <c r="B147" s="165" t="s">
        <v>653</v>
      </c>
      <c r="C147" s="166" t="s">
        <v>593</v>
      </c>
      <c r="D147" s="166" t="s">
        <v>384</v>
      </c>
      <c r="E147" s="166" t="s">
        <v>19</v>
      </c>
      <c r="F147" s="167">
        <v>4932550</v>
      </c>
      <c r="G147" s="168">
        <f t="shared" si="4"/>
        <v>4932.55</v>
      </c>
    </row>
    <row r="148" spans="1:7" ht="38.25" customHeight="1">
      <c r="A148" s="164">
        <f t="shared" si="5"/>
        <v>137</v>
      </c>
      <c r="B148" s="165" t="s">
        <v>816</v>
      </c>
      <c r="C148" s="166" t="s">
        <v>593</v>
      </c>
      <c r="D148" s="166" t="s">
        <v>388</v>
      </c>
      <c r="E148" s="166" t="s">
        <v>19</v>
      </c>
      <c r="F148" s="167">
        <v>4932550</v>
      </c>
      <c r="G148" s="168">
        <f t="shared" si="4"/>
        <v>4932.55</v>
      </c>
    </row>
    <row r="149" spans="1:7" ht="25.5">
      <c r="A149" s="164">
        <f t="shared" si="5"/>
        <v>138</v>
      </c>
      <c r="B149" s="165" t="s">
        <v>634</v>
      </c>
      <c r="C149" s="166" t="s">
        <v>593</v>
      </c>
      <c r="D149" s="166" t="s">
        <v>609</v>
      </c>
      <c r="E149" s="166" t="s">
        <v>19</v>
      </c>
      <c r="F149" s="167">
        <v>4932550</v>
      </c>
      <c r="G149" s="168">
        <f t="shared" si="4"/>
        <v>4932.55</v>
      </c>
    </row>
    <row r="150" spans="1:7" ht="38.25" customHeight="1">
      <c r="A150" s="164">
        <f t="shared" si="5"/>
        <v>139</v>
      </c>
      <c r="B150" s="165" t="s">
        <v>159</v>
      </c>
      <c r="C150" s="166" t="s">
        <v>593</v>
      </c>
      <c r="D150" s="166" t="s">
        <v>609</v>
      </c>
      <c r="E150" s="166" t="s">
        <v>100</v>
      </c>
      <c r="F150" s="167">
        <v>4932550</v>
      </c>
      <c r="G150" s="168">
        <f t="shared" si="4"/>
        <v>4932.55</v>
      </c>
    </row>
    <row r="151" spans="1:7" ht="25.5">
      <c r="A151" s="164">
        <f t="shared" si="5"/>
        <v>140</v>
      </c>
      <c r="B151" s="165" t="s">
        <v>63</v>
      </c>
      <c r="C151" s="166" t="s">
        <v>90</v>
      </c>
      <c r="D151" s="166" t="s">
        <v>362</v>
      </c>
      <c r="E151" s="166" t="s">
        <v>19</v>
      </c>
      <c r="F151" s="167">
        <v>1499611</v>
      </c>
      <c r="G151" s="168">
        <f t="shared" si="4"/>
        <v>1499.611</v>
      </c>
    </row>
    <row r="152" spans="1:7" ht="25.5" customHeight="1">
      <c r="A152" s="164">
        <f t="shared" si="5"/>
        <v>141</v>
      </c>
      <c r="B152" s="165" t="s">
        <v>653</v>
      </c>
      <c r="C152" s="166" t="s">
        <v>90</v>
      </c>
      <c r="D152" s="166" t="s">
        <v>384</v>
      </c>
      <c r="E152" s="166" t="s">
        <v>19</v>
      </c>
      <c r="F152" s="167">
        <v>1499611</v>
      </c>
      <c r="G152" s="168">
        <f t="shared" si="4"/>
        <v>1499.611</v>
      </c>
    </row>
    <row r="153" spans="1:7" ht="76.5">
      <c r="A153" s="164">
        <f t="shared" si="5"/>
        <v>142</v>
      </c>
      <c r="B153" s="165" t="s">
        <v>848</v>
      </c>
      <c r="C153" s="166" t="s">
        <v>90</v>
      </c>
      <c r="D153" s="166" t="s">
        <v>399</v>
      </c>
      <c r="E153" s="166" t="s">
        <v>19</v>
      </c>
      <c r="F153" s="167">
        <v>1188311</v>
      </c>
      <c r="G153" s="168">
        <f t="shared" si="4"/>
        <v>1188.311</v>
      </c>
    </row>
    <row r="154" spans="1:7" ht="25.5" customHeight="1">
      <c r="A154" s="164">
        <f t="shared" si="5"/>
        <v>143</v>
      </c>
      <c r="B154" s="165" t="s">
        <v>635</v>
      </c>
      <c r="C154" s="166" t="s">
        <v>90</v>
      </c>
      <c r="D154" s="166" t="s">
        <v>400</v>
      </c>
      <c r="E154" s="166" t="s">
        <v>19</v>
      </c>
      <c r="F154" s="167">
        <v>1133311</v>
      </c>
      <c r="G154" s="168">
        <f t="shared" si="4"/>
        <v>1133.311</v>
      </c>
    </row>
    <row r="155" spans="1:7" ht="12.75">
      <c r="A155" s="164">
        <f t="shared" si="5"/>
        <v>144</v>
      </c>
      <c r="B155" s="165" t="s">
        <v>119</v>
      </c>
      <c r="C155" s="166" t="s">
        <v>90</v>
      </c>
      <c r="D155" s="166" t="s">
        <v>400</v>
      </c>
      <c r="E155" s="166" t="s">
        <v>103</v>
      </c>
      <c r="F155" s="167">
        <v>1031611</v>
      </c>
      <c r="G155" s="168">
        <f t="shared" si="4"/>
        <v>1031.611</v>
      </c>
    </row>
    <row r="156" spans="1:7" ht="38.25" customHeight="1">
      <c r="A156" s="164">
        <f t="shared" si="5"/>
        <v>145</v>
      </c>
      <c r="B156" s="165" t="s">
        <v>113</v>
      </c>
      <c r="C156" s="166" t="s">
        <v>90</v>
      </c>
      <c r="D156" s="166" t="s">
        <v>400</v>
      </c>
      <c r="E156" s="166" t="s">
        <v>102</v>
      </c>
      <c r="F156" s="167">
        <v>101700</v>
      </c>
      <c r="G156" s="168">
        <f t="shared" si="4"/>
        <v>101.7</v>
      </c>
    </row>
    <row r="157" spans="1:7" ht="89.25">
      <c r="A157" s="164">
        <f t="shared" si="5"/>
        <v>146</v>
      </c>
      <c r="B157" s="165" t="s">
        <v>636</v>
      </c>
      <c r="C157" s="166" t="s">
        <v>90</v>
      </c>
      <c r="D157" s="166" t="s">
        <v>401</v>
      </c>
      <c r="E157" s="166" t="s">
        <v>19</v>
      </c>
      <c r="F157" s="167">
        <v>55000</v>
      </c>
      <c r="G157" s="168">
        <f t="shared" si="4"/>
        <v>55</v>
      </c>
    </row>
    <row r="158" spans="1:7" ht="25.5">
      <c r="A158" s="164">
        <f t="shared" si="5"/>
        <v>147</v>
      </c>
      <c r="B158" s="165" t="s">
        <v>113</v>
      </c>
      <c r="C158" s="166" t="s">
        <v>90</v>
      </c>
      <c r="D158" s="166" t="s">
        <v>401</v>
      </c>
      <c r="E158" s="166" t="s">
        <v>102</v>
      </c>
      <c r="F158" s="167">
        <v>55000</v>
      </c>
      <c r="G158" s="168">
        <f t="shared" si="4"/>
        <v>55</v>
      </c>
    </row>
    <row r="159" spans="1:7" ht="25.5" customHeight="1">
      <c r="A159" s="164">
        <f t="shared" si="5"/>
        <v>148</v>
      </c>
      <c r="B159" s="165" t="s">
        <v>632</v>
      </c>
      <c r="C159" s="166" t="s">
        <v>90</v>
      </c>
      <c r="D159" s="166" t="s">
        <v>385</v>
      </c>
      <c r="E159" s="166" t="s">
        <v>19</v>
      </c>
      <c r="F159" s="167">
        <v>311300</v>
      </c>
      <c r="G159" s="168">
        <f t="shared" si="4"/>
        <v>311.3</v>
      </c>
    </row>
    <row r="160" spans="1:7" ht="102">
      <c r="A160" s="164">
        <f t="shared" si="5"/>
        <v>149</v>
      </c>
      <c r="B160" s="165" t="s">
        <v>637</v>
      </c>
      <c r="C160" s="166" t="s">
        <v>90</v>
      </c>
      <c r="D160" s="166" t="s">
        <v>402</v>
      </c>
      <c r="E160" s="166" t="s">
        <v>19</v>
      </c>
      <c r="F160" s="167">
        <v>100300</v>
      </c>
      <c r="G160" s="168">
        <f t="shared" si="4"/>
        <v>100.3</v>
      </c>
    </row>
    <row r="161" spans="1:7" ht="25.5">
      <c r="A161" s="164">
        <f t="shared" si="5"/>
        <v>150</v>
      </c>
      <c r="B161" s="165" t="s">
        <v>113</v>
      </c>
      <c r="C161" s="166" t="s">
        <v>90</v>
      </c>
      <c r="D161" s="166" t="s">
        <v>402</v>
      </c>
      <c r="E161" s="166" t="s">
        <v>102</v>
      </c>
      <c r="F161" s="167">
        <v>100300</v>
      </c>
      <c r="G161" s="168">
        <f t="shared" si="4"/>
        <v>100.3</v>
      </c>
    </row>
    <row r="162" spans="1:7" ht="63.75">
      <c r="A162" s="164">
        <f t="shared" si="5"/>
        <v>151</v>
      </c>
      <c r="B162" s="165" t="s">
        <v>638</v>
      </c>
      <c r="C162" s="166" t="s">
        <v>90</v>
      </c>
      <c r="D162" s="166" t="s">
        <v>403</v>
      </c>
      <c r="E162" s="166" t="s">
        <v>19</v>
      </c>
      <c r="F162" s="167">
        <v>97000</v>
      </c>
      <c r="G162" s="168">
        <f t="shared" si="4"/>
        <v>97</v>
      </c>
    </row>
    <row r="163" spans="1:7" ht="25.5">
      <c r="A163" s="164">
        <f t="shared" si="5"/>
        <v>152</v>
      </c>
      <c r="B163" s="165" t="s">
        <v>113</v>
      </c>
      <c r="C163" s="166" t="s">
        <v>90</v>
      </c>
      <c r="D163" s="166" t="s">
        <v>403</v>
      </c>
      <c r="E163" s="166" t="s">
        <v>102</v>
      </c>
      <c r="F163" s="167">
        <v>97000</v>
      </c>
      <c r="G163" s="168">
        <f t="shared" si="4"/>
        <v>97</v>
      </c>
    </row>
    <row r="164" spans="1:7" ht="12.75" customHeight="1">
      <c r="A164" s="164">
        <f t="shared" si="5"/>
        <v>153</v>
      </c>
      <c r="B164" s="165" t="s">
        <v>639</v>
      </c>
      <c r="C164" s="166" t="s">
        <v>90</v>
      </c>
      <c r="D164" s="166" t="s">
        <v>404</v>
      </c>
      <c r="E164" s="166" t="s">
        <v>19</v>
      </c>
      <c r="F164" s="167">
        <v>114000</v>
      </c>
      <c r="G164" s="168">
        <f t="shared" si="4"/>
        <v>114</v>
      </c>
    </row>
    <row r="165" spans="1:7" ht="25.5" customHeight="1">
      <c r="A165" s="164">
        <f t="shared" si="5"/>
        <v>154</v>
      </c>
      <c r="B165" s="165" t="s">
        <v>113</v>
      </c>
      <c r="C165" s="166" t="s">
        <v>90</v>
      </c>
      <c r="D165" s="166" t="s">
        <v>404</v>
      </c>
      <c r="E165" s="166" t="s">
        <v>102</v>
      </c>
      <c r="F165" s="167">
        <v>114000</v>
      </c>
      <c r="G165" s="168">
        <f t="shared" si="4"/>
        <v>114</v>
      </c>
    </row>
    <row r="166" spans="1:7" ht="25.5" customHeight="1">
      <c r="A166" s="164">
        <f t="shared" si="5"/>
        <v>155</v>
      </c>
      <c r="B166" s="165" t="s">
        <v>64</v>
      </c>
      <c r="C166" s="166" t="s">
        <v>33</v>
      </c>
      <c r="D166" s="166" t="s">
        <v>362</v>
      </c>
      <c r="E166" s="166" t="s">
        <v>19</v>
      </c>
      <c r="F166" s="167">
        <v>36248641.37</v>
      </c>
      <c r="G166" s="168">
        <f t="shared" si="4"/>
        <v>36248.64137</v>
      </c>
    </row>
    <row r="167" spans="1:7" ht="12.75">
      <c r="A167" s="164">
        <f t="shared" si="5"/>
        <v>156</v>
      </c>
      <c r="B167" s="165" t="s">
        <v>65</v>
      </c>
      <c r="C167" s="166" t="s">
        <v>34</v>
      </c>
      <c r="D167" s="166" t="s">
        <v>362</v>
      </c>
      <c r="E167" s="166" t="s">
        <v>19</v>
      </c>
      <c r="F167" s="167">
        <v>1846400</v>
      </c>
      <c r="G167" s="168">
        <f t="shared" si="4"/>
        <v>1846.4</v>
      </c>
    </row>
    <row r="168" spans="1:7" ht="51">
      <c r="A168" s="164">
        <f t="shared" si="5"/>
        <v>157</v>
      </c>
      <c r="B168" s="165" t="s">
        <v>727</v>
      </c>
      <c r="C168" s="166" t="s">
        <v>34</v>
      </c>
      <c r="D168" s="166" t="s">
        <v>405</v>
      </c>
      <c r="E168" s="166" t="s">
        <v>19</v>
      </c>
      <c r="F168" s="167">
        <v>1177000</v>
      </c>
      <c r="G168" s="168">
        <f t="shared" si="4"/>
        <v>1177</v>
      </c>
    </row>
    <row r="169" spans="1:7" ht="51">
      <c r="A169" s="164">
        <f t="shared" si="5"/>
        <v>158</v>
      </c>
      <c r="B169" s="165" t="s">
        <v>817</v>
      </c>
      <c r="C169" s="166" t="s">
        <v>34</v>
      </c>
      <c r="D169" s="166" t="s">
        <v>406</v>
      </c>
      <c r="E169" s="166" t="s">
        <v>19</v>
      </c>
      <c r="F169" s="167">
        <v>1177000</v>
      </c>
      <c r="G169" s="168">
        <f t="shared" si="4"/>
        <v>1177</v>
      </c>
    </row>
    <row r="170" spans="1:7" ht="38.25">
      <c r="A170" s="164">
        <f t="shared" si="5"/>
        <v>159</v>
      </c>
      <c r="B170" s="165" t="s">
        <v>818</v>
      </c>
      <c r="C170" s="166" t="s">
        <v>34</v>
      </c>
      <c r="D170" s="166" t="s">
        <v>407</v>
      </c>
      <c r="E170" s="166" t="s">
        <v>19</v>
      </c>
      <c r="F170" s="167">
        <v>215000</v>
      </c>
      <c r="G170" s="168">
        <f t="shared" si="4"/>
        <v>215</v>
      </c>
    </row>
    <row r="171" spans="1:7" ht="38.25">
      <c r="A171" s="164">
        <f t="shared" si="5"/>
        <v>160</v>
      </c>
      <c r="B171" s="165" t="s">
        <v>594</v>
      </c>
      <c r="C171" s="166" t="s">
        <v>34</v>
      </c>
      <c r="D171" s="166" t="s">
        <v>407</v>
      </c>
      <c r="E171" s="166" t="s">
        <v>98</v>
      </c>
      <c r="F171" s="167">
        <v>215000</v>
      </c>
      <c r="G171" s="168">
        <f t="shared" si="4"/>
        <v>215</v>
      </c>
    </row>
    <row r="172" spans="1:7" ht="38.25">
      <c r="A172" s="164">
        <f t="shared" si="5"/>
        <v>161</v>
      </c>
      <c r="B172" s="165" t="s">
        <v>137</v>
      </c>
      <c r="C172" s="166" t="s">
        <v>34</v>
      </c>
      <c r="D172" s="166" t="s">
        <v>408</v>
      </c>
      <c r="E172" s="166" t="s">
        <v>19</v>
      </c>
      <c r="F172" s="167">
        <v>300000</v>
      </c>
      <c r="G172" s="168">
        <f t="shared" si="4"/>
        <v>300</v>
      </c>
    </row>
    <row r="173" spans="1:7" ht="38.25">
      <c r="A173" s="164">
        <f t="shared" si="5"/>
        <v>162</v>
      </c>
      <c r="B173" s="165" t="s">
        <v>594</v>
      </c>
      <c r="C173" s="166" t="s">
        <v>34</v>
      </c>
      <c r="D173" s="166" t="s">
        <v>408</v>
      </c>
      <c r="E173" s="166" t="s">
        <v>98</v>
      </c>
      <c r="F173" s="167">
        <v>300000</v>
      </c>
      <c r="G173" s="168">
        <f t="shared" si="4"/>
        <v>300</v>
      </c>
    </row>
    <row r="174" spans="1:7" ht="38.25">
      <c r="A174" s="164">
        <f t="shared" si="5"/>
        <v>163</v>
      </c>
      <c r="B174" s="165" t="s">
        <v>138</v>
      </c>
      <c r="C174" s="166" t="s">
        <v>34</v>
      </c>
      <c r="D174" s="166" t="s">
        <v>409</v>
      </c>
      <c r="E174" s="166" t="s">
        <v>19</v>
      </c>
      <c r="F174" s="167">
        <v>130000</v>
      </c>
      <c r="G174" s="168">
        <f t="shared" si="4"/>
        <v>130</v>
      </c>
    </row>
    <row r="175" spans="1:7" ht="25.5" customHeight="1">
      <c r="A175" s="164">
        <f t="shared" si="5"/>
        <v>164</v>
      </c>
      <c r="B175" s="165" t="s">
        <v>113</v>
      </c>
      <c r="C175" s="166" t="s">
        <v>34</v>
      </c>
      <c r="D175" s="166" t="s">
        <v>409</v>
      </c>
      <c r="E175" s="166" t="s">
        <v>102</v>
      </c>
      <c r="F175" s="167">
        <v>130000</v>
      </c>
      <c r="G175" s="168">
        <f t="shared" si="4"/>
        <v>130</v>
      </c>
    </row>
    <row r="176" spans="1:7" ht="25.5">
      <c r="A176" s="164">
        <f t="shared" si="5"/>
        <v>165</v>
      </c>
      <c r="B176" s="165" t="s">
        <v>139</v>
      </c>
      <c r="C176" s="166" t="s">
        <v>34</v>
      </c>
      <c r="D176" s="166" t="s">
        <v>410</v>
      </c>
      <c r="E176" s="166" t="s">
        <v>19</v>
      </c>
      <c r="F176" s="167">
        <v>92000</v>
      </c>
      <c r="G176" s="168">
        <f t="shared" si="4"/>
        <v>92</v>
      </c>
    </row>
    <row r="177" spans="1:7" ht="25.5">
      <c r="A177" s="164">
        <f t="shared" si="5"/>
        <v>166</v>
      </c>
      <c r="B177" s="165" t="s">
        <v>113</v>
      </c>
      <c r="C177" s="166" t="s">
        <v>34</v>
      </c>
      <c r="D177" s="166" t="s">
        <v>410</v>
      </c>
      <c r="E177" s="166" t="s">
        <v>102</v>
      </c>
      <c r="F177" s="167">
        <v>92000</v>
      </c>
      <c r="G177" s="168">
        <f t="shared" si="4"/>
        <v>92</v>
      </c>
    </row>
    <row r="178" spans="1:7" ht="30.75" customHeight="1">
      <c r="A178" s="164">
        <f t="shared" si="5"/>
        <v>167</v>
      </c>
      <c r="B178" s="165" t="s">
        <v>523</v>
      </c>
      <c r="C178" s="166" t="s">
        <v>34</v>
      </c>
      <c r="D178" s="166" t="s">
        <v>412</v>
      </c>
      <c r="E178" s="166" t="s">
        <v>19</v>
      </c>
      <c r="F178" s="167">
        <v>440000</v>
      </c>
      <c r="G178" s="168">
        <f t="shared" si="4"/>
        <v>440</v>
      </c>
    </row>
    <row r="179" spans="1:7" ht="38.25">
      <c r="A179" s="164">
        <f t="shared" si="5"/>
        <v>168</v>
      </c>
      <c r="B179" s="165" t="s">
        <v>594</v>
      </c>
      <c r="C179" s="166" t="s">
        <v>34</v>
      </c>
      <c r="D179" s="166" t="s">
        <v>412</v>
      </c>
      <c r="E179" s="166" t="s">
        <v>98</v>
      </c>
      <c r="F179" s="167">
        <v>440000</v>
      </c>
      <c r="G179" s="168">
        <f t="shared" si="4"/>
        <v>440</v>
      </c>
    </row>
    <row r="180" spans="1:7" ht="38.25" customHeight="1">
      <c r="A180" s="164">
        <f t="shared" si="5"/>
        <v>169</v>
      </c>
      <c r="B180" s="165" t="s">
        <v>95</v>
      </c>
      <c r="C180" s="166" t="s">
        <v>34</v>
      </c>
      <c r="D180" s="166" t="s">
        <v>363</v>
      </c>
      <c r="E180" s="166" t="s">
        <v>19</v>
      </c>
      <c r="F180" s="167">
        <v>669400</v>
      </c>
      <c r="G180" s="168">
        <f t="shared" si="4"/>
        <v>669.4</v>
      </c>
    </row>
    <row r="181" spans="1:7" ht="63.75">
      <c r="A181" s="164">
        <f t="shared" si="5"/>
        <v>170</v>
      </c>
      <c r="B181" s="165" t="s">
        <v>894</v>
      </c>
      <c r="C181" s="166" t="s">
        <v>34</v>
      </c>
      <c r="D181" s="166" t="s">
        <v>413</v>
      </c>
      <c r="E181" s="166" t="s">
        <v>19</v>
      </c>
      <c r="F181" s="167">
        <v>669400</v>
      </c>
      <c r="G181" s="168">
        <f t="shared" si="4"/>
        <v>669.4</v>
      </c>
    </row>
    <row r="182" spans="1:7" ht="25.5" customHeight="1">
      <c r="A182" s="164">
        <f t="shared" si="5"/>
        <v>171</v>
      </c>
      <c r="B182" s="165" t="s">
        <v>113</v>
      </c>
      <c r="C182" s="166" t="s">
        <v>34</v>
      </c>
      <c r="D182" s="166" t="s">
        <v>413</v>
      </c>
      <c r="E182" s="166" t="s">
        <v>102</v>
      </c>
      <c r="F182" s="167">
        <v>669400</v>
      </c>
      <c r="G182" s="168">
        <f t="shared" si="4"/>
        <v>669.4</v>
      </c>
    </row>
    <row r="183" spans="1:7" ht="12.75">
      <c r="A183" s="164">
        <f t="shared" si="5"/>
        <v>172</v>
      </c>
      <c r="B183" s="165" t="s">
        <v>293</v>
      </c>
      <c r="C183" s="166" t="s">
        <v>294</v>
      </c>
      <c r="D183" s="166" t="s">
        <v>362</v>
      </c>
      <c r="E183" s="166" t="s">
        <v>19</v>
      </c>
      <c r="F183" s="167">
        <v>318599</v>
      </c>
      <c r="G183" s="168">
        <f t="shared" si="4"/>
        <v>318.599</v>
      </c>
    </row>
    <row r="184" spans="1:7" ht="25.5" customHeight="1">
      <c r="A184" s="164">
        <f t="shared" si="5"/>
        <v>173</v>
      </c>
      <c r="B184" s="165" t="s">
        <v>653</v>
      </c>
      <c r="C184" s="166" t="s">
        <v>294</v>
      </c>
      <c r="D184" s="166" t="s">
        <v>384</v>
      </c>
      <c r="E184" s="166" t="s">
        <v>19</v>
      </c>
      <c r="F184" s="167">
        <v>318599</v>
      </c>
      <c r="G184" s="168">
        <f t="shared" si="4"/>
        <v>318.599</v>
      </c>
    </row>
    <row r="185" spans="1:7" ht="63.75">
      <c r="A185" s="164">
        <f t="shared" si="5"/>
        <v>174</v>
      </c>
      <c r="B185" s="165" t="s">
        <v>816</v>
      </c>
      <c r="C185" s="166" t="s">
        <v>294</v>
      </c>
      <c r="D185" s="166" t="s">
        <v>388</v>
      </c>
      <c r="E185" s="166" t="s">
        <v>19</v>
      </c>
      <c r="F185" s="167">
        <v>318599</v>
      </c>
      <c r="G185" s="168">
        <f t="shared" si="4"/>
        <v>318.599</v>
      </c>
    </row>
    <row r="186" spans="1:7" ht="38.25" customHeight="1">
      <c r="A186" s="164">
        <f t="shared" si="5"/>
        <v>175</v>
      </c>
      <c r="B186" s="165" t="s">
        <v>131</v>
      </c>
      <c r="C186" s="166" t="s">
        <v>294</v>
      </c>
      <c r="D186" s="166" t="s">
        <v>414</v>
      </c>
      <c r="E186" s="166" t="s">
        <v>19</v>
      </c>
      <c r="F186" s="167">
        <v>318599</v>
      </c>
      <c r="G186" s="168">
        <f t="shared" si="4"/>
        <v>318.599</v>
      </c>
    </row>
    <row r="187" spans="1:7" ht="12.75">
      <c r="A187" s="164">
        <f t="shared" si="5"/>
        <v>176</v>
      </c>
      <c r="B187" s="165" t="s">
        <v>119</v>
      </c>
      <c r="C187" s="166" t="s">
        <v>294</v>
      </c>
      <c r="D187" s="166" t="s">
        <v>414</v>
      </c>
      <c r="E187" s="166" t="s">
        <v>103</v>
      </c>
      <c r="F187" s="167">
        <v>254522</v>
      </c>
      <c r="G187" s="168">
        <f t="shared" si="4"/>
        <v>254.522</v>
      </c>
    </row>
    <row r="188" spans="1:7" ht="25.5" customHeight="1">
      <c r="A188" s="164">
        <f t="shared" si="5"/>
        <v>177</v>
      </c>
      <c r="B188" s="165" t="s">
        <v>113</v>
      </c>
      <c r="C188" s="166" t="s">
        <v>294</v>
      </c>
      <c r="D188" s="166" t="s">
        <v>414</v>
      </c>
      <c r="E188" s="166" t="s">
        <v>102</v>
      </c>
      <c r="F188" s="167">
        <v>48699</v>
      </c>
      <c r="G188" s="168">
        <f t="shared" si="4"/>
        <v>48.699</v>
      </c>
    </row>
    <row r="189" spans="1:7" ht="12.75">
      <c r="A189" s="164">
        <f t="shared" si="5"/>
        <v>178</v>
      </c>
      <c r="B189" s="165" t="s">
        <v>120</v>
      </c>
      <c r="C189" s="166" t="s">
        <v>294</v>
      </c>
      <c r="D189" s="166" t="s">
        <v>414</v>
      </c>
      <c r="E189" s="166" t="s">
        <v>104</v>
      </c>
      <c r="F189" s="167">
        <v>15378</v>
      </c>
      <c r="G189" s="168">
        <f t="shared" si="4"/>
        <v>15.378</v>
      </c>
    </row>
    <row r="190" spans="1:7" ht="12.75">
      <c r="A190" s="164">
        <f t="shared" si="5"/>
        <v>179</v>
      </c>
      <c r="B190" s="165" t="s">
        <v>654</v>
      </c>
      <c r="C190" s="166" t="s">
        <v>655</v>
      </c>
      <c r="D190" s="166" t="s">
        <v>362</v>
      </c>
      <c r="E190" s="166" t="s">
        <v>19</v>
      </c>
      <c r="F190" s="167">
        <v>4783725.76</v>
      </c>
      <c r="G190" s="168">
        <f t="shared" si="4"/>
        <v>4783.725759999999</v>
      </c>
    </row>
    <row r="191" spans="1:7" ht="51">
      <c r="A191" s="164">
        <f t="shared" si="5"/>
        <v>180</v>
      </c>
      <c r="B191" s="165" t="s">
        <v>630</v>
      </c>
      <c r="C191" s="166" t="s">
        <v>655</v>
      </c>
      <c r="D191" s="166" t="s">
        <v>379</v>
      </c>
      <c r="E191" s="166" t="s">
        <v>19</v>
      </c>
      <c r="F191" s="167">
        <v>4783725.76</v>
      </c>
      <c r="G191" s="168">
        <f t="shared" si="4"/>
        <v>4783.725759999999</v>
      </c>
    </row>
    <row r="192" spans="1:7" ht="25.5" customHeight="1">
      <c r="A192" s="164">
        <f t="shared" si="5"/>
        <v>181</v>
      </c>
      <c r="B192" s="165" t="s">
        <v>656</v>
      </c>
      <c r="C192" s="166" t="s">
        <v>655</v>
      </c>
      <c r="D192" s="166" t="s">
        <v>657</v>
      </c>
      <c r="E192" s="166" t="s">
        <v>19</v>
      </c>
      <c r="F192" s="167">
        <v>4783725.76</v>
      </c>
      <c r="G192" s="168">
        <f t="shared" si="4"/>
        <v>4783.725759999999</v>
      </c>
    </row>
    <row r="193" spans="1:7" ht="12.75">
      <c r="A193" s="164">
        <f t="shared" si="5"/>
        <v>182</v>
      </c>
      <c r="B193" s="165" t="s">
        <v>119</v>
      </c>
      <c r="C193" s="166" t="s">
        <v>655</v>
      </c>
      <c r="D193" s="166" t="s">
        <v>657</v>
      </c>
      <c r="E193" s="166" t="s">
        <v>103</v>
      </c>
      <c r="F193" s="167">
        <v>1753320</v>
      </c>
      <c r="G193" s="168">
        <f t="shared" si="4"/>
        <v>1753.32</v>
      </c>
    </row>
    <row r="194" spans="1:7" ht="25.5">
      <c r="A194" s="164">
        <f t="shared" si="5"/>
        <v>183</v>
      </c>
      <c r="B194" s="165" t="s">
        <v>113</v>
      </c>
      <c r="C194" s="166" t="s">
        <v>655</v>
      </c>
      <c r="D194" s="166" t="s">
        <v>657</v>
      </c>
      <c r="E194" s="166" t="s">
        <v>102</v>
      </c>
      <c r="F194" s="167">
        <v>1318581</v>
      </c>
      <c r="G194" s="168">
        <f t="shared" si="4"/>
        <v>1318.581</v>
      </c>
    </row>
    <row r="195" spans="1:7" ht="12.75">
      <c r="A195" s="164">
        <f t="shared" si="5"/>
        <v>184</v>
      </c>
      <c r="B195" s="165" t="s">
        <v>120</v>
      </c>
      <c r="C195" s="166" t="s">
        <v>655</v>
      </c>
      <c r="D195" s="166" t="s">
        <v>657</v>
      </c>
      <c r="E195" s="166" t="s">
        <v>104</v>
      </c>
      <c r="F195" s="167">
        <v>1711824.76</v>
      </c>
      <c r="G195" s="168">
        <f t="shared" si="4"/>
        <v>1711.82476</v>
      </c>
    </row>
    <row r="196" spans="1:7" ht="12.75">
      <c r="A196" s="164">
        <f t="shared" si="5"/>
        <v>185</v>
      </c>
      <c r="B196" s="165" t="s">
        <v>66</v>
      </c>
      <c r="C196" s="166" t="s">
        <v>52</v>
      </c>
      <c r="D196" s="166" t="s">
        <v>362</v>
      </c>
      <c r="E196" s="166" t="s">
        <v>19</v>
      </c>
      <c r="F196" s="167">
        <v>19852793.49</v>
      </c>
      <c r="G196" s="168">
        <f aca="true" t="shared" si="6" ref="G196:G242">F196/1000</f>
        <v>19852.79349</v>
      </c>
    </row>
    <row r="197" spans="1:7" ht="51">
      <c r="A197" s="164">
        <f t="shared" si="5"/>
        <v>186</v>
      </c>
      <c r="B197" s="165" t="s">
        <v>727</v>
      </c>
      <c r="C197" s="166" t="s">
        <v>52</v>
      </c>
      <c r="D197" s="166" t="s">
        <v>405</v>
      </c>
      <c r="E197" s="166" t="s">
        <v>19</v>
      </c>
      <c r="F197" s="167">
        <v>19852793.49</v>
      </c>
      <c r="G197" s="168">
        <f t="shared" si="6"/>
        <v>19852.79349</v>
      </c>
    </row>
    <row r="198" spans="1:7" ht="12.75">
      <c r="A198" s="164">
        <f t="shared" si="5"/>
        <v>187</v>
      </c>
      <c r="B198" s="165" t="s">
        <v>819</v>
      </c>
      <c r="C198" s="166" t="s">
        <v>52</v>
      </c>
      <c r="D198" s="166" t="s">
        <v>415</v>
      </c>
      <c r="E198" s="166" t="s">
        <v>19</v>
      </c>
      <c r="F198" s="167">
        <v>19852793.49</v>
      </c>
      <c r="G198" s="168">
        <f t="shared" si="6"/>
        <v>19852.79349</v>
      </c>
    </row>
    <row r="199" spans="1:7" ht="25.5">
      <c r="A199" s="164">
        <f t="shared" si="5"/>
        <v>188</v>
      </c>
      <c r="B199" s="165" t="s">
        <v>140</v>
      </c>
      <c r="C199" s="166" t="s">
        <v>52</v>
      </c>
      <c r="D199" s="166" t="s">
        <v>416</v>
      </c>
      <c r="E199" s="166" t="s">
        <v>19</v>
      </c>
      <c r="F199" s="167">
        <v>1015235.49</v>
      </c>
      <c r="G199" s="168">
        <f t="shared" si="6"/>
        <v>1015.23549</v>
      </c>
    </row>
    <row r="200" spans="1:7" ht="93" customHeight="1">
      <c r="A200" s="164">
        <f t="shared" si="5"/>
        <v>189</v>
      </c>
      <c r="B200" s="165" t="s">
        <v>113</v>
      </c>
      <c r="C200" s="166" t="s">
        <v>52</v>
      </c>
      <c r="D200" s="166" t="s">
        <v>416</v>
      </c>
      <c r="E200" s="166" t="s">
        <v>102</v>
      </c>
      <c r="F200" s="167">
        <v>1015235.49</v>
      </c>
      <c r="G200" s="168">
        <f t="shared" si="6"/>
        <v>1015.23549</v>
      </c>
    </row>
    <row r="201" spans="1:7" ht="51">
      <c r="A201" s="164">
        <f t="shared" si="5"/>
        <v>190</v>
      </c>
      <c r="B201" s="165" t="s">
        <v>524</v>
      </c>
      <c r="C201" s="166" t="s">
        <v>52</v>
      </c>
      <c r="D201" s="166" t="s">
        <v>418</v>
      </c>
      <c r="E201" s="166" t="s">
        <v>19</v>
      </c>
      <c r="F201" s="167">
        <v>17073558</v>
      </c>
      <c r="G201" s="168">
        <f t="shared" si="6"/>
        <v>17073.558</v>
      </c>
    </row>
    <row r="202" spans="1:7" ht="12.75">
      <c r="A202" s="164">
        <f t="shared" si="5"/>
        <v>191</v>
      </c>
      <c r="B202" s="165" t="s">
        <v>159</v>
      </c>
      <c r="C202" s="166" t="s">
        <v>52</v>
      </c>
      <c r="D202" s="166" t="s">
        <v>418</v>
      </c>
      <c r="E202" s="166" t="s">
        <v>100</v>
      </c>
      <c r="F202" s="167">
        <v>17073558</v>
      </c>
      <c r="G202" s="168">
        <f t="shared" si="6"/>
        <v>17073.558</v>
      </c>
    </row>
    <row r="203" spans="1:7" ht="12.75" customHeight="1">
      <c r="A203" s="164">
        <f t="shared" si="5"/>
        <v>192</v>
      </c>
      <c r="B203" s="165" t="s">
        <v>770</v>
      </c>
      <c r="C203" s="166" t="s">
        <v>52</v>
      </c>
      <c r="D203" s="166" t="s">
        <v>658</v>
      </c>
      <c r="E203" s="166" t="s">
        <v>19</v>
      </c>
      <c r="F203" s="167">
        <v>1764000</v>
      </c>
      <c r="G203" s="168">
        <f t="shared" si="6"/>
        <v>1764</v>
      </c>
    </row>
    <row r="204" spans="1:7" ht="12.75">
      <c r="A204" s="164">
        <f t="shared" si="5"/>
        <v>193</v>
      </c>
      <c r="B204" s="165" t="s">
        <v>159</v>
      </c>
      <c r="C204" s="166" t="s">
        <v>52</v>
      </c>
      <c r="D204" s="166" t="s">
        <v>658</v>
      </c>
      <c r="E204" s="166" t="s">
        <v>100</v>
      </c>
      <c r="F204" s="167">
        <v>1764000</v>
      </c>
      <c r="G204" s="168">
        <f t="shared" si="6"/>
        <v>1764</v>
      </c>
    </row>
    <row r="205" spans="1:7" ht="12.75">
      <c r="A205" s="164">
        <f t="shared" si="5"/>
        <v>194</v>
      </c>
      <c r="B205" s="165" t="s">
        <v>67</v>
      </c>
      <c r="C205" s="166" t="s">
        <v>35</v>
      </c>
      <c r="D205" s="166" t="s">
        <v>362</v>
      </c>
      <c r="E205" s="166" t="s">
        <v>19</v>
      </c>
      <c r="F205" s="167">
        <v>9447123.12</v>
      </c>
      <c r="G205" s="168">
        <f t="shared" si="6"/>
        <v>9447.123119999998</v>
      </c>
    </row>
    <row r="206" spans="1:7" ht="51">
      <c r="A206" s="164">
        <f aca="true" t="shared" si="7" ref="A206:A269">A205+1</f>
        <v>195</v>
      </c>
      <c r="B206" s="165" t="s">
        <v>771</v>
      </c>
      <c r="C206" s="166" t="s">
        <v>35</v>
      </c>
      <c r="D206" s="166" t="s">
        <v>419</v>
      </c>
      <c r="E206" s="166" t="s">
        <v>19</v>
      </c>
      <c r="F206" s="167">
        <v>814000</v>
      </c>
      <c r="G206" s="168">
        <f t="shared" si="6"/>
        <v>814</v>
      </c>
    </row>
    <row r="207" spans="1:7" ht="25.5" customHeight="1">
      <c r="A207" s="164">
        <f t="shared" si="7"/>
        <v>196</v>
      </c>
      <c r="B207" s="165" t="s">
        <v>546</v>
      </c>
      <c r="C207" s="166" t="s">
        <v>35</v>
      </c>
      <c r="D207" s="166" t="s">
        <v>420</v>
      </c>
      <c r="E207" s="166" t="s">
        <v>19</v>
      </c>
      <c r="F207" s="167">
        <v>90000</v>
      </c>
      <c r="G207" s="168">
        <f t="shared" si="6"/>
        <v>90</v>
      </c>
    </row>
    <row r="208" spans="1:7" ht="38.25">
      <c r="A208" s="164">
        <f t="shared" si="7"/>
        <v>197</v>
      </c>
      <c r="B208" s="165" t="s">
        <v>141</v>
      </c>
      <c r="C208" s="166" t="s">
        <v>35</v>
      </c>
      <c r="D208" s="166" t="s">
        <v>421</v>
      </c>
      <c r="E208" s="166" t="s">
        <v>19</v>
      </c>
      <c r="F208" s="167">
        <v>90000</v>
      </c>
      <c r="G208" s="168">
        <f t="shared" si="6"/>
        <v>90</v>
      </c>
    </row>
    <row r="209" spans="1:7" ht="25.5">
      <c r="A209" s="164">
        <f t="shared" si="7"/>
        <v>198</v>
      </c>
      <c r="B209" s="165" t="s">
        <v>113</v>
      </c>
      <c r="C209" s="166" t="s">
        <v>35</v>
      </c>
      <c r="D209" s="166" t="s">
        <v>421</v>
      </c>
      <c r="E209" s="166" t="s">
        <v>102</v>
      </c>
      <c r="F209" s="167">
        <v>90000</v>
      </c>
      <c r="G209" s="168">
        <f t="shared" si="6"/>
        <v>90</v>
      </c>
    </row>
    <row r="210" spans="1:7" ht="25.5">
      <c r="A210" s="164">
        <f t="shared" si="7"/>
        <v>199</v>
      </c>
      <c r="B210" s="165" t="s">
        <v>142</v>
      </c>
      <c r="C210" s="166" t="s">
        <v>35</v>
      </c>
      <c r="D210" s="166" t="s">
        <v>422</v>
      </c>
      <c r="E210" s="166" t="s">
        <v>19</v>
      </c>
      <c r="F210" s="167">
        <v>724000</v>
      </c>
      <c r="G210" s="168">
        <f t="shared" si="6"/>
        <v>724</v>
      </c>
    </row>
    <row r="211" spans="1:7" ht="51">
      <c r="A211" s="164">
        <f t="shared" si="7"/>
        <v>200</v>
      </c>
      <c r="B211" s="165" t="s">
        <v>143</v>
      </c>
      <c r="C211" s="166" t="s">
        <v>35</v>
      </c>
      <c r="D211" s="166" t="s">
        <v>423</v>
      </c>
      <c r="E211" s="166" t="s">
        <v>19</v>
      </c>
      <c r="F211" s="167">
        <v>300000</v>
      </c>
      <c r="G211" s="168">
        <f t="shared" si="6"/>
        <v>300</v>
      </c>
    </row>
    <row r="212" spans="1:7" ht="12.75" customHeight="1">
      <c r="A212" s="164">
        <f t="shared" si="7"/>
        <v>201</v>
      </c>
      <c r="B212" s="165" t="s">
        <v>594</v>
      </c>
      <c r="C212" s="166" t="s">
        <v>35</v>
      </c>
      <c r="D212" s="166" t="s">
        <v>423</v>
      </c>
      <c r="E212" s="166" t="s">
        <v>98</v>
      </c>
      <c r="F212" s="167">
        <v>300000</v>
      </c>
      <c r="G212" s="168">
        <f t="shared" si="6"/>
        <v>300</v>
      </c>
    </row>
    <row r="213" spans="1:7" ht="25.5" customHeight="1">
      <c r="A213" s="164">
        <f t="shared" si="7"/>
        <v>202</v>
      </c>
      <c r="B213" s="165" t="s">
        <v>525</v>
      </c>
      <c r="C213" s="166" t="s">
        <v>35</v>
      </c>
      <c r="D213" s="166" t="s">
        <v>428</v>
      </c>
      <c r="E213" s="166" t="s">
        <v>19</v>
      </c>
      <c r="F213" s="167">
        <v>424000</v>
      </c>
      <c r="G213" s="168">
        <f t="shared" si="6"/>
        <v>424</v>
      </c>
    </row>
    <row r="214" spans="1:7" ht="38.25">
      <c r="A214" s="164">
        <f t="shared" si="7"/>
        <v>203</v>
      </c>
      <c r="B214" s="165" t="s">
        <v>594</v>
      </c>
      <c r="C214" s="166" t="s">
        <v>35</v>
      </c>
      <c r="D214" s="166" t="s">
        <v>428</v>
      </c>
      <c r="E214" s="166" t="s">
        <v>98</v>
      </c>
      <c r="F214" s="167">
        <v>424000</v>
      </c>
      <c r="G214" s="168">
        <f t="shared" si="6"/>
        <v>424</v>
      </c>
    </row>
    <row r="215" spans="1:7" ht="25.5" customHeight="1">
      <c r="A215" s="164">
        <f t="shared" si="7"/>
        <v>204</v>
      </c>
      <c r="B215" s="165" t="s">
        <v>727</v>
      </c>
      <c r="C215" s="166" t="s">
        <v>35</v>
      </c>
      <c r="D215" s="166" t="s">
        <v>405</v>
      </c>
      <c r="E215" s="166" t="s">
        <v>19</v>
      </c>
      <c r="F215" s="167">
        <v>50000</v>
      </c>
      <c r="G215" s="168">
        <f t="shared" si="6"/>
        <v>50</v>
      </c>
    </row>
    <row r="216" spans="1:7" ht="51">
      <c r="A216" s="164">
        <f t="shared" si="7"/>
        <v>205</v>
      </c>
      <c r="B216" s="165" t="s">
        <v>820</v>
      </c>
      <c r="C216" s="166" t="s">
        <v>35</v>
      </c>
      <c r="D216" s="166" t="s">
        <v>430</v>
      </c>
      <c r="E216" s="166" t="s">
        <v>19</v>
      </c>
      <c r="F216" s="167">
        <v>50000</v>
      </c>
      <c r="G216" s="168">
        <f t="shared" si="6"/>
        <v>50</v>
      </c>
    </row>
    <row r="217" spans="1:7" ht="25.5">
      <c r="A217" s="164">
        <f t="shared" si="7"/>
        <v>206</v>
      </c>
      <c r="B217" s="165" t="s">
        <v>147</v>
      </c>
      <c r="C217" s="166" t="s">
        <v>35</v>
      </c>
      <c r="D217" s="166" t="s">
        <v>431</v>
      </c>
      <c r="E217" s="166" t="s">
        <v>19</v>
      </c>
      <c r="F217" s="167">
        <v>50000</v>
      </c>
      <c r="G217" s="168">
        <f t="shared" si="6"/>
        <v>50</v>
      </c>
    </row>
    <row r="218" spans="1:7" ht="12.75" customHeight="1">
      <c r="A218" s="164">
        <f t="shared" si="7"/>
        <v>207</v>
      </c>
      <c r="B218" s="165" t="s">
        <v>113</v>
      </c>
      <c r="C218" s="166" t="s">
        <v>35</v>
      </c>
      <c r="D218" s="166" t="s">
        <v>431</v>
      </c>
      <c r="E218" s="166" t="s">
        <v>102</v>
      </c>
      <c r="F218" s="167">
        <v>50000</v>
      </c>
      <c r="G218" s="168">
        <f t="shared" si="6"/>
        <v>50</v>
      </c>
    </row>
    <row r="219" spans="1:7" ht="51">
      <c r="A219" s="164">
        <f t="shared" si="7"/>
        <v>208</v>
      </c>
      <c r="B219" s="165" t="s">
        <v>630</v>
      </c>
      <c r="C219" s="166" t="s">
        <v>35</v>
      </c>
      <c r="D219" s="166" t="s">
        <v>379</v>
      </c>
      <c r="E219" s="166" t="s">
        <v>19</v>
      </c>
      <c r="F219" s="167">
        <v>8583123.12</v>
      </c>
      <c r="G219" s="168">
        <f t="shared" si="6"/>
        <v>8583.123119999998</v>
      </c>
    </row>
    <row r="220" spans="1:7" ht="12.75" customHeight="1">
      <c r="A220" s="164">
        <f t="shared" si="7"/>
        <v>209</v>
      </c>
      <c r="B220" s="165" t="s">
        <v>908</v>
      </c>
      <c r="C220" s="166" t="s">
        <v>35</v>
      </c>
      <c r="D220" s="166" t="s">
        <v>909</v>
      </c>
      <c r="E220" s="166" t="s">
        <v>19</v>
      </c>
      <c r="F220" s="167">
        <v>266000</v>
      </c>
      <c r="G220" s="168">
        <f t="shared" si="6"/>
        <v>266</v>
      </c>
    </row>
    <row r="221" spans="1:7" ht="25.5" customHeight="1">
      <c r="A221" s="164">
        <f t="shared" si="7"/>
        <v>210</v>
      </c>
      <c r="B221" s="165" t="s">
        <v>159</v>
      </c>
      <c r="C221" s="166" t="s">
        <v>35</v>
      </c>
      <c r="D221" s="166" t="s">
        <v>909</v>
      </c>
      <c r="E221" s="166" t="s">
        <v>100</v>
      </c>
      <c r="F221" s="167">
        <v>266000</v>
      </c>
      <c r="G221" s="168">
        <f t="shared" si="6"/>
        <v>266</v>
      </c>
    </row>
    <row r="222" spans="1:7" ht="12.75" customHeight="1">
      <c r="A222" s="164">
        <f t="shared" si="7"/>
        <v>211</v>
      </c>
      <c r="B222" s="165" t="s">
        <v>772</v>
      </c>
      <c r="C222" s="166" t="s">
        <v>35</v>
      </c>
      <c r="D222" s="166" t="s">
        <v>791</v>
      </c>
      <c r="E222" s="166" t="s">
        <v>19</v>
      </c>
      <c r="F222" s="167">
        <v>852000</v>
      </c>
      <c r="G222" s="168">
        <f t="shared" si="6"/>
        <v>852</v>
      </c>
    </row>
    <row r="223" spans="1:7" ht="25.5">
      <c r="A223" s="164">
        <f t="shared" si="7"/>
        <v>212</v>
      </c>
      <c r="B223" s="165" t="s">
        <v>113</v>
      </c>
      <c r="C223" s="166" t="s">
        <v>35</v>
      </c>
      <c r="D223" s="166" t="s">
        <v>791</v>
      </c>
      <c r="E223" s="166" t="s">
        <v>102</v>
      </c>
      <c r="F223" s="167">
        <v>852000</v>
      </c>
      <c r="G223" s="168">
        <f t="shared" si="6"/>
        <v>852</v>
      </c>
    </row>
    <row r="224" spans="1:7" ht="25.5" customHeight="1">
      <c r="A224" s="164">
        <f t="shared" si="7"/>
        <v>213</v>
      </c>
      <c r="B224" s="165" t="s">
        <v>659</v>
      </c>
      <c r="C224" s="166" t="s">
        <v>35</v>
      </c>
      <c r="D224" s="166" t="s">
        <v>547</v>
      </c>
      <c r="E224" s="166" t="s">
        <v>19</v>
      </c>
      <c r="F224" s="167">
        <v>2086667.3</v>
      </c>
      <c r="G224" s="168">
        <f t="shared" si="6"/>
        <v>2086.6673</v>
      </c>
    </row>
    <row r="225" spans="1:7" ht="12.75">
      <c r="A225" s="164">
        <f t="shared" si="7"/>
        <v>214</v>
      </c>
      <c r="B225" s="165" t="s">
        <v>159</v>
      </c>
      <c r="C225" s="166" t="s">
        <v>35</v>
      </c>
      <c r="D225" s="166" t="s">
        <v>547</v>
      </c>
      <c r="E225" s="166" t="s">
        <v>100</v>
      </c>
      <c r="F225" s="167">
        <v>2086667.3</v>
      </c>
      <c r="G225" s="168">
        <f t="shared" si="6"/>
        <v>2086.6673</v>
      </c>
    </row>
    <row r="226" spans="1:7" ht="25.5" customHeight="1">
      <c r="A226" s="164">
        <f t="shared" si="7"/>
        <v>215</v>
      </c>
      <c r="B226" s="165" t="s">
        <v>821</v>
      </c>
      <c r="C226" s="166" t="s">
        <v>35</v>
      </c>
      <c r="D226" s="166" t="s">
        <v>793</v>
      </c>
      <c r="E226" s="166" t="s">
        <v>19</v>
      </c>
      <c r="F226" s="167">
        <v>3453455.82</v>
      </c>
      <c r="G226" s="168">
        <f t="shared" si="6"/>
        <v>3453.4558199999997</v>
      </c>
    </row>
    <row r="227" spans="1:7" ht="12.75">
      <c r="A227" s="164">
        <f t="shared" si="7"/>
        <v>216</v>
      </c>
      <c r="B227" s="165" t="s">
        <v>888</v>
      </c>
      <c r="C227" s="166" t="s">
        <v>35</v>
      </c>
      <c r="D227" s="166" t="s">
        <v>793</v>
      </c>
      <c r="E227" s="166" t="s">
        <v>877</v>
      </c>
      <c r="F227" s="167">
        <v>3453455.82</v>
      </c>
      <c r="G227" s="168">
        <f t="shared" si="6"/>
        <v>3453.4558199999997</v>
      </c>
    </row>
    <row r="228" spans="1:7" ht="51">
      <c r="A228" s="164">
        <f t="shared" si="7"/>
        <v>217</v>
      </c>
      <c r="B228" s="165" t="s">
        <v>849</v>
      </c>
      <c r="C228" s="166" t="s">
        <v>35</v>
      </c>
      <c r="D228" s="166" t="s">
        <v>616</v>
      </c>
      <c r="E228" s="166" t="s">
        <v>19</v>
      </c>
      <c r="F228" s="167">
        <v>1925000</v>
      </c>
      <c r="G228" s="168">
        <f t="shared" si="6"/>
        <v>1925</v>
      </c>
    </row>
    <row r="229" spans="1:7" ht="12.75" customHeight="1">
      <c r="A229" s="164">
        <f t="shared" si="7"/>
        <v>218</v>
      </c>
      <c r="B229" s="165" t="s">
        <v>159</v>
      </c>
      <c r="C229" s="166" t="s">
        <v>35</v>
      </c>
      <c r="D229" s="166" t="s">
        <v>616</v>
      </c>
      <c r="E229" s="166" t="s">
        <v>100</v>
      </c>
      <c r="F229" s="167">
        <v>1925000</v>
      </c>
      <c r="G229" s="168">
        <f t="shared" si="6"/>
        <v>1925</v>
      </c>
    </row>
    <row r="230" spans="1:7" ht="12.75">
      <c r="A230" s="164">
        <f t="shared" si="7"/>
        <v>219</v>
      </c>
      <c r="B230" s="165" t="s">
        <v>68</v>
      </c>
      <c r="C230" s="166" t="s">
        <v>36</v>
      </c>
      <c r="D230" s="166" t="s">
        <v>362</v>
      </c>
      <c r="E230" s="166" t="s">
        <v>19</v>
      </c>
      <c r="F230" s="167">
        <v>39097850</v>
      </c>
      <c r="G230" s="168">
        <f t="shared" si="6"/>
        <v>39097.85</v>
      </c>
    </row>
    <row r="231" spans="1:7" ht="12.75">
      <c r="A231" s="164">
        <f t="shared" si="7"/>
        <v>220</v>
      </c>
      <c r="B231" s="165" t="s">
        <v>895</v>
      </c>
      <c r="C231" s="166" t="s">
        <v>896</v>
      </c>
      <c r="D231" s="166" t="s">
        <v>362</v>
      </c>
      <c r="E231" s="166" t="s">
        <v>19</v>
      </c>
      <c r="F231" s="167">
        <v>680321</v>
      </c>
      <c r="G231" s="168">
        <f t="shared" si="6"/>
        <v>680.321</v>
      </c>
    </row>
    <row r="232" spans="1:7" ht="12.75">
      <c r="A232" s="164">
        <f t="shared" si="7"/>
        <v>221</v>
      </c>
      <c r="B232" s="165" t="s">
        <v>95</v>
      </c>
      <c r="C232" s="166" t="s">
        <v>896</v>
      </c>
      <c r="D232" s="166" t="s">
        <v>363</v>
      </c>
      <c r="E232" s="166" t="s">
        <v>19</v>
      </c>
      <c r="F232" s="167">
        <v>680321</v>
      </c>
      <c r="G232" s="168">
        <f t="shared" si="6"/>
        <v>680.321</v>
      </c>
    </row>
    <row r="233" spans="1:7" ht="63.75">
      <c r="A233" s="164">
        <f t="shared" si="7"/>
        <v>222</v>
      </c>
      <c r="B233" s="165" t="s">
        <v>907</v>
      </c>
      <c r="C233" s="166" t="s">
        <v>896</v>
      </c>
      <c r="D233" s="166" t="s">
        <v>906</v>
      </c>
      <c r="E233" s="166" t="s">
        <v>19</v>
      </c>
      <c r="F233" s="167">
        <v>634647</v>
      </c>
      <c r="G233" s="168">
        <f t="shared" si="6"/>
        <v>634.647</v>
      </c>
    </row>
    <row r="234" spans="1:7" ht="12.75">
      <c r="A234" s="164">
        <f t="shared" si="7"/>
        <v>223</v>
      </c>
      <c r="B234" s="165" t="s">
        <v>159</v>
      </c>
      <c r="C234" s="166" t="s">
        <v>896</v>
      </c>
      <c r="D234" s="166" t="s">
        <v>906</v>
      </c>
      <c r="E234" s="166" t="s">
        <v>100</v>
      </c>
      <c r="F234" s="167">
        <v>634647</v>
      </c>
      <c r="G234" s="168">
        <f t="shared" si="6"/>
        <v>634.647</v>
      </c>
    </row>
    <row r="235" spans="1:7" ht="12.75" customHeight="1">
      <c r="A235" s="164">
        <f t="shared" si="7"/>
        <v>224</v>
      </c>
      <c r="B235" s="165" t="s">
        <v>825</v>
      </c>
      <c r="C235" s="166" t="s">
        <v>896</v>
      </c>
      <c r="D235" s="166" t="s">
        <v>801</v>
      </c>
      <c r="E235" s="166" t="s">
        <v>19</v>
      </c>
      <c r="F235" s="167">
        <v>45674</v>
      </c>
      <c r="G235" s="168">
        <f t="shared" si="6"/>
        <v>45.674</v>
      </c>
    </row>
    <row r="236" spans="1:7" ht="12.75">
      <c r="A236" s="164">
        <f t="shared" si="7"/>
        <v>225</v>
      </c>
      <c r="B236" s="165" t="s">
        <v>159</v>
      </c>
      <c r="C236" s="166" t="s">
        <v>896</v>
      </c>
      <c r="D236" s="166" t="s">
        <v>801</v>
      </c>
      <c r="E236" s="166" t="s">
        <v>100</v>
      </c>
      <c r="F236" s="167">
        <v>45674</v>
      </c>
      <c r="G236" s="168">
        <f t="shared" si="6"/>
        <v>45.674</v>
      </c>
    </row>
    <row r="237" spans="1:7" ht="25.5" customHeight="1">
      <c r="A237" s="164">
        <f t="shared" si="7"/>
        <v>226</v>
      </c>
      <c r="B237" s="165" t="s">
        <v>296</v>
      </c>
      <c r="C237" s="166" t="s">
        <v>297</v>
      </c>
      <c r="D237" s="166" t="s">
        <v>362</v>
      </c>
      <c r="E237" s="166" t="s">
        <v>19</v>
      </c>
      <c r="F237" s="167">
        <v>30361417</v>
      </c>
      <c r="G237" s="168">
        <f t="shared" si="6"/>
        <v>30361.417</v>
      </c>
    </row>
    <row r="238" spans="1:7" ht="51">
      <c r="A238" s="164">
        <f t="shared" si="7"/>
        <v>227</v>
      </c>
      <c r="B238" s="165" t="s">
        <v>727</v>
      </c>
      <c r="C238" s="166" t="s">
        <v>297</v>
      </c>
      <c r="D238" s="166" t="s">
        <v>405</v>
      </c>
      <c r="E238" s="166" t="s">
        <v>19</v>
      </c>
      <c r="F238" s="167">
        <v>30361417</v>
      </c>
      <c r="G238" s="168">
        <f t="shared" si="6"/>
        <v>30361.417</v>
      </c>
    </row>
    <row r="239" spans="1:7" ht="12.75" customHeight="1">
      <c r="A239" s="164">
        <f t="shared" si="7"/>
        <v>228</v>
      </c>
      <c r="B239" s="165" t="s">
        <v>526</v>
      </c>
      <c r="C239" s="166" t="s">
        <v>297</v>
      </c>
      <c r="D239" s="166" t="s">
        <v>433</v>
      </c>
      <c r="E239" s="166" t="s">
        <v>19</v>
      </c>
      <c r="F239" s="167">
        <v>30361417</v>
      </c>
      <c r="G239" s="168">
        <f t="shared" si="6"/>
        <v>30361.417</v>
      </c>
    </row>
    <row r="240" spans="1:7" ht="25.5" customHeight="1">
      <c r="A240" s="164">
        <f t="shared" si="7"/>
        <v>229</v>
      </c>
      <c r="B240" s="165" t="s">
        <v>822</v>
      </c>
      <c r="C240" s="166" t="s">
        <v>297</v>
      </c>
      <c r="D240" s="166" t="s">
        <v>795</v>
      </c>
      <c r="E240" s="166" t="s">
        <v>19</v>
      </c>
      <c r="F240" s="167">
        <v>1484350</v>
      </c>
      <c r="G240" s="168">
        <f t="shared" si="6"/>
        <v>1484.35</v>
      </c>
    </row>
    <row r="241" spans="1:7" ht="12.75" customHeight="1">
      <c r="A241" s="164">
        <f t="shared" si="7"/>
        <v>230</v>
      </c>
      <c r="B241" s="165" t="s">
        <v>159</v>
      </c>
      <c r="C241" s="166" t="s">
        <v>297</v>
      </c>
      <c r="D241" s="166" t="s">
        <v>795</v>
      </c>
      <c r="E241" s="166" t="s">
        <v>100</v>
      </c>
      <c r="F241" s="167">
        <v>1484350</v>
      </c>
      <c r="G241" s="168">
        <f t="shared" si="6"/>
        <v>1484.35</v>
      </c>
    </row>
    <row r="242" spans="1:7" ht="38.25">
      <c r="A242" s="164">
        <f t="shared" si="7"/>
        <v>231</v>
      </c>
      <c r="B242" s="165" t="s">
        <v>728</v>
      </c>
      <c r="C242" s="166" t="s">
        <v>297</v>
      </c>
      <c r="D242" s="166" t="s">
        <v>548</v>
      </c>
      <c r="E242" s="166" t="s">
        <v>19</v>
      </c>
      <c r="F242" s="167">
        <v>7976067</v>
      </c>
      <c r="G242" s="168">
        <f t="shared" si="6"/>
        <v>7976.067</v>
      </c>
    </row>
    <row r="243" spans="1:7" ht="25.5" customHeight="1">
      <c r="A243" s="164">
        <f t="shared" si="7"/>
        <v>232</v>
      </c>
      <c r="B243" s="165" t="s">
        <v>159</v>
      </c>
      <c r="C243" s="166" t="s">
        <v>297</v>
      </c>
      <c r="D243" s="166" t="s">
        <v>548</v>
      </c>
      <c r="E243" s="166" t="s">
        <v>100</v>
      </c>
      <c r="F243" s="167">
        <v>7976067</v>
      </c>
      <c r="G243" s="168">
        <f aca="true" t="shared" si="8" ref="G243:G303">F243/1000</f>
        <v>7976.067</v>
      </c>
    </row>
    <row r="244" spans="1:7" ht="25.5">
      <c r="A244" s="164">
        <f t="shared" si="7"/>
        <v>233</v>
      </c>
      <c r="B244" s="165" t="s">
        <v>660</v>
      </c>
      <c r="C244" s="166" t="s">
        <v>297</v>
      </c>
      <c r="D244" s="166" t="s">
        <v>661</v>
      </c>
      <c r="E244" s="166" t="s">
        <v>19</v>
      </c>
      <c r="F244" s="167">
        <v>10000000</v>
      </c>
      <c r="G244" s="168">
        <f t="shared" si="8"/>
        <v>10000</v>
      </c>
    </row>
    <row r="245" spans="1:7" ht="25.5" customHeight="1">
      <c r="A245" s="164">
        <f t="shared" si="7"/>
        <v>234</v>
      </c>
      <c r="B245" s="165" t="s">
        <v>122</v>
      </c>
      <c r="C245" s="166" t="s">
        <v>297</v>
      </c>
      <c r="D245" s="166" t="s">
        <v>661</v>
      </c>
      <c r="E245" s="166" t="s">
        <v>105</v>
      </c>
      <c r="F245" s="167">
        <v>10000000</v>
      </c>
      <c r="G245" s="168">
        <f t="shared" si="8"/>
        <v>10000</v>
      </c>
    </row>
    <row r="246" spans="1:7" ht="25.5">
      <c r="A246" s="164">
        <f t="shared" si="7"/>
        <v>235</v>
      </c>
      <c r="B246" s="165" t="s">
        <v>823</v>
      </c>
      <c r="C246" s="166" t="s">
        <v>297</v>
      </c>
      <c r="D246" s="166" t="s">
        <v>797</v>
      </c>
      <c r="E246" s="166" t="s">
        <v>19</v>
      </c>
      <c r="F246" s="167">
        <v>25000</v>
      </c>
      <c r="G246" s="168">
        <f t="shared" si="8"/>
        <v>25</v>
      </c>
    </row>
    <row r="247" spans="1:7" ht="25.5" customHeight="1">
      <c r="A247" s="164">
        <f t="shared" si="7"/>
        <v>236</v>
      </c>
      <c r="B247" s="165" t="s">
        <v>113</v>
      </c>
      <c r="C247" s="166" t="s">
        <v>297</v>
      </c>
      <c r="D247" s="166" t="s">
        <v>797</v>
      </c>
      <c r="E247" s="166" t="s">
        <v>102</v>
      </c>
      <c r="F247" s="167">
        <v>25000</v>
      </c>
      <c r="G247" s="168">
        <f t="shared" si="8"/>
        <v>25</v>
      </c>
    </row>
    <row r="248" spans="1:7" ht="63.75">
      <c r="A248" s="164">
        <f t="shared" si="7"/>
        <v>237</v>
      </c>
      <c r="B248" s="165" t="s">
        <v>662</v>
      </c>
      <c r="C248" s="166" t="s">
        <v>297</v>
      </c>
      <c r="D248" s="166" t="s">
        <v>663</v>
      </c>
      <c r="E248" s="166" t="s">
        <v>19</v>
      </c>
      <c r="F248" s="167">
        <v>5000000</v>
      </c>
      <c r="G248" s="168">
        <f t="shared" si="8"/>
        <v>5000</v>
      </c>
    </row>
    <row r="249" spans="1:7" ht="25.5" customHeight="1">
      <c r="A249" s="164">
        <f t="shared" si="7"/>
        <v>238</v>
      </c>
      <c r="B249" s="165" t="s">
        <v>159</v>
      </c>
      <c r="C249" s="166" t="s">
        <v>297</v>
      </c>
      <c r="D249" s="166" t="s">
        <v>663</v>
      </c>
      <c r="E249" s="166" t="s">
        <v>100</v>
      </c>
      <c r="F249" s="167">
        <v>5000000</v>
      </c>
      <c r="G249" s="168">
        <f t="shared" si="8"/>
        <v>5000</v>
      </c>
    </row>
    <row r="250" spans="1:7" ht="25.5">
      <c r="A250" s="164">
        <f t="shared" si="7"/>
        <v>239</v>
      </c>
      <c r="B250" s="165" t="s">
        <v>664</v>
      </c>
      <c r="C250" s="166" t="s">
        <v>297</v>
      </c>
      <c r="D250" s="166" t="s">
        <v>665</v>
      </c>
      <c r="E250" s="166" t="s">
        <v>19</v>
      </c>
      <c r="F250" s="167">
        <v>5876000</v>
      </c>
      <c r="G250" s="168">
        <f t="shared" si="8"/>
        <v>5876</v>
      </c>
    </row>
    <row r="251" spans="1:7" ht="25.5" customHeight="1">
      <c r="A251" s="164">
        <f t="shared" si="7"/>
        <v>240</v>
      </c>
      <c r="B251" s="165" t="s">
        <v>113</v>
      </c>
      <c r="C251" s="166" t="s">
        <v>297</v>
      </c>
      <c r="D251" s="166" t="s">
        <v>665</v>
      </c>
      <c r="E251" s="166" t="s">
        <v>102</v>
      </c>
      <c r="F251" s="167">
        <v>5876000</v>
      </c>
      <c r="G251" s="168">
        <f t="shared" si="8"/>
        <v>5876</v>
      </c>
    </row>
    <row r="252" spans="1:7" ht="12.75" customHeight="1">
      <c r="A252" s="164">
        <f t="shared" si="7"/>
        <v>241</v>
      </c>
      <c r="B252" s="165" t="s">
        <v>742</v>
      </c>
      <c r="C252" s="166" t="s">
        <v>743</v>
      </c>
      <c r="D252" s="166" t="s">
        <v>362</v>
      </c>
      <c r="E252" s="166" t="s">
        <v>19</v>
      </c>
      <c r="F252" s="167">
        <v>7509112</v>
      </c>
      <c r="G252" s="168">
        <f t="shared" si="8"/>
        <v>7509.112</v>
      </c>
    </row>
    <row r="253" spans="1:7" ht="51">
      <c r="A253" s="164">
        <f t="shared" si="7"/>
        <v>242</v>
      </c>
      <c r="B253" s="165" t="s">
        <v>727</v>
      </c>
      <c r="C253" s="166" t="s">
        <v>743</v>
      </c>
      <c r="D253" s="166" t="s">
        <v>405</v>
      </c>
      <c r="E253" s="166" t="s">
        <v>19</v>
      </c>
      <c r="F253" s="167">
        <v>7409292</v>
      </c>
      <c r="G253" s="168">
        <f t="shared" si="8"/>
        <v>7409.292</v>
      </c>
    </row>
    <row r="254" spans="1:7" ht="25.5" customHeight="1">
      <c r="A254" s="164">
        <f t="shared" si="7"/>
        <v>243</v>
      </c>
      <c r="B254" s="165" t="s">
        <v>744</v>
      </c>
      <c r="C254" s="166" t="s">
        <v>743</v>
      </c>
      <c r="D254" s="166" t="s">
        <v>745</v>
      </c>
      <c r="E254" s="166" t="s">
        <v>19</v>
      </c>
      <c r="F254" s="167">
        <v>7409292</v>
      </c>
      <c r="G254" s="168">
        <f t="shared" si="8"/>
        <v>7409.292</v>
      </c>
    </row>
    <row r="255" spans="1:7" ht="38.25">
      <c r="A255" s="164">
        <f t="shared" si="7"/>
        <v>244</v>
      </c>
      <c r="B255" s="165" t="s">
        <v>910</v>
      </c>
      <c r="C255" s="166" t="s">
        <v>743</v>
      </c>
      <c r="D255" s="166" t="s">
        <v>911</v>
      </c>
      <c r="E255" s="166" t="s">
        <v>19</v>
      </c>
      <c r="F255" s="167">
        <v>2500871</v>
      </c>
      <c r="G255" s="168">
        <f t="shared" si="8"/>
        <v>2500.871</v>
      </c>
    </row>
    <row r="256" spans="1:7" ht="25.5" customHeight="1">
      <c r="A256" s="164">
        <f t="shared" si="7"/>
        <v>245</v>
      </c>
      <c r="B256" s="165" t="s">
        <v>159</v>
      </c>
      <c r="C256" s="166" t="s">
        <v>743</v>
      </c>
      <c r="D256" s="166" t="s">
        <v>911</v>
      </c>
      <c r="E256" s="166" t="s">
        <v>100</v>
      </c>
      <c r="F256" s="167">
        <v>2500871</v>
      </c>
      <c r="G256" s="168">
        <f t="shared" si="8"/>
        <v>2500.871</v>
      </c>
    </row>
    <row r="257" spans="1:7" ht="12.75">
      <c r="A257" s="164">
        <f t="shared" si="7"/>
        <v>246</v>
      </c>
      <c r="B257" s="165" t="s">
        <v>746</v>
      </c>
      <c r="C257" s="166" t="s">
        <v>743</v>
      </c>
      <c r="D257" s="166" t="s">
        <v>747</v>
      </c>
      <c r="E257" s="166" t="s">
        <v>19</v>
      </c>
      <c r="F257" s="167">
        <v>3407421</v>
      </c>
      <c r="G257" s="168">
        <f t="shared" si="8"/>
        <v>3407.421</v>
      </c>
    </row>
    <row r="258" spans="1:7" ht="25.5" customHeight="1">
      <c r="A258" s="164">
        <f t="shared" si="7"/>
        <v>247</v>
      </c>
      <c r="B258" s="165" t="s">
        <v>122</v>
      </c>
      <c r="C258" s="166" t="s">
        <v>743</v>
      </c>
      <c r="D258" s="166" t="s">
        <v>747</v>
      </c>
      <c r="E258" s="166" t="s">
        <v>105</v>
      </c>
      <c r="F258" s="167">
        <v>3407421</v>
      </c>
      <c r="G258" s="168">
        <f t="shared" si="8"/>
        <v>3407.421</v>
      </c>
    </row>
    <row r="259" spans="1:7" ht="63.75">
      <c r="A259" s="164">
        <f t="shared" si="7"/>
        <v>248</v>
      </c>
      <c r="B259" s="165" t="s">
        <v>748</v>
      </c>
      <c r="C259" s="166" t="s">
        <v>743</v>
      </c>
      <c r="D259" s="166" t="s">
        <v>749</v>
      </c>
      <c r="E259" s="166" t="s">
        <v>19</v>
      </c>
      <c r="F259" s="167">
        <v>1000</v>
      </c>
      <c r="G259" s="168">
        <f t="shared" si="8"/>
        <v>1</v>
      </c>
    </row>
    <row r="260" spans="1:7" ht="25.5" customHeight="1">
      <c r="A260" s="164">
        <f t="shared" si="7"/>
        <v>249</v>
      </c>
      <c r="B260" s="165" t="s">
        <v>122</v>
      </c>
      <c r="C260" s="166" t="s">
        <v>743</v>
      </c>
      <c r="D260" s="166" t="s">
        <v>749</v>
      </c>
      <c r="E260" s="166" t="s">
        <v>105</v>
      </c>
      <c r="F260" s="167">
        <v>1000</v>
      </c>
      <c r="G260" s="168">
        <f t="shared" si="8"/>
        <v>1</v>
      </c>
    </row>
    <row r="261" spans="1:7" ht="51">
      <c r="A261" s="164">
        <f t="shared" si="7"/>
        <v>250</v>
      </c>
      <c r="B261" s="165" t="s">
        <v>824</v>
      </c>
      <c r="C261" s="166" t="s">
        <v>743</v>
      </c>
      <c r="D261" s="166" t="s">
        <v>799</v>
      </c>
      <c r="E261" s="166" t="s">
        <v>19</v>
      </c>
      <c r="F261" s="167">
        <v>1500000</v>
      </c>
      <c r="G261" s="168">
        <f t="shared" si="8"/>
        <v>1500</v>
      </c>
    </row>
    <row r="262" spans="1:7" ht="12.75" customHeight="1">
      <c r="A262" s="164">
        <f t="shared" si="7"/>
        <v>251</v>
      </c>
      <c r="B262" s="165" t="s">
        <v>159</v>
      </c>
      <c r="C262" s="166" t="s">
        <v>743</v>
      </c>
      <c r="D262" s="166" t="s">
        <v>799</v>
      </c>
      <c r="E262" s="166" t="s">
        <v>100</v>
      </c>
      <c r="F262" s="167">
        <v>1500000</v>
      </c>
      <c r="G262" s="168">
        <f t="shared" si="8"/>
        <v>1500</v>
      </c>
    </row>
    <row r="263" spans="1:7" ht="12.75">
      <c r="A263" s="164">
        <f t="shared" si="7"/>
        <v>252</v>
      </c>
      <c r="B263" s="165" t="s">
        <v>95</v>
      </c>
      <c r="C263" s="166" t="s">
        <v>743</v>
      </c>
      <c r="D263" s="166" t="s">
        <v>363</v>
      </c>
      <c r="E263" s="166" t="s">
        <v>19</v>
      </c>
      <c r="F263" s="167">
        <v>99820</v>
      </c>
      <c r="G263" s="168">
        <f t="shared" si="8"/>
        <v>99.82</v>
      </c>
    </row>
    <row r="264" spans="1:7" ht="25.5" customHeight="1">
      <c r="A264" s="164">
        <f t="shared" si="7"/>
        <v>253</v>
      </c>
      <c r="B264" s="165" t="s">
        <v>825</v>
      </c>
      <c r="C264" s="166" t="s">
        <v>743</v>
      </c>
      <c r="D264" s="166" t="s">
        <v>801</v>
      </c>
      <c r="E264" s="166" t="s">
        <v>19</v>
      </c>
      <c r="F264" s="167">
        <v>99820</v>
      </c>
      <c r="G264" s="168">
        <f t="shared" si="8"/>
        <v>99.82</v>
      </c>
    </row>
    <row r="265" spans="1:7" ht="12.75">
      <c r="A265" s="164">
        <f t="shared" si="7"/>
        <v>254</v>
      </c>
      <c r="B265" s="165" t="s">
        <v>159</v>
      </c>
      <c r="C265" s="166" t="s">
        <v>743</v>
      </c>
      <c r="D265" s="166" t="s">
        <v>801</v>
      </c>
      <c r="E265" s="166" t="s">
        <v>100</v>
      </c>
      <c r="F265" s="167">
        <v>99820</v>
      </c>
      <c r="G265" s="168">
        <f t="shared" si="8"/>
        <v>99.82</v>
      </c>
    </row>
    <row r="266" spans="1:7" ht="25.5">
      <c r="A266" s="164">
        <f t="shared" si="7"/>
        <v>255</v>
      </c>
      <c r="B266" s="165" t="s">
        <v>69</v>
      </c>
      <c r="C266" s="166" t="s">
        <v>91</v>
      </c>
      <c r="D266" s="166" t="s">
        <v>362</v>
      </c>
      <c r="E266" s="166" t="s">
        <v>19</v>
      </c>
      <c r="F266" s="167">
        <v>547000</v>
      </c>
      <c r="G266" s="168">
        <f t="shared" si="8"/>
        <v>547</v>
      </c>
    </row>
    <row r="267" spans="1:7" ht="51">
      <c r="A267" s="164">
        <f t="shared" si="7"/>
        <v>256</v>
      </c>
      <c r="B267" s="165" t="s">
        <v>727</v>
      </c>
      <c r="C267" s="166" t="s">
        <v>91</v>
      </c>
      <c r="D267" s="166" t="s">
        <v>405</v>
      </c>
      <c r="E267" s="166" t="s">
        <v>19</v>
      </c>
      <c r="F267" s="167">
        <v>547000</v>
      </c>
      <c r="G267" s="168">
        <f t="shared" si="8"/>
        <v>547</v>
      </c>
    </row>
    <row r="268" spans="1:7" ht="38.25">
      <c r="A268" s="164">
        <f t="shared" si="7"/>
        <v>257</v>
      </c>
      <c r="B268" s="165" t="s">
        <v>826</v>
      </c>
      <c r="C268" s="166" t="s">
        <v>91</v>
      </c>
      <c r="D268" s="166" t="s">
        <v>434</v>
      </c>
      <c r="E268" s="166" t="s">
        <v>19</v>
      </c>
      <c r="F268" s="167">
        <v>547000</v>
      </c>
      <c r="G268" s="168">
        <f t="shared" si="8"/>
        <v>547</v>
      </c>
    </row>
    <row r="269" spans="1:7" ht="12.75" customHeight="1">
      <c r="A269" s="164">
        <f t="shared" si="7"/>
        <v>258</v>
      </c>
      <c r="B269" s="165" t="s">
        <v>704</v>
      </c>
      <c r="C269" s="166" t="s">
        <v>91</v>
      </c>
      <c r="D269" s="166" t="s">
        <v>435</v>
      </c>
      <c r="E269" s="166" t="s">
        <v>19</v>
      </c>
      <c r="F269" s="167">
        <v>547000</v>
      </c>
      <c r="G269" s="168">
        <f t="shared" si="8"/>
        <v>547</v>
      </c>
    </row>
    <row r="270" spans="1:7" ht="25.5" customHeight="1">
      <c r="A270" s="164">
        <f aca="true" t="shared" si="9" ref="A270:A333">A269+1</f>
        <v>259</v>
      </c>
      <c r="B270" s="165" t="s">
        <v>594</v>
      </c>
      <c r="C270" s="166" t="s">
        <v>91</v>
      </c>
      <c r="D270" s="166" t="s">
        <v>435</v>
      </c>
      <c r="E270" s="166" t="s">
        <v>98</v>
      </c>
      <c r="F270" s="167">
        <v>547000</v>
      </c>
      <c r="G270" s="168">
        <f t="shared" si="8"/>
        <v>547</v>
      </c>
    </row>
    <row r="271" spans="1:7" ht="12.75" customHeight="1">
      <c r="A271" s="164">
        <f t="shared" si="9"/>
        <v>260</v>
      </c>
      <c r="B271" s="165" t="s">
        <v>640</v>
      </c>
      <c r="C271" s="166" t="s">
        <v>596</v>
      </c>
      <c r="D271" s="166" t="s">
        <v>362</v>
      </c>
      <c r="E271" s="166" t="s">
        <v>19</v>
      </c>
      <c r="F271" s="167">
        <v>2508848</v>
      </c>
      <c r="G271" s="168">
        <f t="shared" si="8"/>
        <v>2508.848</v>
      </c>
    </row>
    <row r="272" spans="1:7" ht="12.75">
      <c r="A272" s="164">
        <f t="shared" si="9"/>
        <v>261</v>
      </c>
      <c r="B272" s="165" t="s">
        <v>641</v>
      </c>
      <c r="C272" s="166" t="s">
        <v>598</v>
      </c>
      <c r="D272" s="166" t="s">
        <v>362</v>
      </c>
      <c r="E272" s="166" t="s">
        <v>19</v>
      </c>
      <c r="F272" s="167">
        <v>2508848</v>
      </c>
      <c r="G272" s="168">
        <f t="shared" si="8"/>
        <v>2508.848</v>
      </c>
    </row>
    <row r="273" spans="1:7" ht="25.5" customHeight="1">
      <c r="A273" s="164">
        <f t="shared" si="9"/>
        <v>262</v>
      </c>
      <c r="B273" s="165" t="s">
        <v>727</v>
      </c>
      <c r="C273" s="166" t="s">
        <v>598</v>
      </c>
      <c r="D273" s="166" t="s">
        <v>405</v>
      </c>
      <c r="E273" s="166" t="s">
        <v>19</v>
      </c>
      <c r="F273" s="167">
        <v>2508848</v>
      </c>
      <c r="G273" s="168">
        <f t="shared" si="8"/>
        <v>2508.848</v>
      </c>
    </row>
    <row r="274" spans="1:7" ht="12.75">
      <c r="A274" s="164">
        <f t="shared" si="9"/>
        <v>263</v>
      </c>
      <c r="B274" s="165" t="s">
        <v>666</v>
      </c>
      <c r="C274" s="166" t="s">
        <v>598</v>
      </c>
      <c r="D274" s="166" t="s">
        <v>599</v>
      </c>
      <c r="E274" s="166" t="s">
        <v>19</v>
      </c>
      <c r="F274" s="167">
        <v>2508848</v>
      </c>
      <c r="G274" s="168">
        <f t="shared" si="8"/>
        <v>2508.848</v>
      </c>
    </row>
    <row r="275" spans="1:7" ht="25.5" customHeight="1">
      <c r="A275" s="164">
        <f t="shared" si="9"/>
        <v>264</v>
      </c>
      <c r="B275" s="165" t="s">
        <v>642</v>
      </c>
      <c r="C275" s="166" t="s">
        <v>598</v>
      </c>
      <c r="D275" s="166" t="s">
        <v>618</v>
      </c>
      <c r="E275" s="166" t="s">
        <v>19</v>
      </c>
      <c r="F275" s="167">
        <v>300000</v>
      </c>
      <c r="G275" s="168">
        <f t="shared" si="8"/>
        <v>300</v>
      </c>
    </row>
    <row r="276" spans="1:7" ht="12.75" customHeight="1">
      <c r="A276" s="164">
        <f t="shared" si="9"/>
        <v>265</v>
      </c>
      <c r="B276" s="165" t="s">
        <v>113</v>
      </c>
      <c r="C276" s="166" t="s">
        <v>598</v>
      </c>
      <c r="D276" s="166" t="s">
        <v>618</v>
      </c>
      <c r="E276" s="166" t="s">
        <v>102</v>
      </c>
      <c r="F276" s="167">
        <v>300000</v>
      </c>
      <c r="G276" s="168">
        <f t="shared" si="8"/>
        <v>300</v>
      </c>
    </row>
    <row r="277" spans="1:7" ht="25.5">
      <c r="A277" s="164">
        <f t="shared" si="9"/>
        <v>266</v>
      </c>
      <c r="B277" s="165" t="s">
        <v>729</v>
      </c>
      <c r="C277" s="166" t="s">
        <v>598</v>
      </c>
      <c r="D277" s="166" t="s">
        <v>730</v>
      </c>
      <c r="E277" s="166" t="s">
        <v>19</v>
      </c>
      <c r="F277" s="167">
        <v>127256</v>
      </c>
      <c r="G277" s="168">
        <f t="shared" si="8"/>
        <v>127.256</v>
      </c>
    </row>
    <row r="278" spans="1:7" ht="12.75" customHeight="1">
      <c r="A278" s="164">
        <f t="shared" si="9"/>
        <v>267</v>
      </c>
      <c r="B278" s="165" t="s">
        <v>113</v>
      </c>
      <c r="C278" s="166" t="s">
        <v>598</v>
      </c>
      <c r="D278" s="166" t="s">
        <v>730</v>
      </c>
      <c r="E278" s="166" t="s">
        <v>102</v>
      </c>
      <c r="F278" s="167">
        <v>127256</v>
      </c>
      <c r="G278" s="168">
        <f t="shared" si="8"/>
        <v>127.256</v>
      </c>
    </row>
    <row r="279" spans="1:7" ht="25.5">
      <c r="A279" s="164">
        <f t="shared" si="9"/>
        <v>268</v>
      </c>
      <c r="B279" s="165" t="s">
        <v>643</v>
      </c>
      <c r="C279" s="166" t="s">
        <v>598</v>
      </c>
      <c r="D279" s="166" t="s">
        <v>620</v>
      </c>
      <c r="E279" s="166" t="s">
        <v>19</v>
      </c>
      <c r="F279" s="167">
        <v>1727494</v>
      </c>
      <c r="G279" s="168">
        <f t="shared" si="8"/>
        <v>1727.494</v>
      </c>
    </row>
    <row r="280" spans="1:7" ht="25.5" customHeight="1">
      <c r="A280" s="164">
        <f t="shared" si="9"/>
        <v>269</v>
      </c>
      <c r="B280" s="165" t="s">
        <v>113</v>
      </c>
      <c r="C280" s="166" t="s">
        <v>598</v>
      </c>
      <c r="D280" s="166" t="s">
        <v>620</v>
      </c>
      <c r="E280" s="166" t="s">
        <v>102</v>
      </c>
      <c r="F280" s="167">
        <v>1727494</v>
      </c>
      <c r="G280" s="168">
        <f t="shared" si="8"/>
        <v>1727.494</v>
      </c>
    </row>
    <row r="281" spans="1:7" ht="38.25">
      <c r="A281" s="164">
        <f t="shared" si="9"/>
        <v>270</v>
      </c>
      <c r="B281" s="165" t="s">
        <v>850</v>
      </c>
      <c r="C281" s="166" t="s">
        <v>598</v>
      </c>
      <c r="D281" s="166" t="s">
        <v>838</v>
      </c>
      <c r="E281" s="166" t="s">
        <v>19</v>
      </c>
      <c r="F281" s="167">
        <v>354098</v>
      </c>
      <c r="G281" s="168">
        <f t="shared" si="8"/>
        <v>354.098</v>
      </c>
    </row>
    <row r="282" spans="1:7" ht="12.75">
      <c r="A282" s="164">
        <f t="shared" si="9"/>
        <v>271</v>
      </c>
      <c r="B282" s="165" t="s">
        <v>159</v>
      </c>
      <c r="C282" s="166" t="s">
        <v>598</v>
      </c>
      <c r="D282" s="166" t="s">
        <v>838</v>
      </c>
      <c r="E282" s="166" t="s">
        <v>100</v>
      </c>
      <c r="F282" s="167">
        <v>354098</v>
      </c>
      <c r="G282" s="168">
        <f t="shared" si="8"/>
        <v>354.098</v>
      </c>
    </row>
    <row r="283" spans="1:7" ht="12.75">
      <c r="A283" s="164">
        <f t="shared" si="9"/>
        <v>272</v>
      </c>
      <c r="B283" s="165" t="s">
        <v>70</v>
      </c>
      <c r="C283" s="166" t="s">
        <v>37</v>
      </c>
      <c r="D283" s="166" t="s">
        <v>362</v>
      </c>
      <c r="E283" s="166" t="s">
        <v>19</v>
      </c>
      <c r="F283" s="167">
        <v>942216978.48</v>
      </c>
      <c r="G283" s="168">
        <f t="shared" si="8"/>
        <v>942216.97848</v>
      </c>
    </row>
    <row r="284" spans="1:7" ht="12.75">
      <c r="A284" s="164">
        <f t="shared" si="9"/>
        <v>273</v>
      </c>
      <c r="B284" s="165" t="s">
        <v>71</v>
      </c>
      <c r="C284" s="166" t="s">
        <v>38</v>
      </c>
      <c r="D284" s="166" t="s">
        <v>362</v>
      </c>
      <c r="E284" s="166" t="s">
        <v>19</v>
      </c>
      <c r="F284" s="167">
        <v>372513983.92</v>
      </c>
      <c r="G284" s="168">
        <f t="shared" si="8"/>
        <v>372513.98392</v>
      </c>
    </row>
    <row r="285" spans="1:7" ht="25.5" customHeight="1">
      <c r="A285" s="164">
        <f t="shared" si="9"/>
        <v>274</v>
      </c>
      <c r="B285" s="165" t="s">
        <v>644</v>
      </c>
      <c r="C285" s="166" t="s">
        <v>38</v>
      </c>
      <c r="D285" s="166" t="s">
        <v>452</v>
      </c>
      <c r="E285" s="166" t="s">
        <v>19</v>
      </c>
      <c r="F285" s="167">
        <v>370853383.92</v>
      </c>
      <c r="G285" s="168">
        <f t="shared" si="8"/>
        <v>370853.38392</v>
      </c>
    </row>
    <row r="286" spans="1:7" ht="38.25">
      <c r="A286" s="164">
        <f t="shared" si="9"/>
        <v>275</v>
      </c>
      <c r="B286" s="165" t="s">
        <v>298</v>
      </c>
      <c r="C286" s="166" t="s">
        <v>38</v>
      </c>
      <c r="D286" s="166" t="s">
        <v>453</v>
      </c>
      <c r="E286" s="166" t="s">
        <v>19</v>
      </c>
      <c r="F286" s="167">
        <v>370853383.92</v>
      </c>
      <c r="G286" s="168">
        <f t="shared" si="8"/>
        <v>370853.38392</v>
      </c>
    </row>
    <row r="287" spans="1:7" ht="12.75" customHeight="1">
      <c r="A287" s="164">
        <f t="shared" si="9"/>
        <v>276</v>
      </c>
      <c r="B287" s="165" t="s">
        <v>161</v>
      </c>
      <c r="C287" s="166" t="s">
        <v>38</v>
      </c>
      <c r="D287" s="166" t="s">
        <v>454</v>
      </c>
      <c r="E287" s="166" t="s">
        <v>19</v>
      </c>
      <c r="F287" s="167">
        <v>93996269.5</v>
      </c>
      <c r="G287" s="168">
        <f t="shared" si="8"/>
        <v>93996.2695</v>
      </c>
    </row>
    <row r="288" spans="1:7" ht="12.75">
      <c r="A288" s="164">
        <f t="shared" si="9"/>
        <v>277</v>
      </c>
      <c r="B288" s="165" t="s">
        <v>119</v>
      </c>
      <c r="C288" s="166" t="s">
        <v>38</v>
      </c>
      <c r="D288" s="166" t="s">
        <v>454</v>
      </c>
      <c r="E288" s="166" t="s">
        <v>103</v>
      </c>
      <c r="F288" s="167">
        <v>93996269.5</v>
      </c>
      <c r="G288" s="168">
        <f t="shared" si="8"/>
        <v>93996.2695</v>
      </c>
    </row>
    <row r="289" spans="1:7" ht="25.5" customHeight="1">
      <c r="A289" s="164">
        <f t="shared" si="9"/>
        <v>278</v>
      </c>
      <c r="B289" s="165" t="s">
        <v>162</v>
      </c>
      <c r="C289" s="166" t="s">
        <v>38</v>
      </c>
      <c r="D289" s="166" t="s">
        <v>455</v>
      </c>
      <c r="E289" s="166" t="s">
        <v>19</v>
      </c>
      <c r="F289" s="167">
        <v>9944266.24</v>
      </c>
      <c r="G289" s="168">
        <f t="shared" si="8"/>
        <v>9944.26624</v>
      </c>
    </row>
    <row r="290" spans="1:7" ht="25.5">
      <c r="A290" s="164">
        <f t="shared" si="9"/>
        <v>279</v>
      </c>
      <c r="B290" s="165" t="s">
        <v>113</v>
      </c>
      <c r="C290" s="166" t="s">
        <v>38</v>
      </c>
      <c r="D290" s="166" t="s">
        <v>455</v>
      </c>
      <c r="E290" s="166" t="s">
        <v>102</v>
      </c>
      <c r="F290" s="167">
        <v>9944266.24</v>
      </c>
      <c r="G290" s="168">
        <f t="shared" si="8"/>
        <v>9944.26624</v>
      </c>
    </row>
    <row r="291" spans="1:7" ht="25.5" customHeight="1">
      <c r="A291" s="164">
        <f t="shared" si="9"/>
        <v>280</v>
      </c>
      <c r="B291" s="165" t="s">
        <v>163</v>
      </c>
      <c r="C291" s="166" t="s">
        <v>38</v>
      </c>
      <c r="D291" s="166" t="s">
        <v>456</v>
      </c>
      <c r="E291" s="166" t="s">
        <v>19</v>
      </c>
      <c r="F291" s="167">
        <v>47836781.22</v>
      </c>
      <c r="G291" s="168">
        <f t="shared" si="8"/>
        <v>47836.78122</v>
      </c>
    </row>
    <row r="292" spans="1:7" ht="12.75">
      <c r="A292" s="164">
        <f t="shared" si="9"/>
        <v>281</v>
      </c>
      <c r="B292" s="165" t="s">
        <v>119</v>
      </c>
      <c r="C292" s="166" t="s">
        <v>38</v>
      </c>
      <c r="D292" s="166" t="s">
        <v>456</v>
      </c>
      <c r="E292" s="166" t="s">
        <v>103</v>
      </c>
      <c r="F292" s="167">
        <v>10968</v>
      </c>
      <c r="G292" s="168">
        <f t="shared" si="8"/>
        <v>10.968</v>
      </c>
    </row>
    <row r="293" spans="1:7" ht="25.5" customHeight="1">
      <c r="A293" s="164">
        <f t="shared" si="9"/>
        <v>282</v>
      </c>
      <c r="B293" s="165" t="s">
        <v>113</v>
      </c>
      <c r="C293" s="166" t="s">
        <v>38</v>
      </c>
      <c r="D293" s="166" t="s">
        <v>456</v>
      </c>
      <c r="E293" s="166" t="s">
        <v>102</v>
      </c>
      <c r="F293" s="167">
        <v>40931230.28</v>
      </c>
      <c r="G293" s="168">
        <f t="shared" si="8"/>
        <v>40931.23028</v>
      </c>
    </row>
    <row r="294" spans="1:7" ht="12.75">
      <c r="A294" s="164">
        <f t="shared" si="9"/>
        <v>283</v>
      </c>
      <c r="B294" s="165" t="s">
        <v>120</v>
      </c>
      <c r="C294" s="166" t="s">
        <v>38</v>
      </c>
      <c r="D294" s="166" t="s">
        <v>456</v>
      </c>
      <c r="E294" s="166" t="s">
        <v>104</v>
      </c>
      <c r="F294" s="167">
        <v>6894582.94</v>
      </c>
      <c r="G294" s="168">
        <f t="shared" si="8"/>
        <v>6894.58294</v>
      </c>
    </row>
    <row r="295" spans="1:7" ht="38.25">
      <c r="A295" s="164">
        <f t="shared" si="9"/>
        <v>284</v>
      </c>
      <c r="B295" s="165" t="s">
        <v>164</v>
      </c>
      <c r="C295" s="166" t="s">
        <v>38</v>
      </c>
      <c r="D295" s="166" t="s">
        <v>457</v>
      </c>
      <c r="E295" s="166" t="s">
        <v>19</v>
      </c>
      <c r="F295" s="167">
        <v>26637751.96</v>
      </c>
      <c r="G295" s="168">
        <f t="shared" si="8"/>
        <v>26637.75196</v>
      </c>
    </row>
    <row r="296" spans="1:7" ht="25.5" customHeight="1">
      <c r="A296" s="164">
        <f t="shared" si="9"/>
        <v>285</v>
      </c>
      <c r="B296" s="165" t="s">
        <v>113</v>
      </c>
      <c r="C296" s="166" t="s">
        <v>38</v>
      </c>
      <c r="D296" s="166" t="s">
        <v>457</v>
      </c>
      <c r="E296" s="166" t="s">
        <v>102</v>
      </c>
      <c r="F296" s="167">
        <v>26637751.96</v>
      </c>
      <c r="G296" s="168">
        <f t="shared" si="8"/>
        <v>26637.75196</v>
      </c>
    </row>
    <row r="297" spans="1:7" ht="76.5">
      <c r="A297" s="164">
        <f t="shared" si="9"/>
        <v>286</v>
      </c>
      <c r="B297" s="165" t="s">
        <v>827</v>
      </c>
      <c r="C297" s="166" t="s">
        <v>38</v>
      </c>
      <c r="D297" s="166" t="s">
        <v>458</v>
      </c>
      <c r="E297" s="166" t="s">
        <v>19</v>
      </c>
      <c r="F297" s="167">
        <v>12992160.05</v>
      </c>
      <c r="G297" s="168">
        <f t="shared" si="8"/>
        <v>12992.16005</v>
      </c>
    </row>
    <row r="298" spans="1:7" ht="25.5" customHeight="1">
      <c r="A298" s="164">
        <f t="shared" si="9"/>
        <v>287</v>
      </c>
      <c r="B298" s="165" t="s">
        <v>113</v>
      </c>
      <c r="C298" s="166" t="s">
        <v>38</v>
      </c>
      <c r="D298" s="166" t="s">
        <v>458</v>
      </c>
      <c r="E298" s="166" t="s">
        <v>102</v>
      </c>
      <c r="F298" s="167">
        <v>12992160.05</v>
      </c>
      <c r="G298" s="168">
        <f t="shared" si="8"/>
        <v>12992.16005</v>
      </c>
    </row>
    <row r="299" spans="1:7" ht="25.5">
      <c r="A299" s="164">
        <f t="shared" si="9"/>
        <v>288</v>
      </c>
      <c r="B299" s="165" t="s">
        <v>851</v>
      </c>
      <c r="C299" s="166" t="s">
        <v>38</v>
      </c>
      <c r="D299" s="166" t="s">
        <v>621</v>
      </c>
      <c r="E299" s="166" t="s">
        <v>19</v>
      </c>
      <c r="F299" s="167">
        <v>17494000</v>
      </c>
      <c r="G299" s="168">
        <f t="shared" si="8"/>
        <v>17494</v>
      </c>
    </row>
    <row r="300" spans="1:7" ht="25.5" customHeight="1">
      <c r="A300" s="164">
        <f t="shared" si="9"/>
        <v>289</v>
      </c>
      <c r="B300" s="165" t="s">
        <v>113</v>
      </c>
      <c r="C300" s="166" t="s">
        <v>38</v>
      </c>
      <c r="D300" s="166" t="s">
        <v>621</v>
      </c>
      <c r="E300" s="166" t="s">
        <v>102</v>
      </c>
      <c r="F300" s="167">
        <v>17494000</v>
      </c>
      <c r="G300" s="168">
        <f t="shared" si="8"/>
        <v>17494</v>
      </c>
    </row>
    <row r="301" spans="1:7" ht="102">
      <c r="A301" s="164">
        <f t="shared" si="9"/>
        <v>290</v>
      </c>
      <c r="B301" s="165" t="s">
        <v>299</v>
      </c>
      <c r="C301" s="166" t="s">
        <v>38</v>
      </c>
      <c r="D301" s="166" t="s">
        <v>459</v>
      </c>
      <c r="E301" s="166" t="s">
        <v>19</v>
      </c>
      <c r="F301" s="167">
        <v>957781.41</v>
      </c>
      <c r="G301" s="168">
        <f t="shared" si="8"/>
        <v>957.78141</v>
      </c>
    </row>
    <row r="302" spans="1:7" ht="25.5">
      <c r="A302" s="164">
        <f t="shared" si="9"/>
        <v>291</v>
      </c>
      <c r="B302" s="165" t="s">
        <v>113</v>
      </c>
      <c r="C302" s="166" t="s">
        <v>38</v>
      </c>
      <c r="D302" s="166" t="s">
        <v>459</v>
      </c>
      <c r="E302" s="166" t="s">
        <v>102</v>
      </c>
      <c r="F302" s="167">
        <v>957781.41</v>
      </c>
      <c r="G302" s="168">
        <f t="shared" si="8"/>
        <v>957.78141</v>
      </c>
    </row>
    <row r="303" spans="1:7" ht="89.25">
      <c r="A303" s="164">
        <f t="shared" si="9"/>
        <v>292</v>
      </c>
      <c r="B303" s="165" t="s">
        <v>527</v>
      </c>
      <c r="C303" s="166" t="s">
        <v>38</v>
      </c>
      <c r="D303" s="166" t="s">
        <v>461</v>
      </c>
      <c r="E303" s="166" t="s">
        <v>19</v>
      </c>
      <c r="F303" s="167">
        <v>152004000</v>
      </c>
      <c r="G303" s="168">
        <f t="shared" si="8"/>
        <v>152004</v>
      </c>
    </row>
    <row r="304" spans="1:7" ht="12.75" customHeight="1">
      <c r="A304" s="164">
        <f t="shared" si="9"/>
        <v>293</v>
      </c>
      <c r="B304" s="165" t="s">
        <v>119</v>
      </c>
      <c r="C304" s="166" t="s">
        <v>38</v>
      </c>
      <c r="D304" s="166" t="s">
        <v>461</v>
      </c>
      <c r="E304" s="166" t="s">
        <v>103</v>
      </c>
      <c r="F304" s="167">
        <v>152004000</v>
      </c>
      <c r="G304" s="168">
        <f aca="true" t="shared" si="10" ref="G304:G365">F304/1000</f>
        <v>152004</v>
      </c>
    </row>
    <row r="305" spans="1:7" ht="25.5" customHeight="1">
      <c r="A305" s="164">
        <f t="shared" si="9"/>
        <v>294</v>
      </c>
      <c r="B305" s="165" t="s">
        <v>528</v>
      </c>
      <c r="C305" s="166" t="s">
        <v>38</v>
      </c>
      <c r="D305" s="166" t="s">
        <v>463</v>
      </c>
      <c r="E305" s="166" t="s">
        <v>19</v>
      </c>
      <c r="F305" s="167">
        <v>2076000</v>
      </c>
      <c r="G305" s="168">
        <f t="shared" si="10"/>
        <v>2076</v>
      </c>
    </row>
    <row r="306" spans="1:7" ht="25.5">
      <c r="A306" s="164">
        <f t="shared" si="9"/>
        <v>295</v>
      </c>
      <c r="B306" s="165" t="s">
        <v>113</v>
      </c>
      <c r="C306" s="166" t="s">
        <v>38</v>
      </c>
      <c r="D306" s="166" t="s">
        <v>463</v>
      </c>
      <c r="E306" s="166" t="s">
        <v>102</v>
      </c>
      <c r="F306" s="167">
        <v>2076000</v>
      </c>
      <c r="G306" s="168">
        <f t="shared" si="10"/>
        <v>2076</v>
      </c>
    </row>
    <row r="307" spans="1:7" ht="25.5">
      <c r="A307" s="164">
        <f t="shared" si="9"/>
        <v>296</v>
      </c>
      <c r="B307" s="165" t="s">
        <v>828</v>
      </c>
      <c r="C307" s="166" t="s">
        <v>38</v>
      </c>
      <c r="D307" s="166" t="s">
        <v>550</v>
      </c>
      <c r="E307" s="166" t="s">
        <v>19</v>
      </c>
      <c r="F307" s="167">
        <v>6914373.54</v>
      </c>
      <c r="G307" s="168">
        <f t="shared" si="10"/>
        <v>6914.37354</v>
      </c>
    </row>
    <row r="308" spans="1:7" ht="25.5" customHeight="1">
      <c r="A308" s="164">
        <f t="shared" si="9"/>
        <v>297</v>
      </c>
      <c r="B308" s="165" t="s">
        <v>122</v>
      </c>
      <c r="C308" s="166" t="s">
        <v>38</v>
      </c>
      <c r="D308" s="166" t="s">
        <v>550</v>
      </c>
      <c r="E308" s="166" t="s">
        <v>105</v>
      </c>
      <c r="F308" s="167">
        <v>6914373.54</v>
      </c>
      <c r="G308" s="168">
        <f t="shared" si="10"/>
        <v>6914.37354</v>
      </c>
    </row>
    <row r="309" spans="1:7" ht="12.75">
      <c r="A309" s="164">
        <f t="shared" si="9"/>
        <v>298</v>
      </c>
      <c r="B309" s="165" t="s">
        <v>95</v>
      </c>
      <c r="C309" s="166" t="s">
        <v>38</v>
      </c>
      <c r="D309" s="166" t="s">
        <v>363</v>
      </c>
      <c r="E309" s="166" t="s">
        <v>19</v>
      </c>
      <c r="F309" s="167">
        <v>1660600</v>
      </c>
      <c r="G309" s="168">
        <f t="shared" si="10"/>
        <v>1660.6</v>
      </c>
    </row>
    <row r="310" spans="1:7" ht="25.5" customHeight="1">
      <c r="A310" s="164">
        <f t="shared" si="9"/>
        <v>299</v>
      </c>
      <c r="B310" s="165" t="s">
        <v>897</v>
      </c>
      <c r="C310" s="166" t="s">
        <v>38</v>
      </c>
      <c r="D310" s="166" t="s">
        <v>898</v>
      </c>
      <c r="E310" s="166" t="s">
        <v>19</v>
      </c>
      <c r="F310" s="167">
        <v>1660600</v>
      </c>
      <c r="G310" s="168">
        <f t="shared" si="10"/>
        <v>1660.6</v>
      </c>
    </row>
    <row r="311" spans="1:7" ht="25.5">
      <c r="A311" s="164">
        <f t="shared" si="9"/>
        <v>300</v>
      </c>
      <c r="B311" s="165" t="s">
        <v>113</v>
      </c>
      <c r="C311" s="166" t="s">
        <v>38</v>
      </c>
      <c r="D311" s="166" t="s">
        <v>898</v>
      </c>
      <c r="E311" s="166" t="s">
        <v>102</v>
      </c>
      <c r="F311" s="167">
        <v>1660600</v>
      </c>
      <c r="G311" s="168">
        <f t="shared" si="10"/>
        <v>1660.6</v>
      </c>
    </row>
    <row r="312" spans="1:7" ht="25.5" customHeight="1">
      <c r="A312" s="164">
        <f t="shared" si="9"/>
        <v>301</v>
      </c>
      <c r="B312" s="165" t="s">
        <v>72</v>
      </c>
      <c r="C312" s="166" t="s">
        <v>39</v>
      </c>
      <c r="D312" s="166" t="s">
        <v>362</v>
      </c>
      <c r="E312" s="166" t="s">
        <v>19</v>
      </c>
      <c r="F312" s="167">
        <v>472572733.36</v>
      </c>
      <c r="G312" s="168">
        <f t="shared" si="10"/>
        <v>472572.73336</v>
      </c>
    </row>
    <row r="313" spans="1:7" ht="38.25">
      <c r="A313" s="164">
        <f t="shared" si="9"/>
        <v>302</v>
      </c>
      <c r="B313" s="165" t="s">
        <v>644</v>
      </c>
      <c r="C313" s="166" t="s">
        <v>39</v>
      </c>
      <c r="D313" s="166" t="s">
        <v>452</v>
      </c>
      <c r="E313" s="166" t="s">
        <v>19</v>
      </c>
      <c r="F313" s="167">
        <v>470505933.36</v>
      </c>
      <c r="G313" s="168">
        <f t="shared" si="10"/>
        <v>470505.93336</v>
      </c>
    </row>
    <row r="314" spans="1:7" ht="25.5" customHeight="1">
      <c r="A314" s="164">
        <f t="shared" si="9"/>
        <v>303</v>
      </c>
      <c r="B314" s="165" t="s">
        <v>165</v>
      </c>
      <c r="C314" s="166" t="s">
        <v>39</v>
      </c>
      <c r="D314" s="166" t="s">
        <v>464</v>
      </c>
      <c r="E314" s="166" t="s">
        <v>19</v>
      </c>
      <c r="F314" s="167">
        <v>470505933.36</v>
      </c>
      <c r="G314" s="168">
        <f t="shared" si="10"/>
        <v>470505.93336</v>
      </c>
    </row>
    <row r="315" spans="1:7" ht="63.75">
      <c r="A315" s="164">
        <f t="shared" si="9"/>
        <v>304</v>
      </c>
      <c r="B315" s="165" t="s">
        <v>166</v>
      </c>
      <c r="C315" s="166" t="s">
        <v>39</v>
      </c>
      <c r="D315" s="166" t="s">
        <v>465</v>
      </c>
      <c r="E315" s="166" t="s">
        <v>19</v>
      </c>
      <c r="F315" s="167">
        <v>74793031.24</v>
      </c>
      <c r="G315" s="168">
        <f t="shared" si="10"/>
        <v>74793.03124</v>
      </c>
    </row>
    <row r="316" spans="1:7" ht="25.5" customHeight="1">
      <c r="A316" s="164">
        <f t="shared" si="9"/>
        <v>305</v>
      </c>
      <c r="B316" s="165" t="s">
        <v>119</v>
      </c>
      <c r="C316" s="166" t="s">
        <v>39</v>
      </c>
      <c r="D316" s="166" t="s">
        <v>465</v>
      </c>
      <c r="E316" s="166" t="s">
        <v>103</v>
      </c>
      <c r="F316" s="167">
        <v>74793031.24</v>
      </c>
      <c r="G316" s="168">
        <f t="shared" si="10"/>
        <v>74793.03124</v>
      </c>
    </row>
    <row r="317" spans="1:7" ht="102">
      <c r="A317" s="164">
        <f t="shared" si="9"/>
        <v>306</v>
      </c>
      <c r="B317" s="165" t="s">
        <v>167</v>
      </c>
      <c r="C317" s="166" t="s">
        <v>39</v>
      </c>
      <c r="D317" s="166" t="s">
        <v>466</v>
      </c>
      <c r="E317" s="166" t="s">
        <v>19</v>
      </c>
      <c r="F317" s="167">
        <v>8977855.42</v>
      </c>
      <c r="G317" s="168">
        <f t="shared" si="10"/>
        <v>8977.85542</v>
      </c>
    </row>
    <row r="318" spans="1:7" ht="25.5" customHeight="1">
      <c r="A318" s="164">
        <f t="shared" si="9"/>
        <v>307</v>
      </c>
      <c r="B318" s="165" t="s">
        <v>113</v>
      </c>
      <c r="C318" s="166" t="s">
        <v>39</v>
      </c>
      <c r="D318" s="166" t="s">
        <v>466</v>
      </c>
      <c r="E318" s="166" t="s">
        <v>102</v>
      </c>
      <c r="F318" s="167">
        <v>8977855.42</v>
      </c>
      <c r="G318" s="168">
        <f t="shared" si="10"/>
        <v>8977.85542</v>
      </c>
    </row>
    <row r="319" spans="1:7" ht="38.25">
      <c r="A319" s="164">
        <f t="shared" si="9"/>
        <v>308</v>
      </c>
      <c r="B319" s="165" t="s">
        <v>168</v>
      </c>
      <c r="C319" s="166" t="s">
        <v>39</v>
      </c>
      <c r="D319" s="166" t="s">
        <v>467</v>
      </c>
      <c r="E319" s="166" t="s">
        <v>19</v>
      </c>
      <c r="F319" s="167">
        <v>45675948.3</v>
      </c>
      <c r="G319" s="168">
        <f t="shared" si="10"/>
        <v>45675.9483</v>
      </c>
    </row>
    <row r="320" spans="1:7" ht="12.75">
      <c r="A320" s="164">
        <f t="shared" si="9"/>
        <v>309</v>
      </c>
      <c r="B320" s="165" t="s">
        <v>119</v>
      </c>
      <c r="C320" s="166" t="s">
        <v>39</v>
      </c>
      <c r="D320" s="166" t="s">
        <v>467</v>
      </c>
      <c r="E320" s="166" t="s">
        <v>103</v>
      </c>
      <c r="F320" s="167">
        <v>132324.6</v>
      </c>
      <c r="G320" s="168">
        <f t="shared" si="10"/>
        <v>132.3246</v>
      </c>
    </row>
    <row r="321" spans="1:7" ht="25.5">
      <c r="A321" s="164">
        <f t="shared" si="9"/>
        <v>310</v>
      </c>
      <c r="B321" s="165" t="s">
        <v>113</v>
      </c>
      <c r="C321" s="166" t="s">
        <v>39</v>
      </c>
      <c r="D321" s="166" t="s">
        <v>467</v>
      </c>
      <c r="E321" s="166" t="s">
        <v>102</v>
      </c>
      <c r="F321" s="167">
        <v>41700306.21</v>
      </c>
      <c r="G321" s="168">
        <f t="shared" si="10"/>
        <v>41700.30621</v>
      </c>
    </row>
    <row r="322" spans="1:7" ht="12.75">
      <c r="A322" s="164">
        <f t="shared" si="9"/>
        <v>311</v>
      </c>
      <c r="B322" s="165" t="s">
        <v>120</v>
      </c>
      <c r="C322" s="166" t="s">
        <v>39</v>
      </c>
      <c r="D322" s="166" t="s">
        <v>467</v>
      </c>
      <c r="E322" s="166" t="s">
        <v>104</v>
      </c>
      <c r="F322" s="167">
        <v>3843317.49</v>
      </c>
      <c r="G322" s="168">
        <f t="shared" si="10"/>
        <v>3843.3174900000004</v>
      </c>
    </row>
    <row r="323" spans="1:7" ht="25.5" customHeight="1">
      <c r="A323" s="164">
        <f t="shared" si="9"/>
        <v>312</v>
      </c>
      <c r="B323" s="165" t="s">
        <v>169</v>
      </c>
      <c r="C323" s="166" t="s">
        <v>39</v>
      </c>
      <c r="D323" s="166" t="s">
        <v>468</v>
      </c>
      <c r="E323" s="166" t="s">
        <v>19</v>
      </c>
      <c r="F323" s="167">
        <v>2366000</v>
      </c>
      <c r="G323" s="168">
        <f t="shared" si="10"/>
        <v>2366</v>
      </c>
    </row>
    <row r="324" spans="1:7" ht="25.5">
      <c r="A324" s="164">
        <f t="shared" si="9"/>
        <v>313</v>
      </c>
      <c r="B324" s="165" t="s">
        <v>113</v>
      </c>
      <c r="C324" s="166" t="s">
        <v>39</v>
      </c>
      <c r="D324" s="166" t="s">
        <v>468</v>
      </c>
      <c r="E324" s="166" t="s">
        <v>102</v>
      </c>
      <c r="F324" s="167">
        <v>2366000</v>
      </c>
      <c r="G324" s="168">
        <f t="shared" si="10"/>
        <v>2366</v>
      </c>
    </row>
    <row r="325" spans="1:7" ht="63.75">
      <c r="A325" s="164">
        <f t="shared" si="9"/>
        <v>314</v>
      </c>
      <c r="B325" s="165" t="s">
        <v>852</v>
      </c>
      <c r="C325" s="166" t="s">
        <v>39</v>
      </c>
      <c r="D325" s="166" t="s">
        <v>469</v>
      </c>
      <c r="E325" s="166" t="s">
        <v>19</v>
      </c>
      <c r="F325" s="167">
        <v>6289946</v>
      </c>
      <c r="G325" s="168">
        <f t="shared" si="10"/>
        <v>6289.946</v>
      </c>
    </row>
    <row r="326" spans="1:7" ht="12.75" customHeight="1">
      <c r="A326" s="164">
        <f t="shared" si="9"/>
        <v>315</v>
      </c>
      <c r="B326" s="165" t="s">
        <v>113</v>
      </c>
      <c r="C326" s="166" t="s">
        <v>39</v>
      </c>
      <c r="D326" s="166" t="s">
        <v>469</v>
      </c>
      <c r="E326" s="166" t="s">
        <v>102</v>
      </c>
      <c r="F326" s="167">
        <v>6289946</v>
      </c>
      <c r="G326" s="168">
        <f t="shared" si="10"/>
        <v>6289.946</v>
      </c>
    </row>
    <row r="327" spans="1:7" ht="25.5" customHeight="1">
      <c r="A327" s="164">
        <f t="shared" si="9"/>
        <v>316</v>
      </c>
      <c r="B327" s="165" t="s">
        <v>829</v>
      </c>
      <c r="C327" s="166" t="s">
        <v>39</v>
      </c>
      <c r="D327" s="166" t="s">
        <v>470</v>
      </c>
      <c r="E327" s="166" t="s">
        <v>19</v>
      </c>
      <c r="F327" s="167">
        <v>23816447.31</v>
      </c>
      <c r="G327" s="168">
        <f t="shared" si="10"/>
        <v>23816.44731</v>
      </c>
    </row>
    <row r="328" spans="1:7" ht="12.75" customHeight="1">
      <c r="A328" s="164">
        <f t="shared" si="9"/>
        <v>317</v>
      </c>
      <c r="B328" s="165" t="s">
        <v>113</v>
      </c>
      <c r="C328" s="166" t="s">
        <v>39</v>
      </c>
      <c r="D328" s="166" t="s">
        <v>470</v>
      </c>
      <c r="E328" s="166" t="s">
        <v>102</v>
      </c>
      <c r="F328" s="167">
        <v>23816447.31</v>
      </c>
      <c r="G328" s="168">
        <f t="shared" si="10"/>
        <v>23816.44731</v>
      </c>
    </row>
    <row r="329" spans="1:7" ht="51">
      <c r="A329" s="164">
        <f t="shared" si="9"/>
        <v>318</v>
      </c>
      <c r="B329" s="165" t="s">
        <v>773</v>
      </c>
      <c r="C329" s="166" t="s">
        <v>39</v>
      </c>
      <c r="D329" s="166" t="s">
        <v>762</v>
      </c>
      <c r="E329" s="166" t="s">
        <v>19</v>
      </c>
      <c r="F329" s="167">
        <v>41398209</v>
      </c>
      <c r="G329" s="168">
        <f t="shared" si="10"/>
        <v>41398.209</v>
      </c>
    </row>
    <row r="330" spans="1:7" ht="25.5" customHeight="1">
      <c r="A330" s="164">
        <f t="shared" si="9"/>
        <v>319</v>
      </c>
      <c r="B330" s="165" t="s">
        <v>113</v>
      </c>
      <c r="C330" s="166" t="s">
        <v>39</v>
      </c>
      <c r="D330" s="166" t="s">
        <v>762</v>
      </c>
      <c r="E330" s="166" t="s">
        <v>102</v>
      </c>
      <c r="F330" s="167">
        <v>41398209</v>
      </c>
      <c r="G330" s="168">
        <f t="shared" si="10"/>
        <v>41398.209</v>
      </c>
    </row>
    <row r="331" spans="1:7" ht="12.75" customHeight="1">
      <c r="A331" s="164">
        <f t="shared" si="9"/>
        <v>320</v>
      </c>
      <c r="B331" s="165" t="s">
        <v>853</v>
      </c>
      <c r="C331" s="166" t="s">
        <v>39</v>
      </c>
      <c r="D331" s="166" t="s">
        <v>806</v>
      </c>
      <c r="E331" s="166" t="s">
        <v>19</v>
      </c>
      <c r="F331" s="167">
        <v>4808470</v>
      </c>
      <c r="G331" s="168">
        <f t="shared" si="10"/>
        <v>4808.47</v>
      </c>
    </row>
    <row r="332" spans="1:7" ht="25.5">
      <c r="A332" s="164">
        <f t="shared" si="9"/>
        <v>321</v>
      </c>
      <c r="B332" s="165" t="s">
        <v>113</v>
      </c>
      <c r="C332" s="166" t="s">
        <v>39</v>
      </c>
      <c r="D332" s="166" t="s">
        <v>806</v>
      </c>
      <c r="E332" s="166" t="s">
        <v>102</v>
      </c>
      <c r="F332" s="167">
        <v>4808470</v>
      </c>
      <c r="G332" s="168">
        <f t="shared" si="10"/>
        <v>4808.47</v>
      </c>
    </row>
    <row r="333" spans="1:7" ht="102">
      <c r="A333" s="164">
        <f t="shared" si="9"/>
        <v>322</v>
      </c>
      <c r="B333" s="165" t="s">
        <v>300</v>
      </c>
      <c r="C333" s="166" t="s">
        <v>39</v>
      </c>
      <c r="D333" s="166" t="s">
        <v>471</v>
      </c>
      <c r="E333" s="166" t="s">
        <v>19</v>
      </c>
      <c r="F333" s="167">
        <v>934400</v>
      </c>
      <c r="G333" s="168">
        <f t="shared" si="10"/>
        <v>934.4</v>
      </c>
    </row>
    <row r="334" spans="1:7" ht="25.5">
      <c r="A334" s="164">
        <f aca="true" t="shared" si="11" ref="A334:A397">A333+1</f>
        <v>323</v>
      </c>
      <c r="B334" s="165" t="s">
        <v>113</v>
      </c>
      <c r="C334" s="166" t="s">
        <v>39</v>
      </c>
      <c r="D334" s="166" t="s">
        <v>471</v>
      </c>
      <c r="E334" s="166" t="s">
        <v>102</v>
      </c>
      <c r="F334" s="167">
        <v>934400</v>
      </c>
      <c r="G334" s="168">
        <f t="shared" si="10"/>
        <v>934.4</v>
      </c>
    </row>
    <row r="335" spans="1:7" ht="38.25">
      <c r="A335" s="164">
        <f t="shared" si="11"/>
        <v>324</v>
      </c>
      <c r="B335" s="165" t="s">
        <v>645</v>
      </c>
      <c r="C335" s="166" t="s">
        <v>39</v>
      </c>
      <c r="D335" s="166" t="s">
        <v>623</v>
      </c>
      <c r="E335" s="166" t="s">
        <v>19</v>
      </c>
      <c r="F335" s="167">
        <v>1500000</v>
      </c>
      <c r="G335" s="168">
        <f t="shared" si="10"/>
        <v>1500</v>
      </c>
    </row>
    <row r="336" spans="1:7" ht="25.5">
      <c r="A336" s="164">
        <f t="shared" si="11"/>
        <v>325</v>
      </c>
      <c r="B336" s="165" t="s">
        <v>113</v>
      </c>
      <c r="C336" s="166" t="s">
        <v>39</v>
      </c>
      <c r="D336" s="166" t="s">
        <v>623</v>
      </c>
      <c r="E336" s="166" t="s">
        <v>102</v>
      </c>
      <c r="F336" s="167">
        <v>1500000</v>
      </c>
      <c r="G336" s="168">
        <f t="shared" si="10"/>
        <v>1500</v>
      </c>
    </row>
    <row r="337" spans="1:7" ht="38.25">
      <c r="A337" s="164">
        <f t="shared" si="11"/>
        <v>326</v>
      </c>
      <c r="B337" s="165" t="s">
        <v>1223</v>
      </c>
      <c r="C337" s="166" t="s">
        <v>39</v>
      </c>
      <c r="D337" s="166" t="s">
        <v>1224</v>
      </c>
      <c r="E337" s="166" t="s">
        <v>19</v>
      </c>
      <c r="F337" s="167">
        <v>5659800</v>
      </c>
      <c r="G337" s="168">
        <f t="shared" si="10"/>
        <v>5659.8</v>
      </c>
    </row>
    <row r="338" spans="1:7" ht="12.75">
      <c r="A338" s="164">
        <f t="shared" si="11"/>
        <v>327</v>
      </c>
      <c r="B338" s="165" t="s">
        <v>119</v>
      </c>
      <c r="C338" s="166" t="s">
        <v>39</v>
      </c>
      <c r="D338" s="166" t="s">
        <v>1224</v>
      </c>
      <c r="E338" s="166" t="s">
        <v>103</v>
      </c>
      <c r="F338" s="167">
        <v>5659800</v>
      </c>
      <c r="G338" s="168">
        <f t="shared" si="10"/>
        <v>5659.8</v>
      </c>
    </row>
    <row r="339" spans="1:7" ht="12.75" customHeight="1">
      <c r="A339" s="164">
        <f t="shared" si="11"/>
        <v>328</v>
      </c>
      <c r="B339" s="165" t="s">
        <v>529</v>
      </c>
      <c r="C339" s="166" t="s">
        <v>39</v>
      </c>
      <c r="D339" s="166" t="s">
        <v>473</v>
      </c>
      <c r="E339" s="166" t="s">
        <v>19</v>
      </c>
      <c r="F339" s="167">
        <v>189023000</v>
      </c>
      <c r="G339" s="168">
        <f t="shared" si="10"/>
        <v>189023</v>
      </c>
    </row>
    <row r="340" spans="1:7" ht="25.5" customHeight="1">
      <c r="A340" s="164">
        <f t="shared" si="11"/>
        <v>329</v>
      </c>
      <c r="B340" s="165" t="s">
        <v>119</v>
      </c>
      <c r="C340" s="166" t="s">
        <v>39</v>
      </c>
      <c r="D340" s="166" t="s">
        <v>473</v>
      </c>
      <c r="E340" s="166" t="s">
        <v>103</v>
      </c>
      <c r="F340" s="167">
        <v>189023000</v>
      </c>
      <c r="G340" s="168">
        <f t="shared" si="10"/>
        <v>189023</v>
      </c>
    </row>
    <row r="341" spans="1:7" ht="12.75" customHeight="1">
      <c r="A341" s="164">
        <f t="shared" si="11"/>
        <v>330</v>
      </c>
      <c r="B341" s="165" t="s">
        <v>530</v>
      </c>
      <c r="C341" s="166" t="s">
        <v>39</v>
      </c>
      <c r="D341" s="166" t="s">
        <v>475</v>
      </c>
      <c r="E341" s="166" t="s">
        <v>19</v>
      </c>
      <c r="F341" s="167">
        <v>7988000</v>
      </c>
      <c r="G341" s="168">
        <f t="shared" si="10"/>
        <v>7988</v>
      </c>
    </row>
    <row r="342" spans="1:7" ht="12.75" customHeight="1">
      <c r="A342" s="164">
        <f t="shared" si="11"/>
        <v>331</v>
      </c>
      <c r="B342" s="165" t="s">
        <v>113</v>
      </c>
      <c r="C342" s="166" t="s">
        <v>39</v>
      </c>
      <c r="D342" s="166" t="s">
        <v>475</v>
      </c>
      <c r="E342" s="166" t="s">
        <v>102</v>
      </c>
      <c r="F342" s="167">
        <v>7988000</v>
      </c>
      <c r="G342" s="168">
        <f t="shared" si="10"/>
        <v>7988</v>
      </c>
    </row>
    <row r="343" spans="1:7" ht="38.25">
      <c r="A343" s="164">
        <f t="shared" si="11"/>
        <v>332</v>
      </c>
      <c r="B343" s="165" t="s">
        <v>830</v>
      </c>
      <c r="C343" s="166" t="s">
        <v>39</v>
      </c>
      <c r="D343" s="166" t="s">
        <v>667</v>
      </c>
      <c r="E343" s="166" t="s">
        <v>19</v>
      </c>
      <c r="F343" s="167">
        <v>14719260</v>
      </c>
      <c r="G343" s="168">
        <f t="shared" si="10"/>
        <v>14719.26</v>
      </c>
    </row>
    <row r="344" spans="1:7" ht="12.75" customHeight="1">
      <c r="A344" s="164">
        <f t="shared" si="11"/>
        <v>333</v>
      </c>
      <c r="B344" s="165" t="s">
        <v>113</v>
      </c>
      <c r="C344" s="166" t="s">
        <v>39</v>
      </c>
      <c r="D344" s="166" t="s">
        <v>667</v>
      </c>
      <c r="E344" s="166" t="s">
        <v>102</v>
      </c>
      <c r="F344" s="167">
        <v>14719260</v>
      </c>
      <c r="G344" s="168">
        <f t="shared" si="10"/>
        <v>14719.26</v>
      </c>
    </row>
    <row r="345" spans="1:7" ht="25.5" customHeight="1">
      <c r="A345" s="164">
        <f t="shared" si="11"/>
        <v>334</v>
      </c>
      <c r="B345" s="165" t="s">
        <v>668</v>
      </c>
      <c r="C345" s="166" t="s">
        <v>39</v>
      </c>
      <c r="D345" s="166" t="s">
        <v>669</v>
      </c>
      <c r="E345" s="166" t="s">
        <v>19</v>
      </c>
      <c r="F345" s="167">
        <v>16389520</v>
      </c>
      <c r="G345" s="168">
        <f t="shared" si="10"/>
        <v>16389.52</v>
      </c>
    </row>
    <row r="346" spans="1:7" ht="25.5">
      <c r="A346" s="164">
        <f t="shared" si="11"/>
        <v>335</v>
      </c>
      <c r="B346" s="165" t="s">
        <v>113</v>
      </c>
      <c r="C346" s="166" t="s">
        <v>39</v>
      </c>
      <c r="D346" s="166" t="s">
        <v>669</v>
      </c>
      <c r="E346" s="166" t="s">
        <v>102</v>
      </c>
      <c r="F346" s="167">
        <v>16389520</v>
      </c>
      <c r="G346" s="168">
        <f t="shared" si="10"/>
        <v>16389.52</v>
      </c>
    </row>
    <row r="347" spans="1:7" ht="25.5" customHeight="1">
      <c r="A347" s="164">
        <f t="shared" si="11"/>
        <v>336</v>
      </c>
      <c r="B347" s="165" t="s">
        <v>828</v>
      </c>
      <c r="C347" s="166" t="s">
        <v>39</v>
      </c>
      <c r="D347" s="166" t="s">
        <v>672</v>
      </c>
      <c r="E347" s="166" t="s">
        <v>19</v>
      </c>
      <c r="F347" s="167">
        <v>2009453.09</v>
      </c>
      <c r="G347" s="168">
        <f t="shared" si="10"/>
        <v>2009.45309</v>
      </c>
    </row>
    <row r="348" spans="1:7" ht="12.75">
      <c r="A348" s="164">
        <f t="shared" si="11"/>
        <v>337</v>
      </c>
      <c r="B348" s="165" t="s">
        <v>122</v>
      </c>
      <c r="C348" s="166" t="s">
        <v>39</v>
      </c>
      <c r="D348" s="166" t="s">
        <v>672</v>
      </c>
      <c r="E348" s="166" t="s">
        <v>105</v>
      </c>
      <c r="F348" s="167">
        <v>2009453.09</v>
      </c>
      <c r="G348" s="168">
        <f t="shared" si="10"/>
        <v>2009.45309</v>
      </c>
    </row>
    <row r="349" spans="1:7" ht="25.5" customHeight="1">
      <c r="A349" s="164">
        <f t="shared" si="11"/>
        <v>338</v>
      </c>
      <c r="B349" s="165" t="s">
        <v>1225</v>
      </c>
      <c r="C349" s="166" t="s">
        <v>39</v>
      </c>
      <c r="D349" s="166" t="s">
        <v>1226</v>
      </c>
      <c r="E349" s="166" t="s">
        <v>19</v>
      </c>
      <c r="F349" s="167">
        <v>5662593</v>
      </c>
      <c r="G349" s="168">
        <f t="shared" si="10"/>
        <v>5662.593</v>
      </c>
    </row>
    <row r="350" spans="1:7" ht="25.5">
      <c r="A350" s="164">
        <f t="shared" si="11"/>
        <v>339</v>
      </c>
      <c r="B350" s="165" t="s">
        <v>113</v>
      </c>
      <c r="C350" s="166" t="s">
        <v>39</v>
      </c>
      <c r="D350" s="166" t="s">
        <v>1226</v>
      </c>
      <c r="E350" s="166" t="s">
        <v>102</v>
      </c>
      <c r="F350" s="167">
        <v>5662593</v>
      </c>
      <c r="G350" s="168">
        <f t="shared" si="10"/>
        <v>5662.593</v>
      </c>
    </row>
    <row r="351" spans="1:7" ht="25.5" customHeight="1">
      <c r="A351" s="164">
        <f t="shared" si="11"/>
        <v>340</v>
      </c>
      <c r="B351" s="165" t="s">
        <v>831</v>
      </c>
      <c r="C351" s="166" t="s">
        <v>39</v>
      </c>
      <c r="D351" s="166" t="s">
        <v>626</v>
      </c>
      <c r="E351" s="166" t="s">
        <v>19</v>
      </c>
      <c r="F351" s="167">
        <v>18494000</v>
      </c>
      <c r="G351" s="168">
        <f t="shared" si="10"/>
        <v>18494</v>
      </c>
    </row>
    <row r="352" spans="1:7" ht="25.5">
      <c r="A352" s="164">
        <f t="shared" si="11"/>
        <v>341</v>
      </c>
      <c r="B352" s="165" t="s">
        <v>113</v>
      </c>
      <c r="C352" s="166" t="s">
        <v>39</v>
      </c>
      <c r="D352" s="166" t="s">
        <v>626</v>
      </c>
      <c r="E352" s="166" t="s">
        <v>102</v>
      </c>
      <c r="F352" s="167">
        <v>18494000</v>
      </c>
      <c r="G352" s="168">
        <f t="shared" si="10"/>
        <v>18494</v>
      </c>
    </row>
    <row r="353" spans="1:7" ht="12.75">
      <c r="A353" s="164">
        <f t="shared" si="11"/>
        <v>342</v>
      </c>
      <c r="B353" s="165" t="s">
        <v>95</v>
      </c>
      <c r="C353" s="166" t="s">
        <v>39</v>
      </c>
      <c r="D353" s="166" t="s">
        <v>363</v>
      </c>
      <c r="E353" s="166" t="s">
        <v>19</v>
      </c>
      <c r="F353" s="167">
        <v>2066800</v>
      </c>
      <c r="G353" s="168">
        <f t="shared" si="10"/>
        <v>2066.8</v>
      </c>
    </row>
    <row r="354" spans="1:7" ht="51">
      <c r="A354" s="164">
        <f t="shared" si="11"/>
        <v>343</v>
      </c>
      <c r="B354" s="165" t="s">
        <v>897</v>
      </c>
      <c r="C354" s="166" t="s">
        <v>39</v>
      </c>
      <c r="D354" s="166" t="s">
        <v>898</v>
      </c>
      <c r="E354" s="166" t="s">
        <v>19</v>
      </c>
      <c r="F354" s="167">
        <v>2066800</v>
      </c>
      <c r="G354" s="168">
        <f t="shared" si="10"/>
        <v>2066.8</v>
      </c>
    </row>
    <row r="355" spans="1:7" ht="25.5">
      <c r="A355" s="164">
        <f t="shared" si="11"/>
        <v>344</v>
      </c>
      <c r="B355" s="165" t="s">
        <v>113</v>
      </c>
      <c r="C355" s="166" t="s">
        <v>39</v>
      </c>
      <c r="D355" s="166" t="s">
        <v>898</v>
      </c>
      <c r="E355" s="166" t="s">
        <v>102</v>
      </c>
      <c r="F355" s="167">
        <v>2066800</v>
      </c>
      <c r="G355" s="168">
        <f t="shared" si="10"/>
        <v>2066.8</v>
      </c>
    </row>
    <row r="356" spans="1:7" ht="12.75" customHeight="1">
      <c r="A356" s="164">
        <f t="shared" si="11"/>
        <v>345</v>
      </c>
      <c r="B356" s="165" t="s">
        <v>531</v>
      </c>
      <c r="C356" s="166" t="s">
        <v>491</v>
      </c>
      <c r="D356" s="166" t="s">
        <v>362</v>
      </c>
      <c r="E356" s="166" t="s">
        <v>19</v>
      </c>
      <c r="F356" s="167">
        <v>61220639.42</v>
      </c>
      <c r="G356" s="168">
        <f t="shared" si="10"/>
        <v>61220.63942</v>
      </c>
    </row>
    <row r="357" spans="1:7" ht="25.5" customHeight="1">
      <c r="A357" s="164">
        <f t="shared" si="11"/>
        <v>346</v>
      </c>
      <c r="B357" s="165" t="s">
        <v>647</v>
      </c>
      <c r="C357" s="166" t="s">
        <v>491</v>
      </c>
      <c r="D357" s="166" t="s">
        <v>492</v>
      </c>
      <c r="E357" s="166" t="s">
        <v>19</v>
      </c>
      <c r="F357" s="167">
        <v>60727339.42</v>
      </c>
      <c r="G357" s="168">
        <f t="shared" si="10"/>
        <v>60727.339420000004</v>
      </c>
    </row>
    <row r="358" spans="1:7" ht="25.5">
      <c r="A358" s="164">
        <f t="shared" si="11"/>
        <v>347</v>
      </c>
      <c r="B358" s="165" t="s">
        <v>178</v>
      </c>
      <c r="C358" s="166" t="s">
        <v>491</v>
      </c>
      <c r="D358" s="166" t="s">
        <v>493</v>
      </c>
      <c r="E358" s="166" t="s">
        <v>19</v>
      </c>
      <c r="F358" s="167">
        <v>60727339.42</v>
      </c>
      <c r="G358" s="168">
        <f t="shared" si="10"/>
        <v>60727.339420000004</v>
      </c>
    </row>
    <row r="359" spans="1:7" ht="25.5" customHeight="1">
      <c r="A359" s="164">
        <f t="shared" si="11"/>
        <v>348</v>
      </c>
      <c r="B359" s="165" t="s">
        <v>180</v>
      </c>
      <c r="C359" s="166" t="s">
        <v>491</v>
      </c>
      <c r="D359" s="166" t="s">
        <v>494</v>
      </c>
      <c r="E359" s="166" t="s">
        <v>19</v>
      </c>
      <c r="F359" s="167">
        <v>54137621.82</v>
      </c>
      <c r="G359" s="168">
        <f t="shared" si="10"/>
        <v>54137.62182</v>
      </c>
    </row>
    <row r="360" spans="1:7" ht="12.75">
      <c r="A360" s="164">
        <f t="shared" si="11"/>
        <v>349</v>
      </c>
      <c r="B360" s="165" t="s">
        <v>119</v>
      </c>
      <c r="C360" s="166" t="s">
        <v>491</v>
      </c>
      <c r="D360" s="166" t="s">
        <v>494</v>
      </c>
      <c r="E360" s="166" t="s">
        <v>103</v>
      </c>
      <c r="F360" s="167">
        <v>46448562.53</v>
      </c>
      <c r="G360" s="168">
        <f t="shared" si="10"/>
        <v>46448.56253</v>
      </c>
    </row>
    <row r="361" spans="1:7" ht="25.5">
      <c r="A361" s="164">
        <f t="shared" si="11"/>
        <v>350</v>
      </c>
      <c r="B361" s="165" t="s">
        <v>113</v>
      </c>
      <c r="C361" s="166" t="s">
        <v>491</v>
      </c>
      <c r="D361" s="166" t="s">
        <v>494</v>
      </c>
      <c r="E361" s="166" t="s">
        <v>102</v>
      </c>
      <c r="F361" s="167">
        <v>6333693.29</v>
      </c>
      <c r="G361" s="168">
        <f t="shared" si="10"/>
        <v>6333.69329</v>
      </c>
    </row>
    <row r="362" spans="1:7" ht="12.75">
      <c r="A362" s="164">
        <f t="shared" si="11"/>
        <v>351</v>
      </c>
      <c r="B362" s="165" t="s">
        <v>120</v>
      </c>
      <c r="C362" s="166" t="s">
        <v>491</v>
      </c>
      <c r="D362" s="166" t="s">
        <v>494</v>
      </c>
      <c r="E362" s="166" t="s">
        <v>104</v>
      </c>
      <c r="F362" s="167">
        <v>1355366</v>
      </c>
      <c r="G362" s="168">
        <f t="shared" si="10"/>
        <v>1355.366</v>
      </c>
    </row>
    <row r="363" spans="1:7" ht="38.25">
      <c r="A363" s="164">
        <f t="shared" si="11"/>
        <v>352</v>
      </c>
      <c r="B363" s="165" t="s">
        <v>181</v>
      </c>
      <c r="C363" s="166" t="s">
        <v>491</v>
      </c>
      <c r="D363" s="166" t="s">
        <v>495</v>
      </c>
      <c r="E363" s="166" t="s">
        <v>19</v>
      </c>
      <c r="F363" s="167">
        <v>1786683.14</v>
      </c>
      <c r="G363" s="168">
        <f t="shared" si="10"/>
        <v>1786.6831399999999</v>
      </c>
    </row>
    <row r="364" spans="1:7" ht="12.75" customHeight="1">
      <c r="A364" s="164">
        <f t="shared" si="11"/>
        <v>353</v>
      </c>
      <c r="B364" s="165" t="s">
        <v>113</v>
      </c>
      <c r="C364" s="166" t="s">
        <v>491</v>
      </c>
      <c r="D364" s="166" t="s">
        <v>495</v>
      </c>
      <c r="E364" s="166" t="s">
        <v>102</v>
      </c>
      <c r="F364" s="167">
        <v>1786683.14</v>
      </c>
      <c r="G364" s="168">
        <f t="shared" si="10"/>
        <v>1786.6831399999999</v>
      </c>
    </row>
    <row r="365" spans="1:7" ht="38.25">
      <c r="A365" s="164">
        <f t="shared" si="11"/>
        <v>354</v>
      </c>
      <c r="B365" s="165" t="s">
        <v>179</v>
      </c>
      <c r="C365" s="166" t="s">
        <v>491</v>
      </c>
      <c r="D365" s="166" t="s">
        <v>496</v>
      </c>
      <c r="E365" s="166" t="s">
        <v>19</v>
      </c>
      <c r="F365" s="167">
        <v>3843608.86</v>
      </c>
      <c r="G365" s="168">
        <f t="shared" si="10"/>
        <v>3843.60886</v>
      </c>
    </row>
    <row r="366" spans="1:7" ht="25.5">
      <c r="A366" s="164">
        <f t="shared" si="11"/>
        <v>355</v>
      </c>
      <c r="B366" s="165" t="s">
        <v>113</v>
      </c>
      <c r="C366" s="166" t="s">
        <v>491</v>
      </c>
      <c r="D366" s="166" t="s">
        <v>496</v>
      </c>
      <c r="E366" s="166" t="s">
        <v>102</v>
      </c>
      <c r="F366" s="167">
        <v>947156.98</v>
      </c>
      <c r="G366" s="168">
        <f aca="true" t="shared" si="12" ref="G366:G426">F366/1000</f>
        <v>947.15698</v>
      </c>
    </row>
    <row r="367" spans="1:7" ht="12.75">
      <c r="A367" s="164">
        <f t="shared" si="11"/>
        <v>356</v>
      </c>
      <c r="B367" s="165" t="s">
        <v>122</v>
      </c>
      <c r="C367" s="166" t="s">
        <v>491</v>
      </c>
      <c r="D367" s="166" t="s">
        <v>496</v>
      </c>
      <c r="E367" s="166" t="s">
        <v>105</v>
      </c>
      <c r="F367" s="167">
        <v>2896451.88</v>
      </c>
      <c r="G367" s="168">
        <f t="shared" si="12"/>
        <v>2896.45188</v>
      </c>
    </row>
    <row r="368" spans="1:7" ht="25.5">
      <c r="A368" s="164">
        <f t="shared" si="11"/>
        <v>357</v>
      </c>
      <c r="B368" s="165" t="s">
        <v>549</v>
      </c>
      <c r="C368" s="166" t="s">
        <v>491</v>
      </c>
      <c r="D368" s="166" t="s">
        <v>731</v>
      </c>
      <c r="E368" s="166" t="s">
        <v>19</v>
      </c>
      <c r="F368" s="167">
        <v>909425.6</v>
      </c>
      <c r="G368" s="168">
        <f t="shared" si="12"/>
        <v>909.4256</v>
      </c>
    </row>
    <row r="369" spans="1:7" ht="25.5" customHeight="1">
      <c r="A369" s="164">
        <f t="shared" si="11"/>
        <v>358</v>
      </c>
      <c r="B369" s="165" t="s">
        <v>122</v>
      </c>
      <c r="C369" s="166" t="s">
        <v>491</v>
      </c>
      <c r="D369" s="166" t="s">
        <v>731</v>
      </c>
      <c r="E369" s="166" t="s">
        <v>105</v>
      </c>
      <c r="F369" s="167">
        <v>909425.6</v>
      </c>
      <c r="G369" s="168">
        <f t="shared" si="12"/>
        <v>909.4256</v>
      </c>
    </row>
    <row r="370" spans="1:7" ht="25.5">
      <c r="A370" s="164">
        <f t="shared" si="11"/>
        <v>359</v>
      </c>
      <c r="B370" s="165" t="s">
        <v>586</v>
      </c>
      <c r="C370" s="166" t="s">
        <v>491</v>
      </c>
      <c r="D370" s="166" t="s">
        <v>551</v>
      </c>
      <c r="E370" s="166" t="s">
        <v>19</v>
      </c>
      <c r="F370" s="167">
        <v>50000</v>
      </c>
      <c r="G370" s="168">
        <f t="shared" si="12"/>
        <v>50</v>
      </c>
    </row>
    <row r="371" spans="1:7" ht="25.5">
      <c r="A371" s="164">
        <f t="shared" si="11"/>
        <v>360</v>
      </c>
      <c r="B371" s="165" t="s">
        <v>113</v>
      </c>
      <c r="C371" s="166" t="s">
        <v>491</v>
      </c>
      <c r="D371" s="166" t="s">
        <v>551</v>
      </c>
      <c r="E371" s="166" t="s">
        <v>102</v>
      </c>
      <c r="F371" s="167">
        <v>50000</v>
      </c>
      <c r="G371" s="168">
        <f t="shared" si="12"/>
        <v>50</v>
      </c>
    </row>
    <row r="372" spans="1:7" ht="12.75">
      <c r="A372" s="164">
        <f t="shared" si="11"/>
        <v>361</v>
      </c>
      <c r="B372" s="165" t="s">
        <v>95</v>
      </c>
      <c r="C372" s="166" t="s">
        <v>491</v>
      </c>
      <c r="D372" s="166" t="s">
        <v>363</v>
      </c>
      <c r="E372" s="166" t="s">
        <v>19</v>
      </c>
      <c r="F372" s="167">
        <v>493300</v>
      </c>
      <c r="G372" s="168">
        <f t="shared" si="12"/>
        <v>493.3</v>
      </c>
    </row>
    <row r="373" spans="1:7" ht="25.5" customHeight="1">
      <c r="A373" s="164">
        <f t="shared" si="11"/>
        <v>362</v>
      </c>
      <c r="B373" s="165" t="s">
        <v>1227</v>
      </c>
      <c r="C373" s="166" t="s">
        <v>491</v>
      </c>
      <c r="D373" s="166" t="s">
        <v>1228</v>
      </c>
      <c r="E373" s="166" t="s">
        <v>19</v>
      </c>
      <c r="F373" s="167">
        <v>493300</v>
      </c>
      <c r="G373" s="168">
        <f t="shared" si="12"/>
        <v>493.3</v>
      </c>
    </row>
    <row r="374" spans="1:7" ht="25.5">
      <c r="A374" s="164">
        <f t="shared" si="11"/>
        <v>363</v>
      </c>
      <c r="B374" s="165" t="s">
        <v>113</v>
      </c>
      <c r="C374" s="166" t="s">
        <v>491</v>
      </c>
      <c r="D374" s="166" t="s">
        <v>1228</v>
      </c>
      <c r="E374" s="166" t="s">
        <v>102</v>
      </c>
      <c r="F374" s="167">
        <v>493300</v>
      </c>
      <c r="G374" s="168">
        <f t="shared" si="12"/>
        <v>493.3</v>
      </c>
    </row>
    <row r="375" spans="1:7" ht="12.75">
      <c r="A375" s="164">
        <f t="shared" si="11"/>
        <v>364</v>
      </c>
      <c r="B375" s="165" t="s">
        <v>532</v>
      </c>
      <c r="C375" s="166" t="s">
        <v>40</v>
      </c>
      <c r="D375" s="166" t="s">
        <v>362</v>
      </c>
      <c r="E375" s="166" t="s">
        <v>19</v>
      </c>
      <c r="F375" s="167">
        <v>24027498</v>
      </c>
      <c r="G375" s="168">
        <f t="shared" si="12"/>
        <v>24027.498</v>
      </c>
    </row>
    <row r="376" spans="1:7" ht="25.5" customHeight="1">
      <c r="A376" s="164">
        <f t="shared" si="11"/>
        <v>365</v>
      </c>
      <c r="B376" s="165" t="s">
        <v>644</v>
      </c>
      <c r="C376" s="166" t="s">
        <v>40</v>
      </c>
      <c r="D376" s="166" t="s">
        <v>452</v>
      </c>
      <c r="E376" s="166" t="s">
        <v>19</v>
      </c>
      <c r="F376" s="167">
        <v>21603500</v>
      </c>
      <c r="G376" s="168">
        <f t="shared" si="12"/>
        <v>21603.5</v>
      </c>
    </row>
    <row r="377" spans="1:7" ht="38.25">
      <c r="A377" s="164">
        <f t="shared" si="11"/>
        <v>366</v>
      </c>
      <c r="B377" s="165" t="s">
        <v>774</v>
      </c>
      <c r="C377" s="166" t="s">
        <v>40</v>
      </c>
      <c r="D377" s="166" t="s">
        <v>477</v>
      </c>
      <c r="E377" s="166" t="s">
        <v>19</v>
      </c>
      <c r="F377" s="167">
        <v>19386500</v>
      </c>
      <c r="G377" s="168">
        <f t="shared" si="12"/>
        <v>19386.5</v>
      </c>
    </row>
    <row r="378" spans="1:7" ht="25.5">
      <c r="A378" s="164">
        <f t="shared" si="11"/>
        <v>367</v>
      </c>
      <c r="B378" s="165" t="s">
        <v>170</v>
      </c>
      <c r="C378" s="166" t="s">
        <v>40</v>
      </c>
      <c r="D378" s="166" t="s">
        <v>478</v>
      </c>
      <c r="E378" s="166" t="s">
        <v>19</v>
      </c>
      <c r="F378" s="167">
        <v>10000000</v>
      </c>
      <c r="G378" s="168">
        <f t="shared" si="12"/>
        <v>10000</v>
      </c>
    </row>
    <row r="379" spans="1:7" ht="12.75" customHeight="1">
      <c r="A379" s="164">
        <f t="shared" si="11"/>
        <v>368</v>
      </c>
      <c r="B379" s="165" t="s">
        <v>113</v>
      </c>
      <c r="C379" s="166" t="s">
        <v>40</v>
      </c>
      <c r="D379" s="166" t="s">
        <v>478</v>
      </c>
      <c r="E379" s="166" t="s">
        <v>102</v>
      </c>
      <c r="F379" s="167">
        <v>10000000</v>
      </c>
      <c r="G379" s="168">
        <f t="shared" si="12"/>
        <v>10000</v>
      </c>
    </row>
    <row r="380" spans="1:7" ht="25.5">
      <c r="A380" s="164">
        <f t="shared" si="11"/>
        <v>369</v>
      </c>
      <c r="B380" s="165" t="s">
        <v>171</v>
      </c>
      <c r="C380" s="166" t="s">
        <v>40</v>
      </c>
      <c r="D380" s="166" t="s">
        <v>479</v>
      </c>
      <c r="E380" s="166" t="s">
        <v>19</v>
      </c>
      <c r="F380" s="167">
        <v>1500000</v>
      </c>
      <c r="G380" s="168">
        <f t="shared" si="12"/>
        <v>1500</v>
      </c>
    </row>
    <row r="381" spans="1:7" ht="25.5" customHeight="1">
      <c r="A381" s="164">
        <f t="shared" si="11"/>
        <v>370</v>
      </c>
      <c r="B381" s="165" t="s">
        <v>119</v>
      </c>
      <c r="C381" s="166" t="s">
        <v>40</v>
      </c>
      <c r="D381" s="166" t="s">
        <v>479</v>
      </c>
      <c r="E381" s="166" t="s">
        <v>103</v>
      </c>
      <c r="F381" s="167">
        <v>1500000</v>
      </c>
      <c r="G381" s="168">
        <f t="shared" si="12"/>
        <v>1500</v>
      </c>
    </row>
    <row r="382" spans="1:7" ht="51">
      <c r="A382" s="164">
        <f t="shared" si="11"/>
        <v>371</v>
      </c>
      <c r="B382" s="165" t="s">
        <v>172</v>
      </c>
      <c r="C382" s="166" t="s">
        <v>40</v>
      </c>
      <c r="D382" s="166" t="s">
        <v>480</v>
      </c>
      <c r="E382" s="166" t="s">
        <v>19</v>
      </c>
      <c r="F382" s="167">
        <v>200000</v>
      </c>
      <c r="G382" s="168">
        <f t="shared" si="12"/>
        <v>200</v>
      </c>
    </row>
    <row r="383" spans="1:7" ht="25.5" customHeight="1">
      <c r="A383" s="164">
        <f t="shared" si="11"/>
        <v>372</v>
      </c>
      <c r="B383" s="165" t="s">
        <v>113</v>
      </c>
      <c r="C383" s="166" t="s">
        <v>40</v>
      </c>
      <c r="D383" s="166" t="s">
        <v>480</v>
      </c>
      <c r="E383" s="166" t="s">
        <v>102</v>
      </c>
      <c r="F383" s="167">
        <v>200000</v>
      </c>
      <c r="G383" s="168">
        <f t="shared" si="12"/>
        <v>200</v>
      </c>
    </row>
    <row r="384" spans="1:7" ht="102">
      <c r="A384" s="164">
        <f t="shared" si="11"/>
        <v>373</v>
      </c>
      <c r="B384" s="165" t="s">
        <v>705</v>
      </c>
      <c r="C384" s="166" t="s">
        <v>40</v>
      </c>
      <c r="D384" s="166" t="s">
        <v>627</v>
      </c>
      <c r="E384" s="166" t="s">
        <v>19</v>
      </c>
      <c r="F384" s="167">
        <v>858700</v>
      </c>
      <c r="G384" s="168">
        <f t="shared" si="12"/>
        <v>858.7</v>
      </c>
    </row>
    <row r="385" spans="1:7" ht="25.5" customHeight="1">
      <c r="A385" s="164">
        <f t="shared" si="11"/>
        <v>374</v>
      </c>
      <c r="B385" s="165" t="s">
        <v>113</v>
      </c>
      <c r="C385" s="166" t="s">
        <v>40</v>
      </c>
      <c r="D385" s="166" t="s">
        <v>627</v>
      </c>
      <c r="E385" s="166" t="s">
        <v>102</v>
      </c>
      <c r="F385" s="167">
        <v>858700</v>
      </c>
      <c r="G385" s="168">
        <f t="shared" si="12"/>
        <v>858.7</v>
      </c>
    </row>
    <row r="386" spans="1:7" ht="25.5" customHeight="1">
      <c r="A386" s="164">
        <f t="shared" si="11"/>
        <v>375</v>
      </c>
      <c r="B386" s="165" t="s">
        <v>706</v>
      </c>
      <c r="C386" s="166" t="s">
        <v>40</v>
      </c>
      <c r="D386" s="166" t="s">
        <v>481</v>
      </c>
      <c r="E386" s="166" t="s">
        <v>19</v>
      </c>
      <c r="F386" s="167">
        <v>6827800</v>
      </c>
      <c r="G386" s="168">
        <f t="shared" si="12"/>
        <v>6827.8</v>
      </c>
    </row>
    <row r="387" spans="1:7" ht="25.5">
      <c r="A387" s="164">
        <f t="shared" si="11"/>
        <v>376</v>
      </c>
      <c r="B387" s="165" t="s">
        <v>113</v>
      </c>
      <c r="C387" s="166" t="s">
        <v>40</v>
      </c>
      <c r="D387" s="166" t="s">
        <v>481</v>
      </c>
      <c r="E387" s="166" t="s">
        <v>102</v>
      </c>
      <c r="F387" s="167">
        <v>6827800</v>
      </c>
      <c r="G387" s="168">
        <f t="shared" si="12"/>
        <v>6827.8</v>
      </c>
    </row>
    <row r="388" spans="1:7" ht="25.5" customHeight="1">
      <c r="A388" s="164">
        <f t="shared" si="11"/>
        <v>377</v>
      </c>
      <c r="B388" s="165" t="s">
        <v>173</v>
      </c>
      <c r="C388" s="166" t="s">
        <v>40</v>
      </c>
      <c r="D388" s="166" t="s">
        <v>482</v>
      </c>
      <c r="E388" s="166" t="s">
        <v>19</v>
      </c>
      <c r="F388" s="167">
        <v>2217000</v>
      </c>
      <c r="G388" s="168">
        <f t="shared" si="12"/>
        <v>2217</v>
      </c>
    </row>
    <row r="389" spans="1:7" ht="25.5" customHeight="1">
      <c r="A389" s="164">
        <f t="shared" si="11"/>
        <v>378</v>
      </c>
      <c r="B389" s="165" t="s">
        <v>174</v>
      </c>
      <c r="C389" s="166" t="s">
        <v>40</v>
      </c>
      <c r="D389" s="166" t="s">
        <v>483</v>
      </c>
      <c r="E389" s="166" t="s">
        <v>19</v>
      </c>
      <c r="F389" s="167">
        <v>700000</v>
      </c>
      <c r="G389" s="168">
        <f t="shared" si="12"/>
        <v>700</v>
      </c>
    </row>
    <row r="390" spans="1:7" ht="25.5">
      <c r="A390" s="164">
        <f t="shared" si="11"/>
        <v>379</v>
      </c>
      <c r="B390" s="165" t="s">
        <v>113</v>
      </c>
      <c r="C390" s="166" t="s">
        <v>40</v>
      </c>
      <c r="D390" s="166" t="s">
        <v>483</v>
      </c>
      <c r="E390" s="166" t="s">
        <v>102</v>
      </c>
      <c r="F390" s="167">
        <v>700000</v>
      </c>
      <c r="G390" s="168">
        <f t="shared" si="12"/>
        <v>700</v>
      </c>
    </row>
    <row r="391" spans="1:7" ht="25.5" customHeight="1">
      <c r="A391" s="164">
        <f t="shared" si="11"/>
        <v>380</v>
      </c>
      <c r="B391" s="165" t="s">
        <v>533</v>
      </c>
      <c r="C391" s="166" t="s">
        <v>40</v>
      </c>
      <c r="D391" s="166" t="s">
        <v>485</v>
      </c>
      <c r="E391" s="166" t="s">
        <v>19</v>
      </c>
      <c r="F391" s="167">
        <v>837000</v>
      </c>
      <c r="G391" s="168">
        <f t="shared" si="12"/>
        <v>837</v>
      </c>
    </row>
    <row r="392" spans="1:7" ht="25.5" customHeight="1">
      <c r="A392" s="164">
        <f t="shared" si="11"/>
        <v>381</v>
      </c>
      <c r="B392" s="165" t="s">
        <v>113</v>
      </c>
      <c r="C392" s="166" t="s">
        <v>40</v>
      </c>
      <c r="D392" s="166" t="s">
        <v>485</v>
      </c>
      <c r="E392" s="166" t="s">
        <v>102</v>
      </c>
      <c r="F392" s="167">
        <v>837000</v>
      </c>
      <c r="G392" s="168">
        <f t="shared" si="12"/>
        <v>837</v>
      </c>
    </row>
    <row r="393" spans="1:7" ht="38.25">
      <c r="A393" s="164">
        <f t="shared" si="11"/>
        <v>382</v>
      </c>
      <c r="B393" s="165" t="s">
        <v>175</v>
      </c>
      <c r="C393" s="166" t="s">
        <v>40</v>
      </c>
      <c r="D393" s="166" t="s">
        <v>486</v>
      </c>
      <c r="E393" s="166" t="s">
        <v>19</v>
      </c>
      <c r="F393" s="167">
        <v>680000</v>
      </c>
      <c r="G393" s="168">
        <f t="shared" si="12"/>
        <v>680</v>
      </c>
    </row>
    <row r="394" spans="1:7" ht="25.5">
      <c r="A394" s="164">
        <f t="shared" si="11"/>
        <v>383</v>
      </c>
      <c r="B394" s="165" t="s">
        <v>113</v>
      </c>
      <c r="C394" s="166" t="s">
        <v>40</v>
      </c>
      <c r="D394" s="166" t="s">
        <v>486</v>
      </c>
      <c r="E394" s="166" t="s">
        <v>102</v>
      </c>
      <c r="F394" s="167">
        <v>680000</v>
      </c>
      <c r="G394" s="168">
        <f t="shared" si="12"/>
        <v>680</v>
      </c>
    </row>
    <row r="395" spans="1:7" ht="25.5" customHeight="1">
      <c r="A395" s="164">
        <f t="shared" si="11"/>
        <v>384</v>
      </c>
      <c r="B395" s="165" t="s">
        <v>647</v>
      </c>
      <c r="C395" s="166" t="s">
        <v>40</v>
      </c>
      <c r="D395" s="166" t="s">
        <v>492</v>
      </c>
      <c r="E395" s="166" t="s">
        <v>19</v>
      </c>
      <c r="F395" s="167">
        <v>2423998</v>
      </c>
      <c r="G395" s="168">
        <f t="shared" si="12"/>
        <v>2423.998</v>
      </c>
    </row>
    <row r="396" spans="1:7" ht="25.5">
      <c r="A396" s="164">
        <f t="shared" si="11"/>
        <v>385</v>
      </c>
      <c r="B396" s="165" t="s">
        <v>182</v>
      </c>
      <c r="C396" s="166" t="s">
        <v>40</v>
      </c>
      <c r="D396" s="166" t="s">
        <v>497</v>
      </c>
      <c r="E396" s="166" t="s">
        <v>19</v>
      </c>
      <c r="F396" s="167">
        <v>1297829</v>
      </c>
      <c r="G396" s="168">
        <f t="shared" si="12"/>
        <v>1297.829</v>
      </c>
    </row>
    <row r="397" spans="1:7" ht="25.5">
      <c r="A397" s="164">
        <f t="shared" si="11"/>
        <v>386</v>
      </c>
      <c r="B397" s="165" t="s">
        <v>552</v>
      </c>
      <c r="C397" s="166" t="s">
        <v>40</v>
      </c>
      <c r="D397" s="166" t="s">
        <v>553</v>
      </c>
      <c r="E397" s="166" t="s">
        <v>19</v>
      </c>
      <c r="F397" s="167">
        <v>1148429</v>
      </c>
      <c r="G397" s="168">
        <f t="shared" si="12"/>
        <v>1148.429</v>
      </c>
    </row>
    <row r="398" spans="1:7" ht="12.75">
      <c r="A398" s="164">
        <f aca="true" t="shared" si="13" ref="A398:A461">A397+1</f>
        <v>387</v>
      </c>
      <c r="B398" s="165" t="s">
        <v>119</v>
      </c>
      <c r="C398" s="166" t="s">
        <v>40</v>
      </c>
      <c r="D398" s="166" t="s">
        <v>553</v>
      </c>
      <c r="E398" s="166" t="s">
        <v>103</v>
      </c>
      <c r="F398" s="167">
        <v>884454</v>
      </c>
      <c r="G398" s="168">
        <f t="shared" si="12"/>
        <v>884.454</v>
      </c>
    </row>
    <row r="399" spans="1:7" ht="12.75" customHeight="1">
      <c r="A399" s="164">
        <f t="shared" si="13"/>
        <v>388</v>
      </c>
      <c r="B399" s="165" t="s">
        <v>113</v>
      </c>
      <c r="C399" s="166" t="s">
        <v>40</v>
      </c>
      <c r="D399" s="166" t="s">
        <v>553</v>
      </c>
      <c r="E399" s="166" t="s">
        <v>102</v>
      </c>
      <c r="F399" s="167">
        <v>263975</v>
      </c>
      <c r="G399" s="168">
        <f t="shared" si="12"/>
        <v>263.975</v>
      </c>
    </row>
    <row r="400" spans="1:7" ht="25.5">
      <c r="A400" s="164">
        <f t="shared" si="13"/>
        <v>389</v>
      </c>
      <c r="B400" s="165" t="s">
        <v>890</v>
      </c>
      <c r="C400" s="166" t="s">
        <v>40</v>
      </c>
      <c r="D400" s="166" t="s">
        <v>881</v>
      </c>
      <c r="E400" s="166" t="s">
        <v>19</v>
      </c>
      <c r="F400" s="167">
        <v>64900</v>
      </c>
      <c r="G400" s="168">
        <f t="shared" si="12"/>
        <v>64.9</v>
      </c>
    </row>
    <row r="401" spans="1:7" ht="12.75" customHeight="1">
      <c r="A401" s="164">
        <f t="shared" si="13"/>
        <v>390</v>
      </c>
      <c r="B401" s="165" t="s">
        <v>113</v>
      </c>
      <c r="C401" s="166" t="s">
        <v>40</v>
      </c>
      <c r="D401" s="166" t="s">
        <v>881</v>
      </c>
      <c r="E401" s="166" t="s">
        <v>102</v>
      </c>
      <c r="F401" s="167">
        <v>41290</v>
      </c>
      <c r="G401" s="168">
        <f t="shared" si="12"/>
        <v>41.29</v>
      </c>
    </row>
    <row r="402" spans="1:7" ht="25.5" customHeight="1">
      <c r="A402" s="164">
        <f t="shared" si="13"/>
        <v>391</v>
      </c>
      <c r="B402" s="165" t="s">
        <v>888</v>
      </c>
      <c r="C402" s="166" t="s">
        <v>40</v>
      </c>
      <c r="D402" s="166" t="s">
        <v>881</v>
      </c>
      <c r="E402" s="166" t="s">
        <v>877</v>
      </c>
      <c r="F402" s="167">
        <v>23610</v>
      </c>
      <c r="G402" s="168">
        <f t="shared" si="12"/>
        <v>23.61</v>
      </c>
    </row>
    <row r="403" spans="1:7" ht="38.25">
      <c r="A403" s="164">
        <f t="shared" si="13"/>
        <v>392</v>
      </c>
      <c r="B403" s="165" t="s">
        <v>891</v>
      </c>
      <c r="C403" s="166" t="s">
        <v>40</v>
      </c>
      <c r="D403" s="166" t="s">
        <v>883</v>
      </c>
      <c r="E403" s="166" t="s">
        <v>19</v>
      </c>
      <c r="F403" s="167">
        <v>84500</v>
      </c>
      <c r="G403" s="168">
        <f t="shared" si="12"/>
        <v>84.5</v>
      </c>
    </row>
    <row r="404" spans="1:7" ht="25.5">
      <c r="A404" s="164">
        <f t="shared" si="13"/>
        <v>393</v>
      </c>
      <c r="B404" s="165" t="s">
        <v>113</v>
      </c>
      <c r="C404" s="166" t="s">
        <v>40</v>
      </c>
      <c r="D404" s="166" t="s">
        <v>883</v>
      </c>
      <c r="E404" s="166" t="s">
        <v>102</v>
      </c>
      <c r="F404" s="167">
        <v>39500</v>
      </c>
      <c r="G404" s="168">
        <f t="shared" si="12"/>
        <v>39.5</v>
      </c>
    </row>
    <row r="405" spans="1:7" ht="12.75">
      <c r="A405" s="164">
        <f t="shared" si="13"/>
        <v>394</v>
      </c>
      <c r="B405" s="165" t="s">
        <v>159</v>
      </c>
      <c r="C405" s="166" t="s">
        <v>40</v>
      </c>
      <c r="D405" s="166" t="s">
        <v>883</v>
      </c>
      <c r="E405" s="166" t="s">
        <v>100</v>
      </c>
      <c r="F405" s="167">
        <v>45000</v>
      </c>
      <c r="G405" s="168">
        <f t="shared" si="12"/>
        <v>45</v>
      </c>
    </row>
    <row r="406" spans="1:7" ht="12.75">
      <c r="A406" s="164">
        <f t="shared" si="13"/>
        <v>395</v>
      </c>
      <c r="B406" s="165" t="s">
        <v>183</v>
      </c>
      <c r="C406" s="166" t="s">
        <v>40</v>
      </c>
      <c r="D406" s="166" t="s">
        <v>498</v>
      </c>
      <c r="E406" s="166" t="s">
        <v>19</v>
      </c>
      <c r="F406" s="167">
        <v>1126169</v>
      </c>
      <c r="G406" s="168">
        <f t="shared" si="12"/>
        <v>1126.169</v>
      </c>
    </row>
    <row r="407" spans="1:7" ht="38.25">
      <c r="A407" s="164">
        <f t="shared" si="13"/>
        <v>396</v>
      </c>
      <c r="B407" s="165" t="s">
        <v>673</v>
      </c>
      <c r="C407" s="166" t="s">
        <v>40</v>
      </c>
      <c r="D407" s="166" t="s">
        <v>674</v>
      </c>
      <c r="E407" s="166" t="s">
        <v>19</v>
      </c>
      <c r="F407" s="167">
        <v>249743</v>
      </c>
      <c r="G407" s="168">
        <f t="shared" si="12"/>
        <v>249.743</v>
      </c>
    </row>
    <row r="408" spans="1:7" ht="12.75" customHeight="1">
      <c r="A408" s="164">
        <f t="shared" si="13"/>
        <v>397</v>
      </c>
      <c r="B408" s="165" t="s">
        <v>113</v>
      </c>
      <c r="C408" s="166" t="s">
        <v>40</v>
      </c>
      <c r="D408" s="166" t="s">
        <v>674</v>
      </c>
      <c r="E408" s="166" t="s">
        <v>102</v>
      </c>
      <c r="F408" s="167">
        <v>249743</v>
      </c>
      <c r="G408" s="168">
        <f t="shared" si="12"/>
        <v>249.743</v>
      </c>
    </row>
    <row r="409" spans="1:7" ht="25.5" customHeight="1">
      <c r="A409" s="164">
        <f t="shared" si="13"/>
        <v>398</v>
      </c>
      <c r="B409" s="165" t="s">
        <v>184</v>
      </c>
      <c r="C409" s="166" t="s">
        <v>40</v>
      </c>
      <c r="D409" s="166" t="s">
        <v>499</v>
      </c>
      <c r="E409" s="166" t="s">
        <v>19</v>
      </c>
      <c r="F409" s="167">
        <v>345630</v>
      </c>
      <c r="G409" s="168">
        <f t="shared" si="12"/>
        <v>345.63</v>
      </c>
    </row>
    <row r="410" spans="1:7" ht="12.75" customHeight="1">
      <c r="A410" s="164">
        <f t="shared" si="13"/>
        <v>399</v>
      </c>
      <c r="B410" s="165" t="s">
        <v>113</v>
      </c>
      <c r="C410" s="166" t="s">
        <v>40</v>
      </c>
      <c r="D410" s="166" t="s">
        <v>499</v>
      </c>
      <c r="E410" s="166" t="s">
        <v>102</v>
      </c>
      <c r="F410" s="167">
        <v>345630</v>
      </c>
      <c r="G410" s="168">
        <f t="shared" si="12"/>
        <v>345.63</v>
      </c>
    </row>
    <row r="411" spans="1:7" ht="25.5">
      <c r="A411" s="164">
        <f t="shared" si="13"/>
        <v>400</v>
      </c>
      <c r="B411" s="165" t="s">
        <v>301</v>
      </c>
      <c r="C411" s="166" t="s">
        <v>40</v>
      </c>
      <c r="D411" s="166" t="s">
        <v>500</v>
      </c>
      <c r="E411" s="166" t="s">
        <v>19</v>
      </c>
      <c r="F411" s="167">
        <v>28500</v>
      </c>
      <c r="G411" s="168">
        <f t="shared" si="12"/>
        <v>28.5</v>
      </c>
    </row>
    <row r="412" spans="1:7" ht="25.5" customHeight="1">
      <c r="A412" s="164">
        <f t="shared" si="13"/>
        <v>401</v>
      </c>
      <c r="B412" s="165" t="s">
        <v>113</v>
      </c>
      <c r="C412" s="166" t="s">
        <v>40</v>
      </c>
      <c r="D412" s="166" t="s">
        <v>500</v>
      </c>
      <c r="E412" s="166" t="s">
        <v>102</v>
      </c>
      <c r="F412" s="167">
        <v>28500</v>
      </c>
      <c r="G412" s="168">
        <f t="shared" si="12"/>
        <v>28.5</v>
      </c>
    </row>
    <row r="413" spans="1:7" ht="25.5">
      <c r="A413" s="164">
        <f t="shared" si="13"/>
        <v>402</v>
      </c>
      <c r="B413" s="165" t="s">
        <v>892</v>
      </c>
      <c r="C413" s="166" t="s">
        <v>40</v>
      </c>
      <c r="D413" s="166" t="s">
        <v>885</v>
      </c>
      <c r="E413" s="166" t="s">
        <v>19</v>
      </c>
      <c r="F413" s="167">
        <v>30523</v>
      </c>
      <c r="G413" s="168">
        <f t="shared" si="12"/>
        <v>30.523</v>
      </c>
    </row>
    <row r="414" spans="1:7" ht="25.5" customHeight="1">
      <c r="A414" s="164">
        <f t="shared" si="13"/>
        <v>403</v>
      </c>
      <c r="B414" s="165" t="s">
        <v>113</v>
      </c>
      <c r="C414" s="166" t="s">
        <v>40</v>
      </c>
      <c r="D414" s="166" t="s">
        <v>885</v>
      </c>
      <c r="E414" s="166" t="s">
        <v>102</v>
      </c>
      <c r="F414" s="167">
        <v>30523</v>
      </c>
      <c r="G414" s="168">
        <f t="shared" si="12"/>
        <v>30.523</v>
      </c>
    </row>
    <row r="415" spans="1:7" ht="63.75">
      <c r="A415" s="164">
        <f t="shared" si="13"/>
        <v>404</v>
      </c>
      <c r="B415" s="165" t="s">
        <v>185</v>
      </c>
      <c r="C415" s="166" t="s">
        <v>40</v>
      </c>
      <c r="D415" s="166" t="s">
        <v>764</v>
      </c>
      <c r="E415" s="166" t="s">
        <v>19</v>
      </c>
      <c r="F415" s="167">
        <v>75000</v>
      </c>
      <c r="G415" s="168">
        <f t="shared" si="12"/>
        <v>75</v>
      </c>
    </row>
    <row r="416" spans="1:7" ht="25.5">
      <c r="A416" s="164">
        <f t="shared" si="13"/>
        <v>405</v>
      </c>
      <c r="B416" s="165" t="s">
        <v>113</v>
      </c>
      <c r="C416" s="166" t="s">
        <v>40</v>
      </c>
      <c r="D416" s="166" t="s">
        <v>764</v>
      </c>
      <c r="E416" s="166" t="s">
        <v>102</v>
      </c>
      <c r="F416" s="167">
        <v>75000</v>
      </c>
      <c r="G416" s="168">
        <f t="shared" si="12"/>
        <v>75</v>
      </c>
    </row>
    <row r="417" spans="1:7" ht="12.75" customHeight="1">
      <c r="A417" s="164">
        <f t="shared" si="13"/>
        <v>406</v>
      </c>
      <c r="B417" s="165" t="s">
        <v>587</v>
      </c>
      <c r="C417" s="166" t="s">
        <v>40</v>
      </c>
      <c r="D417" s="166" t="s">
        <v>554</v>
      </c>
      <c r="E417" s="166" t="s">
        <v>19</v>
      </c>
      <c r="F417" s="167">
        <v>10000</v>
      </c>
      <c r="G417" s="168">
        <f t="shared" si="12"/>
        <v>10</v>
      </c>
    </row>
    <row r="418" spans="1:7" ht="25.5" customHeight="1">
      <c r="A418" s="164">
        <f t="shared" si="13"/>
        <v>407</v>
      </c>
      <c r="B418" s="165" t="s">
        <v>113</v>
      </c>
      <c r="C418" s="166" t="s">
        <v>40</v>
      </c>
      <c r="D418" s="166" t="s">
        <v>554</v>
      </c>
      <c r="E418" s="166" t="s">
        <v>102</v>
      </c>
      <c r="F418" s="167">
        <v>10000</v>
      </c>
      <c r="G418" s="168">
        <f t="shared" si="12"/>
        <v>10</v>
      </c>
    </row>
    <row r="419" spans="1:7" ht="25.5">
      <c r="A419" s="164">
        <f t="shared" si="13"/>
        <v>408</v>
      </c>
      <c r="B419" s="165" t="s">
        <v>732</v>
      </c>
      <c r="C419" s="166" t="s">
        <v>40</v>
      </c>
      <c r="D419" s="166" t="s">
        <v>733</v>
      </c>
      <c r="E419" s="166" t="s">
        <v>19</v>
      </c>
      <c r="F419" s="167">
        <v>386773</v>
      </c>
      <c r="G419" s="168">
        <f t="shared" si="12"/>
        <v>386.773</v>
      </c>
    </row>
    <row r="420" spans="1:7" ht="12.75" customHeight="1">
      <c r="A420" s="164">
        <f t="shared" si="13"/>
        <v>409</v>
      </c>
      <c r="B420" s="165" t="s">
        <v>304</v>
      </c>
      <c r="C420" s="166" t="s">
        <v>40</v>
      </c>
      <c r="D420" s="166" t="s">
        <v>733</v>
      </c>
      <c r="E420" s="166" t="s">
        <v>305</v>
      </c>
      <c r="F420" s="167">
        <v>386773</v>
      </c>
      <c r="G420" s="168">
        <f t="shared" si="12"/>
        <v>386.773</v>
      </c>
    </row>
    <row r="421" spans="1:7" ht="12.75">
      <c r="A421" s="164">
        <f t="shared" si="13"/>
        <v>410</v>
      </c>
      <c r="B421" s="165" t="s">
        <v>74</v>
      </c>
      <c r="C421" s="166" t="s">
        <v>41</v>
      </c>
      <c r="D421" s="166" t="s">
        <v>362</v>
      </c>
      <c r="E421" s="166" t="s">
        <v>19</v>
      </c>
      <c r="F421" s="167">
        <v>11882123.78</v>
      </c>
      <c r="G421" s="168">
        <f t="shared" si="12"/>
        <v>11882.12378</v>
      </c>
    </row>
    <row r="422" spans="1:7" ht="25.5" customHeight="1">
      <c r="A422" s="164">
        <f t="shared" si="13"/>
        <v>411</v>
      </c>
      <c r="B422" s="165" t="s">
        <v>644</v>
      </c>
      <c r="C422" s="166" t="s">
        <v>41</v>
      </c>
      <c r="D422" s="166" t="s">
        <v>452</v>
      </c>
      <c r="E422" s="166" t="s">
        <v>19</v>
      </c>
      <c r="F422" s="167">
        <v>11882123.78</v>
      </c>
      <c r="G422" s="168">
        <f t="shared" si="12"/>
        <v>11882.12378</v>
      </c>
    </row>
    <row r="423" spans="1:7" ht="38.25">
      <c r="A423" s="164">
        <f t="shared" si="13"/>
        <v>412</v>
      </c>
      <c r="B423" s="165" t="s">
        <v>165</v>
      </c>
      <c r="C423" s="166" t="s">
        <v>41</v>
      </c>
      <c r="D423" s="166" t="s">
        <v>464</v>
      </c>
      <c r="E423" s="166" t="s">
        <v>19</v>
      </c>
      <c r="F423" s="167">
        <v>640426.02</v>
      </c>
      <c r="G423" s="168">
        <f t="shared" si="12"/>
        <v>640.42602</v>
      </c>
    </row>
    <row r="424" spans="1:7" ht="25.5" customHeight="1">
      <c r="A424" s="164">
        <f t="shared" si="13"/>
        <v>413</v>
      </c>
      <c r="B424" s="165" t="s">
        <v>646</v>
      </c>
      <c r="C424" s="166" t="s">
        <v>41</v>
      </c>
      <c r="D424" s="166" t="s">
        <v>625</v>
      </c>
      <c r="E424" s="166" t="s">
        <v>19</v>
      </c>
      <c r="F424" s="167">
        <v>640426.02</v>
      </c>
      <c r="G424" s="168">
        <f t="shared" si="12"/>
        <v>640.42602</v>
      </c>
    </row>
    <row r="425" spans="1:7" ht="25.5">
      <c r="A425" s="164">
        <f t="shared" si="13"/>
        <v>414</v>
      </c>
      <c r="B425" s="165" t="s">
        <v>113</v>
      </c>
      <c r="C425" s="166" t="s">
        <v>41</v>
      </c>
      <c r="D425" s="166" t="s">
        <v>625</v>
      </c>
      <c r="E425" s="166" t="s">
        <v>102</v>
      </c>
      <c r="F425" s="167">
        <v>640426.02</v>
      </c>
      <c r="G425" s="168">
        <f t="shared" si="12"/>
        <v>640.42602</v>
      </c>
    </row>
    <row r="426" spans="1:7" ht="51">
      <c r="A426" s="164">
        <f t="shared" si="13"/>
        <v>415</v>
      </c>
      <c r="B426" s="165" t="s">
        <v>648</v>
      </c>
      <c r="C426" s="166" t="s">
        <v>41</v>
      </c>
      <c r="D426" s="166" t="s">
        <v>487</v>
      </c>
      <c r="E426" s="166" t="s">
        <v>19</v>
      </c>
      <c r="F426" s="167">
        <v>11241697.76</v>
      </c>
      <c r="G426" s="168">
        <f t="shared" si="12"/>
        <v>11241.69776</v>
      </c>
    </row>
    <row r="427" spans="1:7" ht="51">
      <c r="A427" s="164">
        <f t="shared" si="13"/>
        <v>416</v>
      </c>
      <c r="B427" s="165" t="s">
        <v>176</v>
      </c>
      <c r="C427" s="166" t="s">
        <v>41</v>
      </c>
      <c r="D427" s="166" t="s">
        <v>488</v>
      </c>
      <c r="E427" s="166" t="s">
        <v>19</v>
      </c>
      <c r="F427" s="167">
        <v>10234637.67</v>
      </c>
      <c r="G427" s="168">
        <f aca="true" t="shared" si="14" ref="G427:G488">F427/1000</f>
        <v>10234.63767</v>
      </c>
    </row>
    <row r="428" spans="1:7" ht="12.75">
      <c r="A428" s="164">
        <f t="shared" si="13"/>
        <v>417</v>
      </c>
      <c r="B428" s="165" t="s">
        <v>119</v>
      </c>
      <c r="C428" s="166" t="s">
        <v>41</v>
      </c>
      <c r="D428" s="166" t="s">
        <v>488</v>
      </c>
      <c r="E428" s="166" t="s">
        <v>103</v>
      </c>
      <c r="F428" s="167">
        <v>8565214.67</v>
      </c>
      <c r="G428" s="168">
        <f t="shared" si="14"/>
        <v>8565.21467</v>
      </c>
    </row>
    <row r="429" spans="1:7" ht="25.5" customHeight="1">
      <c r="A429" s="164">
        <f t="shared" si="13"/>
        <v>418</v>
      </c>
      <c r="B429" s="165" t="s">
        <v>113</v>
      </c>
      <c r="C429" s="166" t="s">
        <v>41</v>
      </c>
      <c r="D429" s="166" t="s">
        <v>488</v>
      </c>
      <c r="E429" s="166" t="s">
        <v>102</v>
      </c>
      <c r="F429" s="167">
        <v>1665423</v>
      </c>
      <c r="G429" s="168">
        <f t="shared" si="14"/>
        <v>1665.423</v>
      </c>
    </row>
    <row r="430" spans="1:7" ht="12.75">
      <c r="A430" s="164">
        <f t="shared" si="13"/>
        <v>419</v>
      </c>
      <c r="B430" s="165" t="s">
        <v>120</v>
      </c>
      <c r="C430" s="166" t="s">
        <v>41</v>
      </c>
      <c r="D430" s="166" t="s">
        <v>488</v>
      </c>
      <c r="E430" s="166" t="s">
        <v>104</v>
      </c>
      <c r="F430" s="167">
        <v>4000</v>
      </c>
      <c r="G430" s="168">
        <f t="shared" si="14"/>
        <v>4</v>
      </c>
    </row>
    <row r="431" spans="1:7" ht="63.75">
      <c r="A431" s="164">
        <f t="shared" si="13"/>
        <v>420</v>
      </c>
      <c r="B431" s="165" t="s">
        <v>177</v>
      </c>
      <c r="C431" s="166" t="s">
        <v>41</v>
      </c>
      <c r="D431" s="166" t="s">
        <v>489</v>
      </c>
      <c r="E431" s="166" t="s">
        <v>19</v>
      </c>
      <c r="F431" s="167">
        <v>1007060.09</v>
      </c>
      <c r="G431" s="168">
        <f t="shared" si="14"/>
        <v>1007.06009</v>
      </c>
    </row>
    <row r="432" spans="1:7" ht="25.5">
      <c r="A432" s="164">
        <f t="shared" si="13"/>
        <v>421</v>
      </c>
      <c r="B432" s="165" t="s">
        <v>113</v>
      </c>
      <c r="C432" s="166" t="s">
        <v>41</v>
      </c>
      <c r="D432" s="166" t="s">
        <v>489</v>
      </c>
      <c r="E432" s="166" t="s">
        <v>102</v>
      </c>
      <c r="F432" s="167">
        <v>907060.09</v>
      </c>
      <c r="G432" s="168">
        <f t="shared" si="14"/>
        <v>907.06009</v>
      </c>
    </row>
    <row r="433" spans="1:7" ht="25.5" customHeight="1">
      <c r="A433" s="164">
        <f t="shared" si="13"/>
        <v>422</v>
      </c>
      <c r="B433" s="165" t="s">
        <v>521</v>
      </c>
      <c r="C433" s="166" t="s">
        <v>41</v>
      </c>
      <c r="D433" s="166" t="s">
        <v>489</v>
      </c>
      <c r="E433" s="166" t="s">
        <v>373</v>
      </c>
      <c r="F433" s="167">
        <v>100000</v>
      </c>
      <c r="G433" s="168">
        <f t="shared" si="14"/>
        <v>100</v>
      </c>
    </row>
    <row r="434" spans="1:7" ht="12.75">
      <c r="A434" s="164">
        <f t="shared" si="13"/>
        <v>423</v>
      </c>
      <c r="B434" s="165" t="s">
        <v>75</v>
      </c>
      <c r="C434" s="166" t="s">
        <v>42</v>
      </c>
      <c r="D434" s="166" t="s">
        <v>362</v>
      </c>
      <c r="E434" s="166" t="s">
        <v>19</v>
      </c>
      <c r="F434" s="167">
        <v>30124494</v>
      </c>
      <c r="G434" s="168">
        <f t="shared" si="14"/>
        <v>30124.494</v>
      </c>
    </row>
    <row r="435" spans="1:7" ht="12.75">
      <c r="A435" s="164">
        <f t="shared" si="13"/>
        <v>424</v>
      </c>
      <c r="B435" s="165" t="s">
        <v>76</v>
      </c>
      <c r="C435" s="166" t="s">
        <v>43</v>
      </c>
      <c r="D435" s="166" t="s">
        <v>362</v>
      </c>
      <c r="E435" s="166" t="s">
        <v>19</v>
      </c>
      <c r="F435" s="167">
        <v>27101935</v>
      </c>
      <c r="G435" s="168">
        <f t="shared" si="14"/>
        <v>27101.935</v>
      </c>
    </row>
    <row r="436" spans="1:7" ht="51">
      <c r="A436" s="164">
        <f t="shared" si="13"/>
        <v>425</v>
      </c>
      <c r="B436" s="165" t="s">
        <v>647</v>
      </c>
      <c r="C436" s="166" t="s">
        <v>43</v>
      </c>
      <c r="D436" s="166" t="s">
        <v>492</v>
      </c>
      <c r="E436" s="166" t="s">
        <v>19</v>
      </c>
      <c r="F436" s="167">
        <v>26418835</v>
      </c>
      <c r="G436" s="168">
        <f t="shared" si="14"/>
        <v>26418.835</v>
      </c>
    </row>
    <row r="437" spans="1:7" ht="12.75">
      <c r="A437" s="164">
        <f t="shared" si="13"/>
        <v>426</v>
      </c>
      <c r="B437" s="165" t="s">
        <v>186</v>
      </c>
      <c r="C437" s="166" t="s">
        <v>43</v>
      </c>
      <c r="D437" s="166" t="s">
        <v>501</v>
      </c>
      <c r="E437" s="166" t="s">
        <v>19</v>
      </c>
      <c r="F437" s="167">
        <v>26418835</v>
      </c>
      <c r="G437" s="168">
        <f t="shared" si="14"/>
        <v>26418.835</v>
      </c>
    </row>
    <row r="438" spans="1:7" ht="63.75">
      <c r="A438" s="164">
        <f t="shared" si="13"/>
        <v>427</v>
      </c>
      <c r="B438" s="165" t="s">
        <v>555</v>
      </c>
      <c r="C438" s="166" t="s">
        <v>43</v>
      </c>
      <c r="D438" s="166" t="s">
        <v>556</v>
      </c>
      <c r="E438" s="166" t="s">
        <v>19</v>
      </c>
      <c r="F438" s="167">
        <v>4016065</v>
      </c>
      <c r="G438" s="168">
        <f t="shared" si="14"/>
        <v>4016.065</v>
      </c>
    </row>
    <row r="439" spans="1:7" ht="12.75" customHeight="1">
      <c r="A439" s="164">
        <f t="shared" si="13"/>
        <v>428</v>
      </c>
      <c r="B439" s="165" t="s">
        <v>159</v>
      </c>
      <c r="C439" s="166" t="s">
        <v>43</v>
      </c>
      <c r="D439" s="166" t="s">
        <v>556</v>
      </c>
      <c r="E439" s="166" t="s">
        <v>100</v>
      </c>
      <c r="F439" s="167">
        <v>4016065</v>
      </c>
      <c r="G439" s="168">
        <f t="shared" si="14"/>
        <v>4016.065</v>
      </c>
    </row>
    <row r="440" spans="1:7" ht="12.75">
      <c r="A440" s="164">
        <f t="shared" si="13"/>
        <v>429</v>
      </c>
      <c r="B440" s="165" t="s">
        <v>187</v>
      </c>
      <c r="C440" s="166" t="s">
        <v>43</v>
      </c>
      <c r="D440" s="166" t="s">
        <v>502</v>
      </c>
      <c r="E440" s="166" t="s">
        <v>19</v>
      </c>
      <c r="F440" s="167">
        <v>10619354.1</v>
      </c>
      <c r="G440" s="168">
        <f t="shared" si="14"/>
        <v>10619.3541</v>
      </c>
    </row>
    <row r="441" spans="1:7" ht="12.75" customHeight="1">
      <c r="A441" s="164">
        <f t="shared" si="13"/>
        <v>430</v>
      </c>
      <c r="B441" s="165" t="s">
        <v>119</v>
      </c>
      <c r="C441" s="166" t="s">
        <v>43</v>
      </c>
      <c r="D441" s="166" t="s">
        <v>502</v>
      </c>
      <c r="E441" s="166" t="s">
        <v>103</v>
      </c>
      <c r="F441" s="167">
        <v>8924383.1</v>
      </c>
      <c r="G441" s="168">
        <f t="shared" si="14"/>
        <v>8924.3831</v>
      </c>
    </row>
    <row r="442" spans="1:7" ht="25.5">
      <c r="A442" s="164">
        <f t="shared" si="13"/>
        <v>431</v>
      </c>
      <c r="B442" s="165" t="s">
        <v>113</v>
      </c>
      <c r="C442" s="166" t="s">
        <v>43</v>
      </c>
      <c r="D442" s="166" t="s">
        <v>502</v>
      </c>
      <c r="E442" s="166" t="s">
        <v>102</v>
      </c>
      <c r="F442" s="167">
        <v>1138971</v>
      </c>
      <c r="G442" s="168">
        <f t="shared" si="14"/>
        <v>1138.971</v>
      </c>
    </row>
    <row r="443" spans="1:7" ht="12.75">
      <c r="A443" s="164">
        <f t="shared" si="13"/>
        <v>432</v>
      </c>
      <c r="B443" s="165" t="s">
        <v>122</v>
      </c>
      <c r="C443" s="166" t="s">
        <v>43</v>
      </c>
      <c r="D443" s="166" t="s">
        <v>502</v>
      </c>
      <c r="E443" s="166" t="s">
        <v>105</v>
      </c>
      <c r="F443" s="167">
        <v>126000</v>
      </c>
      <c r="G443" s="168">
        <f t="shared" si="14"/>
        <v>126</v>
      </c>
    </row>
    <row r="444" spans="1:7" ht="12.75">
      <c r="A444" s="164">
        <f t="shared" si="13"/>
        <v>433</v>
      </c>
      <c r="B444" s="165" t="s">
        <v>120</v>
      </c>
      <c r="C444" s="166" t="s">
        <v>43</v>
      </c>
      <c r="D444" s="166" t="s">
        <v>502</v>
      </c>
      <c r="E444" s="166" t="s">
        <v>104</v>
      </c>
      <c r="F444" s="167">
        <v>430000</v>
      </c>
      <c r="G444" s="168">
        <f t="shared" si="14"/>
        <v>430</v>
      </c>
    </row>
    <row r="445" spans="1:7" ht="38.25">
      <c r="A445" s="164">
        <f t="shared" si="13"/>
        <v>434</v>
      </c>
      <c r="B445" s="165" t="s">
        <v>302</v>
      </c>
      <c r="C445" s="166" t="s">
        <v>43</v>
      </c>
      <c r="D445" s="166" t="s">
        <v>503</v>
      </c>
      <c r="E445" s="166" t="s">
        <v>19</v>
      </c>
      <c r="F445" s="167">
        <v>2033095.35</v>
      </c>
      <c r="G445" s="168">
        <f t="shared" si="14"/>
        <v>2033.09535</v>
      </c>
    </row>
    <row r="446" spans="1:7" ht="12.75">
      <c r="A446" s="164">
        <f t="shared" si="13"/>
        <v>435</v>
      </c>
      <c r="B446" s="165" t="s">
        <v>119</v>
      </c>
      <c r="C446" s="166" t="s">
        <v>43</v>
      </c>
      <c r="D446" s="166" t="s">
        <v>503</v>
      </c>
      <c r="E446" s="166" t="s">
        <v>103</v>
      </c>
      <c r="F446" s="167">
        <v>1929716.35</v>
      </c>
      <c r="G446" s="168">
        <f t="shared" si="14"/>
        <v>1929.7163500000001</v>
      </c>
    </row>
    <row r="447" spans="1:7" ht="25.5">
      <c r="A447" s="164">
        <f t="shared" si="13"/>
        <v>436</v>
      </c>
      <c r="B447" s="165" t="s">
        <v>113</v>
      </c>
      <c r="C447" s="166" t="s">
        <v>43</v>
      </c>
      <c r="D447" s="166" t="s">
        <v>503</v>
      </c>
      <c r="E447" s="166" t="s">
        <v>102</v>
      </c>
      <c r="F447" s="167">
        <v>103379</v>
      </c>
      <c r="G447" s="168">
        <f t="shared" si="14"/>
        <v>103.379</v>
      </c>
    </row>
    <row r="448" spans="1:7" ht="25.5">
      <c r="A448" s="164">
        <f t="shared" si="13"/>
        <v>437</v>
      </c>
      <c r="B448" s="165" t="s">
        <v>188</v>
      </c>
      <c r="C448" s="166" t="s">
        <v>43</v>
      </c>
      <c r="D448" s="166" t="s">
        <v>504</v>
      </c>
      <c r="E448" s="166" t="s">
        <v>19</v>
      </c>
      <c r="F448" s="167">
        <v>572931.55</v>
      </c>
      <c r="G448" s="168">
        <f t="shared" si="14"/>
        <v>572.93155</v>
      </c>
    </row>
    <row r="449" spans="1:7" ht="25.5">
      <c r="A449" s="164">
        <f t="shared" si="13"/>
        <v>438</v>
      </c>
      <c r="B449" s="165" t="s">
        <v>113</v>
      </c>
      <c r="C449" s="166" t="s">
        <v>43</v>
      </c>
      <c r="D449" s="166" t="s">
        <v>504</v>
      </c>
      <c r="E449" s="166" t="s">
        <v>102</v>
      </c>
      <c r="F449" s="167">
        <v>572931.55</v>
      </c>
      <c r="G449" s="168">
        <f t="shared" si="14"/>
        <v>572.93155</v>
      </c>
    </row>
    <row r="450" spans="1:7" ht="25.5">
      <c r="A450" s="164">
        <f t="shared" si="13"/>
        <v>439</v>
      </c>
      <c r="B450" s="165" t="s">
        <v>189</v>
      </c>
      <c r="C450" s="166" t="s">
        <v>43</v>
      </c>
      <c r="D450" s="166" t="s">
        <v>505</v>
      </c>
      <c r="E450" s="166" t="s">
        <v>19</v>
      </c>
      <c r="F450" s="167">
        <v>60000</v>
      </c>
      <c r="G450" s="168">
        <f t="shared" si="14"/>
        <v>60</v>
      </c>
    </row>
    <row r="451" spans="1:7" ht="25.5">
      <c r="A451" s="164">
        <f t="shared" si="13"/>
        <v>440</v>
      </c>
      <c r="B451" s="165" t="s">
        <v>113</v>
      </c>
      <c r="C451" s="166" t="s">
        <v>43</v>
      </c>
      <c r="D451" s="166" t="s">
        <v>505</v>
      </c>
      <c r="E451" s="166" t="s">
        <v>102</v>
      </c>
      <c r="F451" s="167">
        <v>60000</v>
      </c>
      <c r="G451" s="168">
        <f t="shared" si="14"/>
        <v>60</v>
      </c>
    </row>
    <row r="452" spans="1:7" ht="12.75" customHeight="1">
      <c r="A452" s="164">
        <f t="shared" si="13"/>
        <v>441</v>
      </c>
      <c r="B452" s="165" t="s">
        <v>190</v>
      </c>
      <c r="C452" s="166" t="s">
        <v>43</v>
      </c>
      <c r="D452" s="166" t="s">
        <v>506</v>
      </c>
      <c r="E452" s="166" t="s">
        <v>19</v>
      </c>
      <c r="F452" s="167">
        <v>373589</v>
      </c>
      <c r="G452" s="168">
        <f t="shared" si="14"/>
        <v>373.589</v>
      </c>
    </row>
    <row r="453" spans="1:7" ht="25.5">
      <c r="A453" s="164">
        <f t="shared" si="13"/>
        <v>442</v>
      </c>
      <c r="B453" s="165" t="s">
        <v>113</v>
      </c>
      <c r="C453" s="166" t="s">
        <v>43</v>
      </c>
      <c r="D453" s="166" t="s">
        <v>506</v>
      </c>
      <c r="E453" s="166" t="s">
        <v>102</v>
      </c>
      <c r="F453" s="167">
        <v>373589</v>
      </c>
      <c r="G453" s="168">
        <f t="shared" si="14"/>
        <v>373.589</v>
      </c>
    </row>
    <row r="454" spans="1:7" ht="89.25">
      <c r="A454" s="164">
        <f t="shared" si="13"/>
        <v>443</v>
      </c>
      <c r="B454" s="165" t="s">
        <v>675</v>
      </c>
      <c r="C454" s="166" t="s">
        <v>43</v>
      </c>
      <c r="D454" s="166" t="s">
        <v>676</v>
      </c>
      <c r="E454" s="166" t="s">
        <v>19</v>
      </c>
      <c r="F454" s="167">
        <v>50000</v>
      </c>
      <c r="G454" s="168">
        <f t="shared" si="14"/>
        <v>50</v>
      </c>
    </row>
    <row r="455" spans="1:7" ht="25.5">
      <c r="A455" s="164">
        <f t="shared" si="13"/>
        <v>444</v>
      </c>
      <c r="B455" s="165" t="s">
        <v>113</v>
      </c>
      <c r="C455" s="166" t="s">
        <v>43</v>
      </c>
      <c r="D455" s="166" t="s">
        <v>676</v>
      </c>
      <c r="E455" s="166" t="s">
        <v>102</v>
      </c>
      <c r="F455" s="167">
        <v>50000</v>
      </c>
      <c r="G455" s="168">
        <f t="shared" si="14"/>
        <v>50</v>
      </c>
    </row>
    <row r="456" spans="1:7" ht="25.5">
      <c r="A456" s="164">
        <f t="shared" si="13"/>
        <v>445</v>
      </c>
      <c r="B456" s="165" t="s">
        <v>832</v>
      </c>
      <c r="C456" s="166" t="s">
        <v>43</v>
      </c>
      <c r="D456" s="166" t="s">
        <v>810</v>
      </c>
      <c r="E456" s="166" t="s">
        <v>19</v>
      </c>
      <c r="F456" s="167">
        <v>70000</v>
      </c>
      <c r="G456" s="168">
        <f t="shared" si="14"/>
        <v>70</v>
      </c>
    </row>
    <row r="457" spans="1:7" ht="25.5">
      <c r="A457" s="164">
        <f t="shared" si="13"/>
        <v>446</v>
      </c>
      <c r="B457" s="165" t="s">
        <v>113</v>
      </c>
      <c r="C457" s="166" t="s">
        <v>43</v>
      </c>
      <c r="D457" s="166" t="s">
        <v>810</v>
      </c>
      <c r="E457" s="166" t="s">
        <v>102</v>
      </c>
      <c r="F457" s="167">
        <v>70000</v>
      </c>
      <c r="G457" s="168">
        <f t="shared" si="14"/>
        <v>70</v>
      </c>
    </row>
    <row r="458" spans="1:7" ht="25.5">
      <c r="A458" s="164">
        <f t="shared" si="13"/>
        <v>447</v>
      </c>
      <c r="B458" s="165" t="s">
        <v>833</v>
      </c>
      <c r="C458" s="166" t="s">
        <v>43</v>
      </c>
      <c r="D458" s="166" t="s">
        <v>812</v>
      </c>
      <c r="E458" s="166" t="s">
        <v>19</v>
      </c>
      <c r="F458" s="167">
        <v>891000</v>
      </c>
      <c r="G458" s="168">
        <f t="shared" si="14"/>
        <v>891</v>
      </c>
    </row>
    <row r="459" spans="1:7" ht="12.75">
      <c r="A459" s="164">
        <f t="shared" si="13"/>
        <v>448</v>
      </c>
      <c r="B459" s="165" t="s">
        <v>159</v>
      </c>
      <c r="C459" s="166" t="s">
        <v>43</v>
      </c>
      <c r="D459" s="166" t="s">
        <v>812</v>
      </c>
      <c r="E459" s="166" t="s">
        <v>100</v>
      </c>
      <c r="F459" s="167">
        <v>891000</v>
      </c>
      <c r="G459" s="168">
        <f t="shared" si="14"/>
        <v>891</v>
      </c>
    </row>
    <row r="460" spans="1:7" ht="38.25">
      <c r="A460" s="164">
        <f t="shared" si="13"/>
        <v>449</v>
      </c>
      <c r="B460" s="165" t="s">
        <v>775</v>
      </c>
      <c r="C460" s="166" t="s">
        <v>43</v>
      </c>
      <c r="D460" s="166" t="s">
        <v>766</v>
      </c>
      <c r="E460" s="166" t="s">
        <v>19</v>
      </c>
      <c r="F460" s="167">
        <v>7732800</v>
      </c>
      <c r="G460" s="168">
        <f t="shared" si="14"/>
        <v>7732.8</v>
      </c>
    </row>
    <row r="461" spans="1:7" ht="12.75">
      <c r="A461" s="164">
        <f t="shared" si="13"/>
        <v>450</v>
      </c>
      <c r="B461" s="165" t="s">
        <v>888</v>
      </c>
      <c r="C461" s="166" t="s">
        <v>43</v>
      </c>
      <c r="D461" s="166" t="s">
        <v>766</v>
      </c>
      <c r="E461" s="166" t="s">
        <v>877</v>
      </c>
      <c r="F461" s="167">
        <v>7029800</v>
      </c>
      <c r="G461" s="168">
        <f t="shared" si="14"/>
        <v>7029.8</v>
      </c>
    </row>
    <row r="462" spans="1:7" ht="12.75">
      <c r="A462" s="164">
        <f aca="true" t="shared" si="15" ref="A462:A525">A461+1</f>
        <v>451</v>
      </c>
      <c r="B462" s="165" t="s">
        <v>159</v>
      </c>
      <c r="C462" s="166" t="s">
        <v>43</v>
      </c>
      <c r="D462" s="166" t="s">
        <v>766</v>
      </c>
      <c r="E462" s="166" t="s">
        <v>100</v>
      </c>
      <c r="F462" s="167">
        <v>703000</v>
      </c>
      <c r="G462" s="168">
        <f t="shared" si="14"/>
        <v>703</v>
      </c>
    </row>
    <row r="463" spans="1:7" ht="12.75">
      <c r="A463" s="164">
        <f t="shared" si="15"/>
        <v>452</v>
      </c>
      <c r="B463" s="165" t="s">
        <v>95</v>
      </c>
      <c r="C463" s="166" t="s">
        <v>43</v>
      </c>
      <c r="D463" s="166" t="s">
        <v>363</v>
      </c>
      <c r="E463" s="166" t="s">
        <v>19</v>
      </c>
      <c r="F463" s="167">
        <v>683100</v>
      </c>
      <c r="G463" s="168">
        <f t="shared" si="14"/>
        <v>683.1</v>
      </c>
    </row>
    <row r="464" spans="1:7" ht="63.75">
      <c r="A464" s="164">
        <f t="shared" si="15"/>
        <v>453</v>
      </c>
      <c r="B464" s="165" t="s">
        <v>1227</v>
      </c>
      <c r="C464" s="166" t="s">
        <v>43</v>
      </c>
      <c r="D464" s="166" t="s">
        <v>1228</v>
      </c>
      <c r="E464" s="166" t="s">
        <v>19</v>
      </c>
      <c r="F464" s="167">
        <v>683100</v>
      </c>
      <c r="G464" s="168">
        <f t="shared" si="14"/>
        <v>683.1</v>
      </c>
    </row>
    <row r="465" spans="1:7" ht="25.5">
      <c r="A465" s="164">
        <f t="shared" si="15"/>
        <v>454</v>
      </c>
      <c r="B465" s="165" t="s">
        <v>113</v>
      </c>
      <c r="C465" s="166" t="s">
        <v>43</v>
      </c>
      <c r="D465" s="166" t="s">
        <v>1228</v>
      </c>
      <c r="E465" s="166" t="s">
        <v>102</v>
      </c>
      <c r="F465" s="167">
        <v>199000</v>
      </c>
      <c r="G465" s="168">
        <f t="shared" si="14"/>
        <v>199</v>
      </c>
    </row>
    <row r="466" spans="1:7" ht="12.75">
      <c r="A466" s="164">
        <f t="shared" si="15"/>
        <v>455</v>
      </c>
      <c r="B466" s="165" t="s">
        <v>159</v>
      </c>
      <c r="C466" s="166" t="s">
        <v>43</v>
      </c>
      <c r="D466" s="166" t="s">
        <v>1228</v>
      </c>
      <c r="E466" s="166" t="s">
        <v>100</v>
      </c>
      <c r="F466" s="167">
        <v>484100</v>
      </c>
      <c r="G466" s="168">
        <f t="shared" si="14"/>
        <v>484.1</v>
      </c>
    </row>
    <row r="467" spans="1:7" ht="12.75">
      <c r="A467" s="164">
        <f t="shared" si="15"/>
        <v>456</v>
      </c>
      <c r="B467" s="165" t="s">
        <v>77</v>
      </c>
      <c r="C467" s="166" t="s">
        <v>0</v>
      </c>
      <c r="D467" s="166" t="s">
        <v>362</v>
      </c>
      <c r="E467" s="166" t="s">
        <v>19</v>
      </c>
      <c r="F467" s="167">
        <v>3022559</v>
      </c>
      <c r="G467" s="168">
        <f t="shared" si="14"/>
        <v>3022.559</v>
      </c>
    </row>
    <row r="468" spans="1:7" ht="51">
      <c r="A468" s="164">
        <f t="shared" si="15"/>
        <v>457</v>
      </c>
      <c r="B468" s="165" t="s">
        <v>647</v>
      </c>
      <c r="C468" s="166" t="s">
        <v>0</v>
      </c>
      <c r="D468" s="166" t="s">
        <v>492</v>
      </c>
      <c r="E468" s="166" t="s">
        <v>19</v>
      </c>
      <c r="F468" s="167">
        <v>3022559</v>
      </c>
      <c r="G468" s="168">
        <f t="shared" si="14"/>
        <v>3022.559</v>
      </c>
    </row>
    <row r="469" spans="1:7" ht="12.75">
      <c r="A469" s="164">
        <f t="shared" si="15"/>
        <v>458</v>
      </c>
      <c r="B469" s="165" t="s">
        <v>191</v>
      </c>
      <c r="C469" s="166" t="s">
        <v>0</v>
      </c>
      <c r="D469" s="166" t="s">
        <v>507</v>
      </c>
      <c r="E469" s="166" t="s">
        <v>19</v>
      </c>
      <c r="F469" s="167">
        <v>3022559</v>
      </c>
      <c r="G469" s="168">
        <f t="shared" si="14"/>
        <v>3022.559</v>
      </c>
    </row>
    <row r="470" spans="1:7" ht="38.25">
      <c r="A470" s="164">
        <f t="shared" si="15"/>
        <v>459</v>
      </c>
      <c r="B470" s="165" t="s">
        <v>303</v>
      </c>
      <c r="C470" s="166" t="s">
        <v>0</v>
      </c>
      <c r="D470" s="166" t="s">
        <v>508</v>
      </c>
      <c r="E470" s="166" t="s">
        <v>19</v>
      </c>
      <c r="F470" s="167">
        <v>2718609</v>
      </c>
      <c r="G470" s="168">
        <f t="shared" si="14"/>
        <v>2718.609</v>
      </c>
    </row>
    <row r="471" spans="1:7" ht="12.75">
      <c r="A471" s="164">
        <f t="shared" si="15"/>
        <v>460</v>
      </c>
      <c r="B471" s="165" t="s">
        <v>119</v>
      </c>
      <c r="C471" s="166" t="s">
        <v>0</v>
      </c>
      <c r="D471" s="166" t="s">
        <v>508</v>
      </c>
      <c r="E471" s="166" t="s">
        <v>103</v>
      </c>
      <c r="F471" s="167">
        <v>2507750</v>
      </c>
      <c r="G471" s="168">
        <f t="shared" si="14"/>
        <v>2507.75</v>
      </c>
    </row>
    <row r="472" spans="1:7" ht="25.5">
      <c r="A472" s="164">
        <f t="shared" si="15"/>
        <v>461</v>
      </c>
      <c r="B472" s="165" t="s">
        <v>113</v>
      </c>
      <c r="C472" s="166" t="s">
        <v>0</v>
      </c>
      <c r="D472" s="166" t="s">
        <v>508</v>
      </c>
      <c r="E472" s="166" t="s">
        <v>102</v>
      </c>
      <c r="F472" s="167">
        <v>210859</v>
      </c>
      <c r="G472" s="168">
        <f t="shared" si="14"/>
        <v>210.859</v>
      </c>
    </row>
    <row r="473" spans="1:7" ht="38.25">
      <c r="A473" s="164">
        <f t="shared" si="15"/>
        <v>462</v>
      </c>
      <c r="B473" s="165" t="s">
        <v>557</v>
      </c>
      <c r="C473" s="166" t="s">
        <v>0</v>
      </c>
      <c r="D473" s="166" t="s">
        <v>558</v>
      </c>
      <c r="E473" s="166" t="s">
        <v>19</v>
      </c>
      <c r="F473" s="167">
        <v>303950</v>
      </c>
      <c r="G473" s="168">
        <f t="shared" si="14"/>
        <v>303.95</v>
      </c>
    </row>
    <row r="474" spans="1:7" ht="25.5">
      <c r="A474" s="164">
        <f t="shared" si="15"/>
        <v>463</v>
      </c>
      <c r="B474" s="165" t="s">
        <v>113</v>
      </c>
      <c r="C474" s="166" t="s">
        <v>0</v>
      </c>
      <c r="D474" s="166" t="s">
        <v>558</v>
      </c>
      <c r="E474" s="166" t="s">
        <v>102</v>
      </c>
      <c r="F474" s="167">
        <v>303950</v>
      </c>
      <c r="G474" s="168">
        <f t="shared" si="14"/>
        <v>303.95</v>
      </c>
    </row>
    <row r="475" spans="1:7" ht="12.75">
      <c r="A475" s="164">
        <f t="shared" si="15"/>
        <v>464</v>
      </c>
      <c r="B475" s="165" t="s">
        <v>78</v>
      </c>
      <c r="C475" s="166" t="s">
        <v>44</v>
      </c>
      <c r="D475" s="166" t="s">
        <v>362</v>
      </c>
      <c r="E475" s="166" t="s">
        <v>19</v>
      </c>
      <c r="F475" s="167">
        <v>113480317</v>
      </c>
      <c r="G475" s="168">
        <f t="shared" si="14"/>
        <v>113480.317</v>
      </c>
    </row>
    <row r="476" spans="1:7" ht="12.75">
      <c r="A476" s="164">
        <f t="shared" si="15"/>
        <v>465</v>
      </c>
      <c r="B476" s="165" t="s">
        <v>79</v>
      </c>
      <c r="C476" s="166" t="s">
        <v>45</v>
      </c>
      <c r="D476" s="166" t="s">
        <v>362</v>
      </c>
      <c r="E476" s="166" t="s">
        <v>19</v>
      </c>
      <c r="F476" s="167">
        <v>4997595</v>
      </c>
      <c r="G476" s="168">
        <f t="shared" si="14"/>
        <v>4997.595</v>
      </c>
    </row>
    <row r="477" spans="1:7" ht="12.75">
      <c r="A477" s="164">
        <f t="shared" si="15"/>
        <v>466</v>
      </c>
      <c r="B477" s="165" t="s">
        <v>95</v>
      </c>
      <c r="C477" s="166" t="s">
        <v>45</v>
      </c>
      <c r="D477" s="166" t="s">
        <v>363</v>
      </c>
      <c r="E477" s="166" t="s">
        <v>19</v>
      </c>
      <c r="F477" s="167">
        <v>4997595</v>
      </c>
      <c r="G477" s="168">
        <f t="shared" si="14"/>
        <v>4997.595</v>
      </c>
    </row>
    <row r="478" spans="1:7" ht="12.75">
      <c r="A478" s="164">
        <f t="shared" si="15"/>
        <v>467</v>
      </c>
      <c r="B478" s="165" t="s">
        <v>148</v>
      </c>
      <c r="C478" s="166" t="s">
        <v>45</v>
      </c>
      <c r="D478" s="166" t="s">
        <v>436</v>
      </c>
      <c r="E478" s="166" t="s">
        <v>19</v>
      </c>
      <c r="F478" s="167">
        <v>4997595</v>
      </c>
      <c r="G478" s="168">
        <f t="shared" si="14"/>
        <v>4997.595</v>
      </c>
    </row>
    <row r="479" spans="1:7" ht="25.5">
      <c r="A479" s="164">
        <f t="shared" si="15"/>
        <v>468</v>
      </c>
      <c r="B479" s="165" t="s">
        <v>149</v>
      </c>
      <c r="C479" s="166" t="s">
        <v>45</v>
      </c>
      <c r="D479" s="166" t="s">
        <v>436</v>
      </c>
      <c r="E479" s="166" t="s">
        <v>106</v>
      </c>
      <c r="F479" s="167">
        <v>4997595</v>
      </c>
      <c r="G479" s="168">
        <f t="shared" si="14"/>
        <v>4997.595</v>
      </c>
    </row>
    <row r="480" spans="1:7" ht="12.75">
      <c r="A480" s="164">
        <f t="shared" si="15"/>
        <v>469</v>
      </c>
      <c r="B480" s="165" t="s">
        <v>80</v>
      </c>
      <c r="C480" s="166" t="s">
        <v>46</v>
      </c>
      <c r="D480" s="166" t="s">
        <v>362</v>
      </c>
      <c r="E480" s="166" t="s">
        <v>19</v>
      </c>
      <c r="F480" s="167">
        <v>97801282</v>
      </c>
      <c r="G480" s="168">
        <f t="shared" si="14"/>
        <v>97801.282</v>
      </c>
    </row>
    <row r="481" spans="1:7" ht="51">
      <c r="A481" s="164">
        <f t="shared" si="15"/>
        <v>470</v>
      </c>
      <c r="B481" s="165" t="s">
        <v>727</v>
      </c>
      <c r="C481" s="166" t="s">
        <v>46</v>
      </c>
      <c r="D481" s="166" t="s">
        <v>405</v>
      </c>
      <c r="E481" s="166" t="s">
        <v>19</v>
      </c>
      <c r="F481" s="167">
        <v>2736400</v>
      </c>
      <c r="G481" s="168">
        <f t="shared" si="14"/>
        <v>2736.4</v>
      </c>
    </row>
    <row r="482" spans="1:7" ht="38.25">
      <c r="A482" s="164">
        <f t="shared" si="15"/>
        <v>471</v>
      </c>
      <c r="B482" s="165" t="s">
        <v>826</v>
      </c>
      <c r="C482" s="166" t="s">
        <v>46</v>
      </c>
      <c r="D482" s="166" t="s">
        <v>434</v>
      </c>
      <c r="E482" s="166" t="s">
        <v>19</v>
      </c>
      <c r="F482" s="167">
        <v>2736400</v>
      </c>
      <c r="G482" s="168">
        <f t="shared" si="14"/>
        <v>2736.4</v>
      </c>
    </row>
    <row r="483" spans="1:7" ht="25.5">
      <c r="A483" s="164">
        <f t="shared" si="15"/>
        <v>472</v>
      </c>
      <c r="B483" s="165" t="s">
        <v>679</v>
      </c>
      <c r="C483" s="166" t="s">
        <v>46</v>
      </c>
      <c r="D483" s="166" t="s">
        <v>757</v>
      </c>
      <c r="E483" s="166" t="s">
        <v>19</v>
      </c>
      <c r="F483" s="167">
        <v>263900</v>
      </c>
      <c r="G483" s="168">
        <f t="shared" si="14"/>
        <v>263.9</v>
      </c>
    </row>
    <row r="484" spans="1:7" ht="25.5">
      <c r="A484" s="164">
        <f t="shared" si="15"/>
        <v>473</v>
      </c>
      <c r="B484" s="165" t="s">
        <v>150</v>
      </c>
      <c r="C484" s="166" t="s">
        <v>46</v>
      </c>
      <c r="D484" s="166" t="s">
        <v>757</v>
      </c>
      <c r="E484" s="166" t="s">
        <v>107</v>
      </c>
      <c r="F484" s="167">
        <v>263900</v>
      </c>
      <c r="G484" s="168">
        <f t="shared" si="14"/>
        <v>263.9</v>
      </c>
    </row>
    <row r="485" spans="1:7" ht="38.25">
      <c r="A485" s="164">
        <f t="shared" si="15"/>
        <v>474</v>
      </c>
      <c r="B485" s="165" t="s">
        <v>776</v>
      </c>
      <c r="C485" s="166" t="s">
        <v>46</v>
      </c>
      <c r="D485" s="166" t="s">
        <v>759</v>
      </c>
      <c r="E485" s="166" t="s">
        <v>19</v>
      </c>
      <c r="F485" s="167">
        <v>1730500</v>
      </c>
      <c r="G485" s="168">
        <f t="shared" si="14"/>
        <v>1730.5</v>
      </c>
    </row>
    <row r="486" spans="1:7" ht="25.5">
      <c r="A486" s="164">
        <f t="shared" si="15"/>
        <v>475</v>
      </c>
      <c r="B486" s="165" t="s">
        <v>150</v>
      </c>
      <c r="C486" s="166" t="s">
        <v>46</v>
      </c>
      <c r="D486" s="166" t="s">
        <v>759</v>
      </c>
      <c r="E486" s="166" t="s">
        <v>107</v>
      </c>
      <c r="F486" s="167">
        <v>1730500</v>
      </c>
      <c r="G486" s="168">
        <f t="shared" si="14"/>
        <v>1730.5</v>
      </c>
    </row>
    <row r="487" spans="1:7" ht="25.5">
      <c r="A487" s="164">
        <f t="shared" si="15"/>
        <v>476</v>
      </c>
      <c r="B487" s="165" t="s">
        <v>679</v>
      </c>
      <c r="C487" s="166" t="s">
        <v>46</v>
      </c>
      <c r="D487" s="166" t="s">
        <v>857</v>
      </c>
      <c r="E487" s="166" t="s">
        <v>19</v>
      </c>
      <c r="F487" s="167">
        <v>742000</v>
      </c>
      <c r="G487" s="168">
        <f t="shared" si="14"/>
        <v>742</v>
      </c>
    </row>
    <row r="488" spans="1:7" ht="25.5">
      <c r="A488" s="164">
        <f t="shared" si="15"/>
        <v>477</v>
      </c>
      <c r="B488" s="165" t="s">
        <v>150</v>
      </c>
      <c r="C488" s="166" t="s">
        <v>46</v>
      </c>
      <c r="D488" s="166" t="s">
        <v>857</v>
      </c>
      <c r="E488" s="166" t="s">
        <v>107</v>
      </c>
      <c r="F488" s="167">
        <v>742000</v>
      </c>
      <c r="G488" s="168">
        <f t="shared" si="14"/>
        <v>742</v>
      </c>
    </row>
    <row r="489" spans="1:7" ht="51">
      <c r="A489" s="164">
        <f t="shared" si="15"/>
        <v>478</v>
      </c>
      <c r="B489" s="165" t="s">
        <v>647</v>
      </c>
      <c r="C489" s="166" t="s">
        <v>46</v>
      </c>
      <c r="D489" s="166" t="s">
        <v>492</v>
      </c>
      <c r="E489" s="166" t="s">
        <v>19</v>
      </c>
      <c r="F489" s="167">
        <v>2532960</v>
      </c>
      <c r="G489" s="168">
        <f aca="true" t="shared" si="16" ref="G489:G548">F489/1000</f>
        <v>2532.96</v>
      </c>
    </row>
    <row r="490" spans="1:7" ht="25.5">
      <c r="A490" s="164">
        <f t="shared" si="15"/>
        <v>479</v>
      </c>
      <c r="B490" s="165" t="s">
        <v>192</v>
      </c>
      <c r="C490" s="166" t="s">
        <v>46</v>
      </c>
      <c r="D490" s="166" t="s">
        <v>509</v>
      </c>
      <c r="E490" s="166" t="s">
        <v>19</v>
      </c>
      <c r="F490" s="167">
        <v>2047680</v>
      </c>
      <c r="G490" s="168">
        <f t="shared" si="16"/>
        <v>2047.68</v>
      </c>
    </row>
    <row r="491" spans="1:7" ht="38.25">
      <c r="A491" s="164">
        <f t="shared" si="15"/>
        <v>480</v>
      </c>
      <c r="B491" s="165" t="s">
        <v>777</v>
      </c>
      <c r="C491" s="166" t="s">
        <v>46</v>
      </c>
      <c r="D491" s="166" t="s">
        <v>768</v>
      </c>
      <c r="E491" s="166" t="s">
        <v>19</v>
      </c>
      <c r="F491" s="167">
        <v>2047680</v>
      </c>
      <c r="G491" s="168">
        <f t="shared" si="16"/>
        <v>2047.68</v>
      </c>
    </row>
    <row r="492" spans="1:7" ht="25.5">
      <c r="A492" s="164">
        <f t="shared" si="15"/>
        <v>481</v>
      </c>
      <c r="B492" s="165" t="s">
        <v>150</v>
      </c>
      <c r="C492" s="166" t="s">
        <v>46</v>
      </c>
      <c r="D492" s="166" t="s">
        <v>768</v>
      </c>
      <c r="E492" s="166" t="s">
        <v>107</v>
      </c>
      <c r="F492" s="167">
        <v>2047680</v>
      </c>
      <c r="G492" s="168">
        <f t="shared" si="16"/>
        <v>2047.68</v>
      </c>
    </row>
    <row r="493" spans="1:7" ht="38.25">
      <c r="A493" s="164">
        <f t="shared" si="15"/>
        <v>482</v>
      </c>
      <c r="B493" s="165" t="s">
        <v>778</v>
      </c>
      <c r="C493" s="166" t="s">
        <v>46</v>
      </c>
      <c r="D493" s="166" t="s">
        <v>510</v>
      </c>
      <c r="E493" s="166" t="s">
        <v>19</v>
      </c>
      <c r="F493" s="167">
        <v>485280</v>
      </c>
      <c r="G493" s="168">
        <f t="shared" si="16"/>
        <v>485.28</v>
      </c>
    </row>
    <row r="494" spans="1:7" ht="25.5">
      <c r="A494" s="164">
        <f t="shared" si="15"/>
        <v>483</v>
      </c>
      <c r="B494" s="165" t="s">
        <v>534</v>
      </c>
      <c r="C494" s="166" t="s">
        <v>46</v>
      </c>
      <c r="D494" s="166" t="s">
        <v>512</v>
      </c>
      <c r="E494" s="166" t="s">
        <v>19</v>
      </c>
      <c r="F494" s="167">
        <v>449380</v>
      </c>
      <c r="G494" s="168">
        <f t="shared" si="16"/>
        <v>449.38</v>
      </c>
    </row>
    <row r="495" spans="1:7" ht="25.5">
      <c r="A495" s="164">
        <f t="shared" si="15"/>
        <v>484</v>
      </c>
      <c r="B495" s="165" t="s">
        <v>150</v>
      </c>
      <c r="C495" s="166" t="s">
        <v>46</v>
      </c>
      <c r="D495" s="166" t="s">
        <v>512</v>
      </c>
      <c r="E495" s="166" t="s">
        <v>107</v>
      </c>
      <c r="F495" s="167">
        <v>449380</v>
      </c>
      <c r="G495" s="168">
        <f t="shared" si="16"/>
        <v>449.38</v>
      </c>
    </row>
    <row r="496" spans="1:7" ht="38.25">
      <c r="A496" s="164">
        <f t="shared" si="15"/>
        <v>485</v>
      </c>
      <c r="B496" s="165" t="s">
        <v>1232</v>
      </c>
      <c r="C496" s="166" t="s">
        <v>46</v>
      </c>
      <c r="D496" s="166" t="s">
        <v>1233</v>
      </c>
      <c r="E496" s="166" t="s">
        <v>19</v>
      </c>
      <c r="F496" s="167">
        <v>35900</v>
      </c>
      <c r="G496" s="168">
        <f t="shared" si="16"/>
        <v>35.9</v>
      </c>
    </row>
    <row r="497" spans="1:7" ht="25.5">
      <c r="A497" s="164">
        <f t="shared" si="15"/>
        <v>486</v>
      </c>
      <c r="B497" s="165" t="s">
        <v>150</v>
      </c>
      <c r="C497" s="166" t="s">
        <v>46</v>
      </c>
      <c r="D497" s="166" t="s">
        <v>1233</v>
      </c>
      <c r="E497" s="166" t="s">
        <v>107</v>
      </c>
      <c r="F497" s="167">
        <v>35900</v>
      </c>
      <c r="G497" s="168">
        <f t="shared" si="16"/>
        <v>35.9</v>
      </c>
    </row>
    <row r="498" spans="1:7" ht="51">
      <c r="A498" s="164">
        <f t="shared" si="15"/>
        <v>487</v>
      </c>
      <c r="B498" s="165" t="s">
        <v>779</v>
      </c>
      <c r="C498" s="166" t="s">
        <v>46</v>
      </c>
      <c r="D498" s="166" t="s">
        <v>437</v>
      </c>
      <c r="E498" s="166" t="s">
        <v>19</v>
      </c>
      <c r="F498" s="167">
        <v>92173752</v>
      </c>
      <c r="G498" s="168">
        <f t="shared" si="16"/>
        <v>92173.752</v>
      </c>
    </row>
    <row r="499" spans="1:7" ht="25.5">
      <c r="A499" s="164">
        <f t="shared" si="15"/>
        <v>488</v>
      </c>
      <c r="B499" s="165" t="s">
        <v>151</v>
      </c>
      <c r="C499" s="166" t="s">
        <v>46</v>
      </c>
      <c r="D499" s="166" t="s">
        <v>438</v>
      </c>
      <c r="E499" s="166" t="s">
        <v>19</v>
      </c>
      <c r="F499" s="167">
        <v>150000</v>
      </c>
      <c r="G499" s="168">
        <f t="shared" si="16"/>
        <v>150</v>
      </c>
    </row>
    <row r="500" spans="1:7" ht="12.75">
      <c r="A500" s="164">
        <f t="shared" si="15"/>
        <v>489</v>
      </c>
      <c r="B500" s="165" t="s">
        <v>136</v>
      </c>
      <c r="C500" s="166" t="s">
        <v>46</v>
      </c>
      <c r="D500" s="166" t="s">
        <v>438</v>
      </c>
      <c r="E500" s="166" t="s">
        <v>97</v>
      </c>
      <c r="F500" s="167">
        <v>150000</v>
      </c>
      <c r="G500" s="168">
        <f t="shared" si="16"/>
        <v>150</v>
      </c>
    </row>
    <row r="501" spans="1:7" ht="25.5">
      <c r="A501" s="164">
        <f t="shared" si="15"/>
        <v>490</v>
      </c>
      <c r="B501" s="165" t="s">
        <v>152</v>
      </c>
      <c r="C501" s="166" t="s">
        <v>46</v>
      </c>
      <c r="D501" s="166" t="s">
        <v>439</v>
      </c>
      <c r="E501" s="166" t="s">
        <v>19</v>
      </c>
      <c r="F501" s="167">
        <v>180000</v>
      </c>
      <c r="G501" s="168">
        <f t="shared" si="16"/>
        <v>180</v>
      </c>
    </row>
    <row r="502" spans="1:7" ht="25.5">
      <c r="A502" s="164">
        <f t="shared" si="15"/>
        <v>491</v>
      </c>
      <c r="B502" s="165" t="s">
        <v>304</v>
      </c>
      <c r="C502" s="166" t="s">
        <v>46</v>
      </c>
      <c r="D502" s="166" t="s">
        <v>439</v>
      </c>
      <c r="E502" s="166" t="s">
        <v>305</v>
      </c>
      <c r="F502" s="167">
        <v>180000</v>
      </c>
      <c r="G502" s="168">
        <f t="shared" si="16"/>
        <v>180</v>
      </c>
    </row>
    <row r="503" spans="1:7" ht="102">
      <c r="A503" s="164">
        <f t="shared" si="15"/>
        <v>492</v>
      </c>
      <c r="B503" s="165" t="s">
        <v>854</v>
      </c>
      <c r="C503" s="166" t="s">
        <v>46</v>
      </c>
      <c r="D503" s="166" t="s">
        <v>440</v>
      </c>
      <c r="E503" s="166" t="s">
        <v>19</v>
      </c>
      <c r="F503" s="167">
        <v>575000</v>
      </c>
      <c r="G503" s="168">
        <f t="shared" si="16"/>
        <v>575</v>
      </c>
    </row>
    <row r="504" spans="1:7" ht="25.5">
      <c r="A504" s="164">
        <f t="shared" si="15"/>
        <v>493</v>
      </c>
      <c r="B504" s="165" t="s">
        <v>113</v>
      </c>
      <c r="C504" s="166" t="s">
        <v>46</v>
      </c>
      <c r="D504" s="166" t="s">
        <v>440</v>
      </c>
      <c r="E504" s="166" t="s">
        <v>102</v>
      </c>
      <c r="F504" s="167">
        <v>555000</v>
      </c>
      <c r="G504" s="168">
        <f t="shared" si="16"/>
        <v>555</v>
      </c>
    </row>
    <row r="505" spans="1:7" ht="12.75">
      <c r="A505" s="164">
        <f t="shared" si="15"/>
        <v>494</v>
      </c>
      <c r="B505" s="165" t="s">
        <v>136</v>
      </c>
      <c r="C505" s="166" t="s">
        <v>46</v>
      </c>
      <c r="D505" s="166" t="s">
        <v>440</v>
      </c>
      <c r="E505" s="166" t="s">
        <v>97</v>
      </c>
      <c r="F505" s="167">
        <v>20000</v>
      </c>
      <c r="G505" s="168">
        <f t="shared" si="16"/>
        <v>20</v>
      </c>
    </row>
    <row r="506" spans="1:7" ht="25.5">
      <c r="A506" s="164">
        <f t="shared" si="15"/>
        <v>495</v>
      </c>
      <c r="B506" s="165" t="s">
        <v>153</v>
      </c>
      <c r="C506" s="166" t="s">
        <v>46</v>
      </c>
      <c r="D506" s="166" t="s">
        <v>441</v>
      </c>
      <c r="E506" s="166" t="s">
        <v>19</v>
      </c>
      <c r="F506" s="167">
        <v>10000</v>
      </c>
      <c r="G506" s="168">
        <f t="shared" si="16"/>
        <v>10</v>
      </c>
    </row>
    <row r="507" spans="1:7" ht="25.5">
      <c r="A507" s="164">
        <f t="shared" si="15"/>
        <v>496</v>
      </c>
      <c r="B507" s="165" t="s">
        <v>113</v>
      </c>
      <c r="C507" s="166" t="s">
        <v>46</v>
      </c>
      <c r="D507" s="166" t="s">
        <v>441</v>
      </c>
      <c r="E507" s="166" t="s">
        <v>102</v>
      </c>
      <c r="F507" s="167">
        <v>10000</v>
      </c>
      <c r="G507" s="168">
        <f t="shared" si="16"/>
        <v>10</v>
      </c>
    </row>
    <row r="508" spans="1:7" ht="51">
      <c r="A508" s="164">
        <f t="shared" si="15"/>
        <v>497</v>
      </c>
      <c r="B508" s="165" t="s">
        <v>899</v>
      </c>
      <c r="C508" s="166" t="s">
        <v>46</v>
      </c>
      <c r="D508" s="166" t="s">
        <v>900</v>
      </c>
      <c r="E508" s="166" t="s">
        <v>19</v>
      </c>
      <c r="F508" s="167">
        <v>57708</v>
      </c>
      <c r="G508" s="168">
        <f t="shared" si="16"/>
        <v>57.708</v>
      </c>
    </row>
    <row r="509" spans="1:7" ht="25.5">
      <c r="A509" s="164">
        <f t="shared" si="15"/>
        <v>498</v>
      </c>
      <c r="B509" s="165" t="s">
        <v>113</v>
      </c>
      <c r="C509" s="166" t="s">
        <v>46</v>
      </c>
      <c r="D509" s="166" t="s">
        <v>900</v>
      </c>
      <c r="E509" s="166" t="s">
        <v>102</v>
      </c>
      <c r="F509" s="167">
        <v>57708</v>
      </c>
      <c r="G509" s="168">
        <f t="shared" si="16"/>
        <v>57.708</v>
      </c>
    </row>
    <row r="510" spans="1:7" ht="63.75">
      <c r="A510" s="164">
        <f t="shared" si="15"/>
        <v>499</v>
      </c>
      <c r="B510" s="165" t="s">
        <v>707</v>
      </c>
      <c r="C510" s="166" t="s">
        <v>46</v>
      </c>
      <c r="D510" s="166" t="s">
        <v>442</v>
      </c>
      <c r="E510" s="166" t="s">
        <v>19</v>
      </c>
      <c r="F510" s="167">
        <v>10182144</v>
      </c>
      <c r="G510" s="168">
        <f t="shared" si="16"/>
        <v>10182.144</v>
      </c>
    </row>
    <row r="511" spans="1:7" ht="25.5">
      <c r="A511" s="164">
        <f t="shared" si="15"/>
        <v>500</v>
      </c>
      <c r="B511" s="165" t="s">
        <v>113</v>
      </c>
      <c r="C511" s="166" t="s">
        <v>46</v>
      </c>
      <c r="D511" s="166" t="s">
        <v>442</v>
      </c>
      <c r="E511" s="166" t="s">
        <v>102</v>
      </c>
      <c r="F511" s="167">
        <v>87691.42</v>
      </c>
      <c r="G511" s="168">
        <f t="shared" si="16"/>
        <v>87.69142</v>
      </c>
    </row>
    <row r="512" spans="1:7" ht="25.5">
      <c r="A512" s="164">
        <f t="shared" si="15"/>
        <v>501</v>
      </c>
      <c r="B512" s="165" t="s">
        <v>150</v>
      </c>
      <c r="C512" s="166" t="s">
        <v>46</v>
      </c>
      <c r="D512" s="166" t="s">
        <v>442</v>
      </c>
      <c r="E512" s="166" t="s">
        <v>107</v>
      </c>
      <c r="F512" s="167">
        <v>10094452.58</v>
      </c>
      <c r="G512" s="168">
        <f t="shared" si="16"/>
        <v>10094.45258</v>
      </c>
    </row>
    <row r="513" spans="1:7" ht="63.75">
      <c r="A513" s="164">
        <f t="shared" si="15"/>
        <v>502</v>
      </c>
      <c r="B513" s="165" t="s">
        <v>708</v>
      </c>
      <c r="C513" s="166" t="s">
        <v>46</v>
      </c>
      <c r="D513" s="166" t="s">
        <v>443</v>
      </c>
      <c r="E513" s="166" t="s">
        <v>19</v>
      </c>
      <c r="F513" s="167">
        <v>72289200</v>
      </c>
      <c r="G513" s="168">
        <f t="shared" si="16"/>
        <v>72289.2</v>
      </c>
    </row>
    <row r="514" spans="1:7" ht="25.5">
      <c r="A514" s="164">
        <f t="shared" si="15"/>
        <v>503</v>
      </c>
      <c r="B514" s="165" t="s">
        <v>113</v>
      </c>
      <c r="C514" s="166" t="s">
        <v>46</v>
      </c>
      <c r="D514" s="166" t="s">
        <v>443</v>
      </c>
      <c r="E514" s="166" t="s">
        <v>102</v>
      </c>
      <c r="F514" s="167">
        <v>849000</v>
      </c>
      <c r="G514" s="168">
        <f t="shared" si="16"/>
        <v>849</v>
      </c>
    </row>
    <row r="515" spans="1:7" ht="25.5">
      <c r="A515" s="164">
        <f t="shared" si="15"/>
        <v>504</v>
      </c>
      <c r="B515" s="165" t="s">
        <v>150</v>
      </c>
      <c r="C515" s="166" t="s">
        <v>46</v>
      </c>
      <c r="D515" s="166" t="s">
        <v>443</v>
      </c>
      <c r="E515" s="166" t="s">
        <v>107</v>
      </c>
      <c r="F515" s="167">
        <v>71440200</v>
      </c>
      <c r="G515" s="168">
        <f t="shared" si="16"/>
        <v>71440.2</v>
      </c>
    </row>
    <row r="516" spans="1:7" ht="63.75">
      <c r="A516" s="164">
        <f t="shared" si="15"/>
        <v>505</v>
      </c>
      <c r="B516" s="165" t="s">
        <v>709</v>
      </c>
      <c r="C516" s="166" t="s">
        <v>46</v>
      </c>
      <c r="D516" s="166" t="s">
        <v>444</v>
      </c>
      <c r="E516" s="166" t="s">
        <v>19</v>
      </c>
      <c r="F516" s="167">
        <v>8723500</v>
      </c>
      <c r="G516" s="168">
        <f t="shared" si="16"/>
        <v>8723.5</v>
      </c>
    </row>
    <row r="517" spans="1:7" ht="25.5">
      <c r="A517" s="164">
        <f t="shared" si="15"/>
        <v>506</v>
      </c>
      <c r="B517" s="165" t="s">
        <v>113</v>
      </c>
      <c r="C517" s="166" t="s">
        <v>46</v>
      </c>
      <c r="D517" s="166" t="s">
        <v>444</v>
      </c>
      <c r="E517" s="166" t="s">
        <v>102</v>
      </c>
      <c r="F517" s="167">
        <v>117000</v>
      </c>
      <c r="G517" s="168">
        <f t="shared" si="16"/>
        <v>117</v>
      </c>
    </row>
    <row r="518" spans="1:7" ht="25.5">
      <c r="A518" s="164">
        <f t="shared" si="15"/>
        <v>507</v>
      </c>
      <c r="B518" s="165" t="s">
        <v>150</v>
      </c>
      <c r="C518" s="166" t="s">
        <v>46</v>
      </c>
      <c r="D518" s="166" t="s">
        <v>444</v>
      </c>
      <c r="E518" s="166" t="s">
        <v>107</v>
      </c>
      <c r="F518" s="167">
        <v>8606500</v>
      </c>
      <c r="G518" s="168">
        <f t="shared" si="16"/>
        <v>8606.5</v>
      </c>
    </row>
    <row r="519" spans="1:7" ht="76.5">
      <c r="A519" s="164">
        <f t="shared" si="15"/>
        <v>508</v>
      </c>
      <c r="B519" s="165" t="s">
        <v>855</v>
      </c>
      <c r="C519" s="166" t="s">
        <v>46</v>
      </c>
      <c r="D519" s="166" t="s">
        <v>841</v>
      </c>
      <c r="E519" s="166" t="s">
        <v>19</v>
      </c>
      <c r="F519" s="167">
        <v>6200</v>
      </c>
      <c r="G519" s="168">
        <f t="shared" si="16"/>
        <v>6.2</v>
      </c>
    </row>
    <row r="520" spans="1:7" ht="25.5">
      <c r="A520" s="164">
        <f t="shared" si="15"/>
        <v>509</v>
      </c>
      <c r="B520" s="165" t="s">
        <v>150</v>
      </c>
      <c r="C520" s="166" t="s">
        <v>46</v>
      </c>
      <c r="D520" s="166" t="s">
        <v>841</v>
      </c>
      <c r="E520" s="166" t="s">
        <v>107</v>
      </c>
      <c r="F520" s="167">
        <v>6200</v>
      </c>
      <c r="G520" s="168">
        <f t="shared" si="16"/>
        <v>6.2</v>
      </c>
    </row>
    <row r="521" spans="1:7" ht="12.75">
      <c r="A521" s="164">
        <f t="shared" si="15"/>
        <v>510</v>
      </c>
      <c r="B521" s="165" t="s">
        <v>95</v>
      </c>
      <c r="C521" s="166" t="s">
        <v>46</v>
      </c>
      <c r="D521" s="166" t="s">
        <v>363</v>
      </c>
      <c r="E521" s="166" t="s">
        <v>19</v>
      </c>
      <c r="F521" s="167">
        <v>358170</v>
      </c>
      <c r="G521" s="168">
        <f t="shared" si="16"/>
        <v>358.17</v>
      </c>
    </row>
    <row r="522" spans="1:7" ht="25.5">
      <c r="A522" s="164">
        <f t="shared" si="15"/>
        <v>511</v>
      </c>
      <c r="B522" s="165" t="s">
        <v>154</v>
      </c>
      <c r="C522" s="166" t="s">
        <v>46</v>
      </c>
      <c r="D522" s="166" t="s">
        <v>445</v>
      </c>
      <c r="E522" s="166" t="s">
        <v>19</v>
      </c>
      <c r="F522" s="167">
        <v>358170</v>
      </c>
      <c r="G522" s="168">
        <f t="shared" si="16"/>
        <v>358.17</v>
      </c>
    </row>
    <row r="523" spans="1:7" ht="25.5">
      <c r="A523" s="164">
        <f t="shared" si="15"/>
        <v>512</v>
      </c>
      <c r="B523" s="165" t="s">
        <v>155</v>
      </c>
      <c r="C523" s="166" t="s">
        <v>46</v>
      </c>
      <c r="D523" s="166" t="s">
        <v>445</v>
      </c>
      <c r="E523" s="166" t="s">
        <v>99</v>
      </c>
      <c r="F523" s="167">
        <v>358170</v>
      </c>
      <c r="G523" s="168">
        <f t="shared" si="16"/>
        <v>358.17</v>
      </c>
    </row>
    <row r="524" spans="1:7" ht="12.75">
      <c r="A524" s="164">
        <f t="shared" si="15"/>
        <v>513</v>
      </c>
      <c r="B524" s="165" t="s">
        <v>889</v>
      </c>
      <c r="C524" s="166" t="s">
        <v>879</v>
      </c>
      <c r="D524" s="166" t="s">
        <v>362</v>
      </c>
      <c r="E524" s="166" t="s">
        <v>19</v>
      </c>
      <c r="F524" s="167">
        <v>3822084</v>
      </c>
      <c r="G524" s="168">
        <f t="shared" si="16"/>
        <v>3822.084</v>
      </c>
    </row>
    <row r="525" spans="1:7" ht="38.25">
      <c r="A525" s="164">
        <f t="shared" si="15"/>
        <v>514</v>
      </c>
      <c r="B525" s="165" t="s">
        <v>644</v>
      </c>
      <c r="C525" s="166" t="s">
        <v>879</v>
      </c>
      <c r="D525" s="166" t="s">
        <v>452</v>
      </c>
      <c r="E525" s="166" t="s">
        <v>19</v>
      </c>
      <c r="F525" s="167">
        <v>3822084</v>
      </c>
      <c r="G525" s="168">
        <f t="shared" si="16"/>
        <v>3822.084</v>
      </c>
    </row>
    <row r="526" spans="1:7" ht="38.25">
      <c r="A526" s="164">
        <f aca="true" t="shared" si="17" ref="A526:A587">A525+1</f>
        <v>515</v>
      </c>
      <c r="B526" s="165" t="s">
        <v>165</v>
      </c>
      <c r="C526" s="166" t="s">
        <v>879</v>
      </c>
      <c r="D526" s="166" t="s">
        <v>464</v>
      </c>
      <c r="E526" s="166" t="s">
        <v>19</v>
      </c>
      <c r="F526" s="167">
        <v>3822084</v>
      </c>
      <c r="G526" s="168">
        <f t="shared" si="16"/>
        <v>3822.084</v>
      </c>
    </row>
    <row r="527" spans="1:7" ht="38.25">
      <c r="A527" s="164">
        <f t="shared" si="17"/>
        <v>516</v>
      </c>
      <c r="B527" s="165" t="s">
        <v>830</v>
      </c>
      <c r="C527" s="166" t="s">
        <v>879</v>
      </c>
      <c r="D527" s="166" t="s">
        <v>667</v>
      </c>
      <c r="E527" s="166" t="s">
        <v>19</v>
      </c>
      <c r="F527" s="167">
        <v>3822084</v>
      </c>
      <c r="G527" s="168">
        <f t="shared" si="16"/>
        <v>3822.084</v>
      </c>
    </row>
    <row r="528" spans="1:7" ht="25.5">
      <c r="A528" s="164">
        <f t="shared" si="17"/>
        <v>517</v>
      </c>
      <c r="B528" s="165" t="s">
        <v>150</v>
      </c>
      <c r="C528" s="166" t="s">
        <v>879</v>
      </c>
      <c r="D528" s="166" t="s">
        <v>667</v>
      </c>
      <c r="E528" s="166" t="s">
        <v>107</v>
      </c>
      <c r="F528" s="167">
        <v>3822084</v>
      </c>
      <c r="G528" s="168">
        <f t="shared" si="16"/>
        <v>3822.084</v>
      </c>
    </row>
    <row r="529" spans="1:7" ht="12.75">
      <c r="A529" s="164">
        <f t="shared" si="17"/>
        <v>518</v>
      </c>
      <c r="B529" s="165" t="s">
        <v>81</v>
      </c>
      <c r="C529" s="166" t="s">
        <v>92</v>
      </c>
      <c r="D529" s="166" t="s">
        <v>362</v>
      </c>
      <c r="E529" s="166" t="s">
        <v>19</v>
      </c>
      <c r="F529" s="167">
        <v>6859356</v>
      </c>
      <c r="G529" s="168">
        <f t="shared" si="16"/>
        <v>6859.356</v>
      </c>
    </row>
    <row r="530" spans="1:7" ht="51">
      <c r="A530" s="164">
        <f t="shared" si="17"/>
        <v>519</v>
      </c>
      <c r="B530" s="165" t="s">
        <v>779</v>
      </c>
      <c r="C530" s="166" t="s">
        <v>92</v>
      </c>
      <c r="D530" s="166" t="s">
        <v>437</v>
      </c>
      <c r="E530" s="166" t="s">
        <v>19</v>
      </c>
      <c r="F530" s="167">
        <v>6859356</v>
      </c>
      <c r="G530" s="168">
        <f t="shared" si="16"/>
        <v>6859.356</v>
      </c>
    </row>
    <row r="531" spans="1:7" ht="63.75">
      <c r="A531" s="164">
        <f t="shared" si="17"/>
        <v>520</v>
      </c>
      <c r="B531" s="165" t="s">
        <v>707</v>
      </c>
      <c r="C531" s="166" t="s">
        <v>92</v>
      </c>
      <c r="D531" s="166" t="s">
        <v>442</v>
      </c>
      <c r="E531" s="166" t="s">
        <v>19</v>
      </c>
      <c r="F531" s="167">
        <v>557856</v>
      </c>
      <c r="G531" s="168">
        <f t="shared" si="16"/>
        <v>557.856</v>
      </c>
    </row>
    <row r="532" spans="1:7" ht="12.75">
      <c r="A532" s="164">
        <f t="shared" si="17"/>
        <v>521</v>
      </c>
      <c r="B532" s="165" t="s">
        <v>119</v>
      </c>
      <c r="C532" s="166" t="s">
        <v>92</v>
      </c>
      <c r="D532" s="166" t="s">
        <v>442</v>
      </c>
      <c r="E532" s="166" t="s">
        <v>103</v>
      </c>
      <c r="F532" s="167">
        <v>557856</v>
      </c>
      <c r="G532" s="168">
        <f t="shared" si="16"/>
        <v>557.856</v>
      </c>
    </row>
    <row r="533" spans="1:7" ht="63.75">
      <c r="A533" s="164">
        <f t="shared" si="17"/>
        <v>522</v>
      </c>
      <c r="B533" s="165" t="s">
        <v>708</v>
      </c>
      <c r="C533" s="166" t="s">
        <v>92</v>
      </c>
      <c r="D533" s="166" t="s">
        <v>443</v>
      </c>
      <c r="E533" s="166" t="s">
        <v>19</v>
      </c>
      <c r="F533" s="167">
        <v>6301500</v>
      </c>
      <c r="G533" s="168">
        <f t="shared" si="16"/>
        <v>6301.5</v>
      </c>
    </row>
    <row r="534" spans="1:7" ht="12.75">
      <c r="A534" s="164">
        <f t="shared" si="17"/>
        <v>523</v>
      </c>
      <c r="B534" s="165" t="s">
        <v>119</v>
      </c>
      <c r="C534" s="166" t="s">
        <v>92</v>
      </c>
      <c r="D534" s="166" t="s">
        <v>443</v>
      </c>
      <c r="E534" s="166" t="s">
        <v>103</v>
      </c>
      <c r="F534" s="167">
        <v>5421535</v>
      </c>
      <c r="G534" s="168">
        <f t="shared" si="16"/>
        <v>5421.535</v>
      </c>
    </row>
    <row r="535" spans="1:7" ht="25.5">
      <c r="A535" s="164">
        <f t="shared" si="17"/>
        <v>524</v>
      </c>
      <c r="B535" s="165" t="s">
        <v>113</v>
      </c>
      <c r="C535" s="166" t="s">
        <v>92</v>
      </c>
      <c r="D535" s="166" t="s">
        <v>443</v>
      </c>
      <c r="E535" s="166" t="s">
        <v>102</v>
      </c>
      <c r="F535" s="167">
        <v>740000</v>
      </c>
      <c r="G535" s="168">
        <f t="shared" si="16"/>
        <v>740</v>
      </c>
    </row>
    <row r="536" spans="1:7" ht="12.75">
      <c r="A536" s="164">
        <f t="shared" si="17"/>
        <v>525</v>
      </c>
      <c r="B536" s="165" t="s">
        <v>120</v>
      </c>
      <c r="C536" s="166" t="s">
        <v>92</v>
      </c>
      <c r="D536" s="166" t="s">
        <v>443</v>
      </c>
      <c r="E536" s="166" t="s">
        <v>104</v>
      </c>
      <c r="F536" s="167">
        <v>139965</v>
      </c>
      <c r="G536" s="168">
        <f t="shared" si="16"/>
        <v>139.965</v>
      </c>
    </row>
    <row r="537" spans="1:7" ht="12.75">
      <c r="A537" s="164">
        <f t="shared" si="17"/>
        <v>526</v>
      </c>
      <c r="B537" s="165" t="s">
        <v>82</v>
      </c>
      <c r="C537" s="166" t="s">
        <v>47</v>
      </c>
      <c r="D537" s="166" t="s">
        <v>362</v>
      </c>
      <c r="E537" s="166" t="s">
        <v>19</v>
      </c>
      <c r="F537" s="167">
        <v>33761629.07</v>
      </c>
      <c r="G537" s="168">
        <f t="shared" si="16"/>
        <v>33761.62907</v>
      </c>
    </row>
    <row r="538" spans="1:7" ht="12.75">
      <c r="A538" s="164">
        <f t="shared" si="17"/>
        <v>527</v>
      </c>
      <c r="B538" s="165" t="s">
        <v>60</v>
      </c>
      <c r="C538" s="166" t="s">
        <v>61</v>
      </c>
      <c r="D538" s="166" t="s">
        <v>362</v>
      </c>
      <c r="E538" s="166" t="s">
        <v>19</v>
      </c>
      <c r="F538" s="167">
        <v>22902345.51</v>
      </c>
      <c r="G538" s="168">
        <f t="shared" si="16"/>
        <v>22902.345510000003</v>
      </c>
    </row>
    <row r="539" spans="1:7" ht="51">
      <c r="A539" s="164">
        <f t="shared" si="17"/>
        <v>528</v>
      </c>
      <c r="B539" s="165" t="s">
        <v>647</v>
      </c>
      <c r="C539" s="166" t="s">
        <v>61</v>
      </c>
      <c r="D539" s="166" t="s">
        <v>492</v>
      </c>
      <c r="E539" s="166" t="s">
        <v>19</v>
      </c>
      <c r="F539" s="167">
        <v>22902345.51</v>
      </c>
      <c r="G539" s="168">
        <f t="shared" si="16"/>
        <v>22902.345510000003</v>
      </c>
    </row>
    <row r="540" spans="1:7" ht="25.5">
      <c r="A540" s="164">
        <f t="shared" si="17"/>
        <v>529</v>
      </c>
      <c r="B540" s="165" t="s">
        <v>535</v>
      </c>
      <c r="C540" s="166" t="s">
        <v>61</v>
      </c>
      <c r="D540" s="166" t="s">
        <v>514</v>
      </c>
      <c r="E540" s="166" t="s">
        <v>19</v>
      </c>
      <c r="F540" s="167">
        <v>22902345.51</v>
      </c>
      <c r="G540" s="168">
        <f t="shared" si="16"/>
        <v>22902.345510000003</v>
      </c>
    </row>
    <row r="541" spans="1:7" ht="25.5">
      <c r="A541" s="164">
        <f t="shared" si="17"/>
        <v>530</v>
      </c>
      <c r="B541" s="165" t="s">
        <v>194</v>
      </c>
      <c r="C541" s="166" t="s">
        <v>61</v>
      </c>
      <c r="D541" s="166" t="s">
        <v>515</v>
      </c>
      <c r="E541" s="166" t="s">
        <v>19</v>
      </c>
      <c r="F541" s="167">
        <v>17447628.51</v>
      </c>
      <c r="G541" s="168">
        <f t="shared" si="16"/>
        <v>17447.628510000002</v>
      </c>
    </row>
    <row r="542" spans="1:7" ht="12.75">
      <c r="A542" s="164">
        <f t="shared" si="17"/>
        <v>531</v>
      </c>
      <c r="B542" s="165" t="s">
        <v>119</v>
      </c>
      <c r="C542" s="166" t="s">
        <v>61</v>
      </c>
      <c r="D542" s="166" t="s">
        <v>515</v>
      </c>
      <c r="E542" s="166" t="s">
        <v>103</v>
      </c>
      <c r="F542" s="167">
        <v>14940848</v>
      </c>
      <c r="G542" s="168">
        <f t="shared" si="16"/>
        <v>14940.848</v>
      </c>
    </row>
    <row r="543" spans="1:7" ht="25.5">
      <c r="A543" s="164">
        <f t="shared" si="17"/>
        <v>532</v>
      </c>
      <c r="B543" s="165" t="s">
        <v>113</v>
      </c>
      <c r="C543" s="166" t="s">
        <v>61</v>
      </c>
      <c r="D543" s="166" t="s">
        <v>515</v>
      </c>
      <c r="E543" s="166" t="s">
        <v>102</v>
      </c>
      <c r="F543" s="167">
        <v>2143490.51</v>
      </c>
      <c r="G543" s="168">
        <f t="shared" si="16"/>
        <v>2143.4905099999996</v>
      </c>
    </row>
    <row r="544" spans="1:7" ht="12.75">
      <c r="A544" s="164">
        <f t="shared" si="17"/>
        <v>533</v>
      </c>
      <c r="B544" s="165" t="s">
        <v>120</v>
      </c>
      <c r="C544" s="166" t="s">
        <v>61</v>
      </c>
      <c r="D544" s="166" t="s">
        <v>515</v>
      </c>
      <c r="E544" s="166" t="s">
        <v>104</v>
      </c>
      <c r="F544" s="167">
        <v>363290</v>
      </c>
      <c r="G544" s="168">
        <f t="shared" si="16"/>
        <v>363.29</v>
      </c>
    </row>
    <row r="545" spans="1:7" s="56" customFormat="1" ht="38.25">
      <c r="A545" s="164">
        <f t="shared" si="17"/>
        <v>534</v>
      </c>
      <c r="B545" s="165" t="s">
        <v>677</v>
      </c>
      <c r="C545" s="166" t="s">
        <v>61</v>
      </c>
      <c r="D545" s="166" t="s">
        <v>678</v>
      </c>
      <c r="E545" s="166" t="s">
        <v>19</v>
      </c>
      <c r="F545" s="167">
        <v>5284017</v>
      </c>
      <c r="G545" s="168">
        <f t="shared" si="16"/>
        <v>5284.017</v>
      </c>
    </row>
    <row r="546" spans="1:7" ht="25.5">
      <c r="A546" s="164">
        <f t="shared" si="17"/>
        <v>535</v>
      </c>
      <c r="B546" s="165" t="s">
        <v>113</v>
      </c>
      <c r="C546" s="166" t="s">
        <v>61</v>
      </c>
      <c r="D546" s="166" t="s">
        <v>678</v>
      </c>
      <c r="E546" s="166" t="s">
        <v>102</v>
      </c>
      <c r="F546" s="167">
        <v>5284017</v>
      </c>
      <c r="G546" s="168">
        <f t="shared" si="16"/>
        <v>5284.017</v>
      </c>
    </row>
    <row r="547" spans="1:7" ht="38.25">
      <c r="A547" s="164">
        <f t="shared" si="17"/>
        <v>536</v>
      </c>
      <c r="B547" s="165" t="s">
        <v>893</v>
      </c>
      <c r="C547" s="166" t="s">
        <v>61</v>
      </c>
      <c r="D547" s="166" t="s">
        <v>887</v>
      </c>
      <c r="E547" s="166" t="s">
        <v>19</v>
      </c>
      <c r="F547" s="167">
        <v>119500</v>
      </c>
      <c r="G547" s="168">
        <f t="shared" si="16"/>
        <v>119.5</v>
      </c>
    </row>
    <row r="548" spans="1:7" ht="25.5">
      <c r="A548" s="164">
        <f t="shared" si="17"/>
        <v>537</v>
      </c>
      <c r="B548" s="165" t="s">
        <v>113</v>
      </c>
      <c r="C548" s="166" t="s">
        <v>61</v>
      </c>
      <c r="D548" s="166" t="s">
        <v>887</v>
      </c>
      <c r="E548" s="166" t="s">
        <v>102</v>
      </c>
      <c r="F548" s="167">
        <v>119500</v>
      </c>
      <c r="G548" s="168">
        <f t="shared" si="16"/>
        <v>119.5</v>
      </c>
    </row>
    <row r="549" spans="1:7" ht="51">
      <c r="A549" s="164">
        <f t="shared" si="17"/>
        <v>538</v>
      </c>
      <c r="B549" s="165" t="s">
        <v>680</v>
      </c>
      <c r="C549" s="166" t="s">
        <v>61</v>
      </c>
      <c r="D549" s="166" t="s">
        <v>681</v>
      </c>
      <c r="E549" s="166" t="s">
        <v>19</v>
      </c>
      <c r="F549" s="167">
        <v>51200</v>
      </c>
      <c r="G549" s="168">
        <f aca="true" t="shared" si="18" ref="G549:G587">F549/1000</f>
        <v>51.2</v>
      </c>
    </row>
    <row r="550" spans="1:7" ht="25.5">
      <c r="A550" s="164">
        <f t="shared" si="17"/>
        <v>539</v>
      </c>
      <c r="B550" s="165" t="s">
        <v>113</v>
      </c>
      <c r="C550" s="166" t="s">
        <v>61</v>
      </c>
      <c r="D550" s="166" t="s">
        <v>681</v>
      </c>
      <c r="E550" s="166" t="s">
        <v>102</v>
      </c>
      <c r="F550" s="167">
        <v>51200</v>
      </c>
      <c r="G550" s="168">
        <f t="shared" si="18"/>
        <v>51.2</v>
      </c>
    </row>
    <row r="551" spans="1:7" ht="12.75">
      <c r="A551" s="164">
        <f t="shared" si="17"/>
        <v>540</v>
      </c>
      <c r="B551" s="165" t="s">
        <v>83</v>
      </c>
      <c r="C551" s="166" t="s">
        <v>1</v>
      </c>
      <c r="D551" s="166" t="s">
        <v>362</v>
      </c>
      <c r="E551" s="166" t="s">
        <v>19</v>
      </c>
      <c r="F551" s="167">
        <v>10859283.56</v>
      </c>
      <c r="G551" s="168">
        <f t="shared" si="18"/>
        <v>10859.28356</v>
      </c>
    </row>
    <row r="552" spans="1:7" ht="51">
      <c r="A552" s="164">
        <f t="shared" si="17"/>
        <v>541</v>
      </c>
      <c r="B552" s="165" t="s">
        <v>647</v>
      </c>
      <c r="C552" s="166" t="s">
        <v>1</v>
      </c>
      <c r="D552" s="166" t="s">
        <v>492</v>
      </c>
      <c r="E552" s="166" t="s">
        <v>19</v>
      </c>
      <c r="F552" s="167">
        <v>10859283.56</v>
      </c>
      <c r="G552" s="168">
        <f t="shared" si="18"/>
        <v>10859.28356</v>
      </c>
    </row>
    <row r="553" spans="1:7" ht="25.5">
      <c r="A553" s="164">
        <f t="shared" si="17"/>
        <v>542</v>
      </c>
      <c r="B553" s="165" t="s">
        <v>535</v>
      </c>
      <c r="C553" s="166" t="s">
        <v>1</v>
      </c>
      <c r="D553" s="166" t="s">
        <v>514</v>
      </c>
      <c r="E553" s="166" t="s">
        <v>19</v>
      </c>
      <c r="F553" s="167">
        <v>10859283.56</v>
      </c>
      <c r="G553" s="168">
        <f t="shared" si="18"/>
        <v>10859.28356</v>
      </c>
    </row>
    <row r="554" spans="1:7" ht="12.75">
      <c r="A554" s="164">
        <f t="shared" si="17"/>
        <v>543</v>
      </c>
      <c r="B554" s="165" t="s">
        <v>195</v>
      </c>
      <c r="C554" s="166" t="s">
        <v>1</v>
      </c>
      <c r="D554" s="166" t="s">
        <v>516</v>
      </c>
      <c r="E554" s="166" t="s">
        <v>19</v>
      </c>
      <c r="F554" s="167">
        <v>2222083.56</v>
      </c>
      <c r="G554" s="168">
        <f t="shared" si="18"/>
        <v>2222.08356</v>
      </c>
    </row>
    <row r="555" spans="1:7" ht="12.75">
      <c r="A555" s="164">
        <f t="shared" si="17"/>
        <v>544</v>
      </c>
      <c r="B555" s="165" t="s">
        <v>119</v>
      </c>
      <c r="C555" s="166" t="s">
        <v>1</v>
      </c>
      <c r="D555" s="166" t="s">
        <v>516</v>
      </c>
      <c r="E555" s="166" t="s">
        <v>103</v>
      </c>
      <c r="F555" s="167">
        <v>755695.07</v>
      </c>
      <c r="G555" s="168">
        <f t="shared" si="18"/>
        <v>755.69507</v>
      </c>
    </row>
    <row r="556" spans="1:7" ht="25.5">
      <c r="A556" s="164">
        <f t="shared" si="17"/>
        <v>545</v>
      </c>
      <c r="B556" s="165" t="s">
        <v>113</v>
      </c>
      <c r="C556" s="166" t="s">
        <v>1</v>
      </c>
      <c r="D556" s="166" t="s">
        <v>516</v>
      </c>
      <c r="E556" s="166" t="s">
        <v>102</v>
      </c>
      <c r="F556" s="167">
        <v>1466388.49</v>
      </c>
      <c r="G556" s="168">
        <f t="shared" si="18"/>
        <v>1466.38849</v>
      </c>
    </row>
    <row r="557" spans="1:7" ht="25.5">
      <c r="A557" s="164">
        <f t="shared" si="17"/>
        <v>546</v>
      </c>
      <c r="B557" s="165" t="s">
        <v>734</v>
      </c>
      <c r="C557" s="166" t="s">
        <v>1</v>
      </c>
      <c r="D557" s="166" t="s">
        <v>735</v>
      </c>
      <c r="E557" s="166" t="s">
        <v>19</v>
      </c>
      <c r="F557" s="167">
        <v>4507000</v>
      </c>
      <c r="G557" s="168">
        <f t="shared" si="18"/>
        <v>4507</v>
      </c>
    </row>
    <row r="558" spans="1:7" ht="12.75">
      <c r="A558" s="164">
        <f t="shared" si="17"/>
        <v>547</v>
      </c>
      <c r="B558" s="165" t="s">
        <v>120</v>
      </c>
      <c r="C558" s="166" t="s">
        <v>1</v>
      </c>
      <c r="D558" s="166" t="s">
        <v>735</v>
      </c>
      <c r="E558" s="166" t="s">
        <v>104</v>
      </c>
      <c r="F558" s="167">
        <v>4507000</v>
      </c>
      <c r="G558" s="168">
        <f t="shared" si="18"/>
        <v>4507</v>
      </c>
    </row>
    <row r="559" spans="1:7" ht="25.5">
      <c r="A559" s="164">
        <f t="shared" si="17"/>
        <v>548</v>
      </c>
      <c r="B559" s="165" t="s">
        <v>559</v>
      </c>
      <c r="C559" s="166" t="s">
        <v>1</v>
      </c>
      <c r="D559" s="166" t="s">
        <v>560</v>
      </c>
      <c r="E559" s="166" t="s">
        <v>19</v>
      </c>
      <c r="F559" s="167">
        <v>600000</v>
      </c>
      <c r="G559" s="168">
        <f t="shared" si="18"/>
        <v>600</v>
      </c>
    </row>
    <row r="560" spans="1:7" ht="25.5">
      <c r="A560" s="164">
        <f t="shared" si="17"/>
        <v>549</v>
      </c>
      <c r="B560" s="165" t="s">
        <v>113</v>
      </c>
      <c r="C560" s="166" t="s">
        <v>1</v>
      </c>
      <c r="D560" s="166" t="s">
        <v>560</v>
      </c>
      <c r="E560" s="166" t="s">
        <v>102</v>
      </c>
      <c r="F560" s="167">
        <v>600000</v>
      </c>
      <c r="G560" s="168">
        <f t="shared" si="18"/>
        <v>600</v>
      </c>
    </row>
    <row r="561" spans="1:7" ht="38.25">
      <c r="A561" s="164">
        <f t="shared" si="17"/>
        <v>550</v>
      </c>
      <c r="B561" s="165" t="s">
        <v>193</v>
      </c>
      <c r="C561" s="166" t="s">
        <v>1</v>
      </c>
      <c r="D561" s="166" t="s">
        <v>517</v>
      </c>
      <c r="E561" s="166" t="s">
        <v>19</v>
      </c>
      <c r="F561" s="167">
        <v>80200</v>
      </c>
      <c r="G561" s="168">
        <f t="shared" si="18"/>
        <v>80.2</v>
      </c>
    </row>
    <row r="562" spans="1:7" ht="25.5">
      <c r="A562" s="164">
        <f t="shared" si="17"/>
        <v>551</v>
      </c>
      <c r="B562" s="165" t="s">
        <v>113</v>
      </c>
      <c r="C562" s="166" t="s">
        <v>1</v>
      </c>
      <c r="D562" s="166" t="s">
        <v>517</v>
      </c>
      <c r="E562" s="166" t="s">
        <v>102</v>
      </c>
      <c r="F562" s="167">
        <v>80200</v>
      </c>
      <c r="G562" s="168">
        <f t="shared" si="18"/>
        <v>80.2</v>
      </c>
    </row>
    <row r="563" spans="1:7" ht="38.25">
      <c r="A563" s="164">
        <f t="shared" si="17"/>
        <v>552</v>
      </c>
      <c r="B563" s="165" t="s">
        <v>856</v>
      </c>
      <c r="C563" s="166" t="s">
        <v>1</v>
      </c>
      <c r="D563" s="166" t="s">
        <v>846</v>
      </c>
      <c r="E563" s="166" t="s">
        <v>19</v>
      </c>
      <c r="F563" s="167">
        <v>3450000</v>
      </c>
      <c r="G563" s="168">
        <f t="shared" si="18"/>
        <v>3450</v>
      </c>
    </row>
    <row r="564" spans="1:7" ht="12.75">
      <c r="A564" s="164">
        <f t="shared" si="17"/>
        <v>553</v>
      </c>
      <c r="B564" s="165" t="s">
        <v>159</v>
      </c>
      <c r="C564" s="166" t="s">
        <v>1</v>
      </c>
      <c r="D564" s="166" t="s">
        <v>846</v>
      </c>
      <c r="E564" s="166" t="s">
        <v>100</v>
      </c>
      <c r="F564" s="167">
        <v>3450000</v>
      </c>
      <c r="G564" s="168">
        <f t="shared" si="18"/>
        <v>3450</v>
      </c>
    </row>
    <row r="565" spans="1:7" ht="12.75">
      <c r="A565" s="164">
        <f t="shared" si="17"/>
        <v>554</v>
      </c>
      <c r="B565" s="165" t="s">
        <v>561</v>
      </c>
      <c r="C565" s="166" t="s">
        <v>562</v>
      </c>
      <c r="D565" s="166" t="s">
        <v>362</v>
      </c>
      <c r="E565" s="166" t="s">
        <v>19</v>
      </c>
      <c r="F565" s="167">
        <v>1350000</v>
      </c>
      <c r="G565" s="168">
        <f t="shared" si="18"/>
        <v>1350</v>
      </c>
    </row>
    <row r="566" spans="1:7" ht="12.75">
      <c r="A566" s="164">
        <f t="shared" si="17"/>
        <v>555</v>
      </c>
      <c r="B566" s="165" t="s">
        <v>563</v>
      </c>
      <c r="C566" s="166" t="s">
        <v>564</v>
      </c>
      <c r="D566" s="166" t="s">
        <v>362</v>
      </c>
      <c r="E566" s="166" t="s">
        <v>19</v>
      </c>
      <c r="F566" s="167">
        <v>350000</v>
      </c>
      <c r="G566" s="168">
        <f t="shared" si="18"/>
        <v>350</v>
      </c>
    </row>
    <row r="567" spans="1:7" ht="51">
      <c r="A567" s="164">
        <f t="shared" si="17"/>
        <v>556</v>
      </c>
      <c r="B567" s="165" t="s">
        <v>628</v>
      </c>
      <c r="C567" s="166" t="s">
        <v>564</v>
      </c>
      <c r="D567" s="166" t="s">
        <v>367</v>
      </c>
      <c r="E567" s="166" t="s">
        <v>19</v>
      </c>
      <c r="F567" s="167">
        <v>350000</v>
      </c>
      <c r="G567" s="168">
        <f t="shared" si="18"/>
        <v>350</v>
      </c>
    </row>
    <row r="568" spans="1:7" ht="25.5">
      <c r="A568" s="164">
        <f t="shared" si="17"/>
        <v>557</v>
      </c>
      <c r="B568" s="165" t="s">
        <v>565</v>
      </c>
      <c r="C568" s="166" t="s">
        <v>564</v>
      </c>
      <c r="D568" s="166" t="s">
        <v>376</v>
      </c>
      <c r="E568" s="166" t="s">
        <v>19</v>
      </c>
      <c r="F568" s="167">
        <v>350000</v>
      </c>
      <c r="G568" s="168">
        <f t="shared" si="18"/>
        <v>350</v>
      </c>
    </row>
    <row r="569" spans="1:7" ht="25.5">
      <c r="A569" s="164">
        <f t="shared" si="17"/>
        <v>558</v>
      </c>
      <c r="B569" s="165" t="s">
        <v>113</v>
      </c>
      <c r="C569" s="166" t="s">
        <v>564</v>
      </c>
      <c r="D569" s="166" t="s">
        <v>376</v>
      </c>
      <c r="E569" s="166" t="s">
        <v>102</v>
      </c>
      <c r="F569" s="167">
        <v>350000</v>
      </c>
      <c r="G569" s="168">
        <f t="shared" si="18"/>
        <v>350</v>
      </c>
    </row>
    <row r="570" spans="1:7" ht="12.75">
      <c r="A570" s="164">
        <f t="shared" si="17"/>
        <v>559</v>
      </c>
      <c r="B570" s="165" t="s">
        <v>566</v>
      </c>
      <c r="C570" s="166" t="s">
        <v>567</v>
      </c>
      <c r="D570" s="166" t="s">
        <v>362</v>
      </c>
      <c r="E570" s="166" t="s">
        <v>19</v>
      </c>
      <c r="F570" s="167">
        <v>1000000</v>
      </c>
      <c r="G570" s="168">
        <f t="shared" si="18"/>
        <v>1000</v>
      </c>
    </row>
    <row r="571" spans="1:7" ht="51">
      <c r="A571" s="164">
        <f t="shared" si="17"/>
        <v>560</v>
      </c>
      <c r="B571" s="165" t="s">
        <v>628</v>
      </c>
      <c r="C571" s="166" t="s">
        <v>567</v>
      </c>
      <c r="D571" s="166" t="s">
        <v>367</v>
      </c>
      <c r="E571" s="166" t="s">
        <v>19</v>
      </c>
      <c r="F571" s="167">
        <v>1000000</v>
      </c>
      <c r="G571" s="168">
        <f t="shared" si="18"/>
        <v>1000</v>
      </c>
    </row>
    <row r="572" spans="1:7" ht="25.5">
      <c r="A572" s="164">
        <f t="shared" si="17"/>
        <v>561</v>
      </c>
      <c r="B572" s="165" t="s">
        <v>565</v>
      </c>
      <c r="C572" s="166" t="s">
        <v>567</v>
      </c>
      <c r="D572" s="166" t="s">
        <v>376</v>
      </c>
      <c r="E572" s="166" t="s">
        <v>19</v>
      </c>
      <c r="F572" s="167">
        <v>1000000</v>
      </c>
      <c r="G572" s="168">
        <f t="shared" si="18"/>
        <v>1000</v>
      </c>
    </row>
    <row r="573" spans="1:7" ht="25.5">
      <c r="A573" s="164">
        <f t="shared" si="17"/>
        <v>562</v>
      </c>
      <c r="B573" s="165" t="s">
        <v>304</v>
      </c>
      <c r="C573" s="166" t="s">
        <v>567</v>
      </c>
      <c r="D573" s="166" t="s">
        <v>376</v>
      </c>
      <c r="E573" s="166" t="s">
        <v>305</v>
      </c>
      <c r="F573" s="167">
        <v>1000000</v>
      </c>
      <c r="G573" s="168">
        <f t="shared" si="18"/>
        <v>1000</v>
      </c>
    </row>
    <row r="574" spans="1:7" ht="38.25">
      <c r="A574" s="164">
        <f t="shared" si="17"/>
        <v>563</v>
      </c>
      <c r="B574" s="165" t="s">
        <v>84</v>
      </c>
      <c r="C574" s="166" t="s">
        <v>93</v>
      </c>
      <c r="D574" s="166" t="s">
        <v>362</v>
      </c>
      <c r="E574" s="166" t="s">
        <v>19</v>
      </c>
      <c r="F574" s="167">
        <v>198050050</v>
      </c>
      <c r="G574" s="168">
        <f t="shared" si="18"/>
        <v>198050.05</v>
      </c>
    </row>
    <row r="575" spans="1:7" ht="38.25">
      <c r="A575" s="164">
        <f t="shared" si="17"/>
        <v>564</v>
      </c>
      <c r="B575" s="165" t="s">
        <v>13</v>
      </c>
      <c r="C575" s="166" t="s">
        <v>14</v>
      </c>
      <c r="D575" s="166" t="s">
        <v>362</v>
      </c>
      <c r="E575" s="166" t="s">
        <v>19</v>
      </c>
      <c r="F575" s="167">
        <v>11868500</v>
      </c>
      <c r="G575" s="168">
        <f t="shared" si="18"/>
        <v>11868.5</v>
      </c>
    </row>
    <row r="576" spans="1:7" ht="38.25">
      <c r="A576" s="164">
        <f t="shared" si="17"/>
        <v>565</v>
      </c>
      <c r="B576" s="165" t="s">
        <v>649</v>
      </c>
      <c r="C576" s="166" t="s">
        <v>14</v>
      </c>
      <c r="D576" s="166" t="s">
        <v>446</v>
      </c>
      <c r="E576" s="166" t="s">
        <v>19</v>
      </c>
      <c r="F576" s="167">
        <v>11868500</v>
      </c>
      <c r="G576" s="168">
        <f t="shared" si="18"/>
        <v>11868.5</v>
      </c>
    </row>
    <row r="577" spans="1:7" ht="25.5">
      <c r="A577" s="164">
        <f t="shared" si="17"/>
        <v>566</v>
      </c>
      <c r="B577" s="165" t="s">
        <v>156</v>
      </c>
      <c r="C577" s="166" t="s">
        <v>14</v>
      </c>
      <c r="D577" s="166" t="s">
        <v>447</v>
      </c>
      <c r="E577" s="166" t="s">
        <v>19</v>
      </c>
      <c r="F577" s="167">
        <v>11868500</v>
      </c>
      <c r="G577" s="168">
        <f t="shared" si="18"/>
        <v>11868.5</v>
      </c>
    </row>
    <row r="578" spans="1:7" ht="25.5">
      <c r="A578" s="164">
        <f t="shared" si="17"/>
        <v>567</v>
      </c>
      <c r="B578" s="165" t="s">
        <v>157</v>
      </c>
      <c r="C578" s="166" t="s">
        <v>14</v>
      </c>
      <c r="D578" s="166" t="s">
        <v>448</v>
      </c>
      <c r="E578" s="166" t="s">
        <v>19</v>
      </c>
      <c r="F578" s="167">
        <v>891500</v>
      </c>
      <c r="G578" s="168">
        <f t="shared" si="18"/>
        <v>891.5</v>
      </c>
    </row>
    <row r="579" spans="1:7" ht="12.75">
      <c r="A579" s="164">
        <f t="shared" si="17"/>
        <v>568</v>
      </c>
      <c r="B579" s="165" t="s">
        <v>158</v>
      </c>
      <c r="C579" s="166" t="s">
        <v>14</v>
      </c>
      <c r="D579" s="166" t="s">
        <v>448</v>
      </c>
      <c r="E579" s="166" t="s">
        <v>108</v>
      </c>
      <c r="F579" s="167">
        <v>891500</v>
      </c>
      <c r="G579" s="168">
        <f t="shared" si="18"/>
        <v>891.5</v>
      </c>
    </row>
    <row r="580" spans="1:7" ht="51">
      <c r="A580" s="164">
        <f t="shared" si="17"/>
        <v>569</v>
      </c>
      <c r="B580" s="165" t="s">
        <v>710</v>
      </c>
      <c r="C580" s="166" t="s">
        <v>14</v>
      </c>
      <c r="D580" s="166" t="s">
        <v>449</v>
      </c>
      <c r="E580" s="166" t="s">
        <v>19</v>
      </c>
      <c r="F580" s="167">
        <v>10977000</v>
      </c>
      <c r="G580" s="168">
        <f t="shared" si="18"/>
        <v>10977</v>
      </c>
    </row>
    <row r="581" spans="1:7" ht="12.75">
      <c r="A581" s="164">
        <f t="shared" si="17"/>
        <v>570</v>
      </c>
      <c r="B581" s="165" t="s">
        <v>158</v>
      </c>
      <c r="C581" s="166" t="s">
        <v>14</v>
      </c>
      <c r="D581" s="166" t="s">
        <v>449</v>
      </c>
      <c r="E581" s="166" t="s">
        <v>108</v>
      </c>
      <c r="F581" s="167">
        <v>10977000</v>
      </c>
      <c r="G581" s="168">
        <f t="shared" si="18"/>
        <v>10977</v>
      </c>
    </row>
    <row r="582" spans="1:7" ht="12.75">
      <c r="A582" s="164">
        <f t="shared" si="17"/>
        <v>571</v>
      </c>
      <c r="B582" s="165" t="s">
        <v>85</v>
      </c>
      <c r="C582" s="166" t="s">
        <v>94</v>
      </c>
      <c r="D582" s="166" t="s">
        <v>362</v>
      </c>
      <c r="E582" s="166" t="s">
        <v>19</v>
      </c>
      <c r="F582" s="167">
        <v>186181550</v>
      </c>
      <c r="G582" s="168">
        <f t="shared" si="18"/>
        <v>186181.55</v>
      </c>
    </row>
    <row r="583" spans="1:7" ht="38.25">
      <c r="A583" s="164">
        <f t="shared" si="17"/>
        <v>572</v>
      </c>
      <c r="B583" s="165" t="s">
        <v>649</v>
      </c>
      <c r="C583" s="166" t="s">
        <v>94</v>
      </c>
      <c r="D583" s="166" t="s">
        <v>446</v>
      </c>
      <c r="E583" s="166" t="s">
        <v>19</v>
      </c>
      <c r="F583" s="167">
        <v>186181550</v>
      </c>
      <c r="G583" s="168">
        <f t="shared" si="18"/>
        <v>186181.55</v>
      </c>
    </row>
    <row r="584" spans="1:7" ht="25.5">
      <c r="A584" s="164">
        <f t="shared" si="17"/>
        <v>573</v>
      </c>
      <c r="B584" s="165" t="s">
        <v>156</v>
      </c>
      <c r="C584" s="166" t="s">
        <v>94</v>
      </c>
      <c r="D584" s="166" t="s">
        <v>447</v>
      </c>
      <c r="E584" s="166" t="s">
        <v>19</v>
      </c>
      <c r="F584" s="167">
        <v>186181550</v>
      </c>
      <c r="G584" s="168">
        <f t="shared" si="18"/>
        <v>186181.55</v>
      </c>
    </row>
    <row r="585" spans="1:7" ht="25.5">
      <c r="A585" s="164">
        <f t="shared" si="17"/>
        <v>574</v>
      </c>
      <c r="B585" s="165" t="s">
        <v>160</v>
      </c>
      <c r="C585" s="166" t="s">
        <v>94</v>
      </c>
      <c r="D585" s="166" t="s">
        <v>451</v>
      </c>
      <c r="E585" s="166" t="s">
        <v>19</v>
      </c>
      <c r="F585" s="167">
        <v>186181550</v>
      </c>
      <c r="G585" s="168">
        <f t="shared" si="18"/>
        <v>186181.55</v>
      </c>
    </row>
    <row r="586" spans="1:7" ht="12.75">
      <c r="A586" s="164">
        <f t="shared" si="17"/>
        <v>575</v>
      </c>
      <c r="B586" s="165" t="s">
        <v>159</v>
      </c>
      <c r="C586" s="166" t="s">
        <v>94</v>
      </c>
      <c r="D586" s="166" t="s">
        <v>451</v>
      </c>
      <c r="E586" s="166" t="s">
        <v>100</v>
      </c>
      <c r="F586" s="167">
        <v>186181550</v>
      </c>
      <c r="G586" s="168">
        <f t="shared" si="18"/>
        <v>186181.55</v>
      </c>
    </row>
    <row r="587" spans="1:7" ht="12.75">
      <c r="A587" s="164">
        <f t="shared" si="17"/>
        <v>576</v>
      </c>
      <c r="B587" s="236" t="s">
        <v>603</v>
      </c>
      <c r="C587" s="236"/>
      <c r="D587" s="236"/>
      <c r="E587" s="236"/>
      <c r="F587" s="169">
        <v>1510122513.21</v>
      </c>
      <c r="G587" s="168">
        <f t="shared" si="18"/>
        <v>1510122.51321</v>
      </c>
    </row>
  </sheetData>
  <sheetProtection/>
  <autoFilter ref="A10:G587"/>
  <mergeCells count="2">
    <mergeCell ref="A8:G8"/>
    <mergeCell ref="B587:E587"/>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M465"/>
  <sheetViews>
    <sheetView zoomScalePageLayoutView="0" workbookViewId="0" topLeftCell="A1">
      <selection activeCell="K466" sqref="K466"/>
    </sheetView>
  </sheetViews>
  <sheetFormatPr defaultColWidth="9.00390625" defaultRowHeight="12.75"/>
  <cols>
    <col min="1" max="1" width="4.75390625" style="183" customWidth="1"/>
    <col min="2" max="2" width="48.75390625" style="181" customWidth="1"/>
    <col min="3" max="3" width="7.625" style="181" customWidth="1"/>
    <col min="4" max="4" width="11.00390625" style="181" customWidth="1"/>
    <col min="5" max="5" width="4.75390625" style="181" customWidth="1"/>
    <col min="6" max="6" width="11.25390625" style="181" hidden="1" customWidth="1"/>
    <col min="7" max="7" width="11.625" style="181" hidden="1" customWidth="1"/>
    <col min="8" max="8" width="11.75390625" style="181" customWidth="1"/>
    <col min="9" max="9" width="11.625" style="181" customWidth="1"/>
    <col min="10" max="11" width="9.125" style="182" customWidth="1"/>
    <col min="12" max="12" width="14.875" style="182" customWidth="1"/>
    <col min="13" max="16384" width="9.125" style="182" customWidth="1"/>
  </cols>
  <sheetData>
    <row r="1" spans="3:9" ht="12">
      <c r="C1" s="201"/>
      <c r="D1" s="201"/>
      <c r="I1" s="3" t="s">
        <v>1236</v>
      </c>
    </row>
    <row r="2" spans="3:9" ht="12">
      <c r="C2" s="201"/>
      <c r="D2" s="201"/>
      <c r="I2" s="3" t="s">
        <v>1237</v>
      </c>
    </row>
    <row r="3" spans="3:9" ht="12">
      <c r="C3" s="201"/>
      <c r="D3" s="201"/>
      <c r="I3" s="3" t="s">
        <v>17</v>
      </c>
    </row>
    <row r="4" spans="3:9" ht="12">
      <c r="C4" s="201"/>
      <c r="D4" s="201"/>
      <c r="I4" s="3" t="s">
        <v>18</v>
      </c>
    </row>
    <row r="5" spans="3:9" ht="12">
      <c r="C5" s="201"/>
      <c r="D5" s="201"/>
      <c r="I5" s="3" t="s">
        <v>17</v>
      </c>
    </row>
    <row r="6" spans="3:9" ht="12">
      <c r="C6" s="201"/>
      <c r="D6" s="201"/>
      <c r="I6" s="3" t="s">
        <v>650</v>
      </c>
    </row>
    <row r="7" spans="3:4" ht="12">
      <c r="C7" s="201"/>
      <c r="D7" s="201"/>
    </row>
    <row r="8" spans="1:9" ht="12.75">
      <c r="A8" s="239" t="s">
        <v>1238</v>
      </c>
      <c r="B8" s="240"/>
      <c r="C8" s="240"/>
      <c r="D8" s="240"/>
      <c r="E8" s="240"/>
      <c r="F8" s="240"/>
      <c r="G8" s="240"/>
      <c r="H8" s="240"/>
      <c r="I8" s="240"/>
    </row>
    <row r="9" spans="1:9" ht="12">
      <c r="A9" s="202"/>
      <c r="B9" s="203"/>
      <c r="C9" s="203"/>
      <c r="D9" s="203"/>
      <c r="E9" s="203"/>
      <c r="F9" s="203"/>
      <c r="G9" s="203"/>
      <c r="H9" s="203"/>
      <c r="I9" s="203"/>
    </row>
    <row r="10" spans="1:9" ht="12">
      <c r="A10" s="241" t="s">
        <v>1239</v>
      </c>
      <c r="B10" s="243" t="s">
        <v>199</v>
      </c>
      <c r="C10" s="243" t="s">
        <v>1240</v>
      </c>
      <c r="D10" s="245" t="s">
        <v>54</v>
      </c>
      <c r="E10" s="245" t="s">
        <v>55</v>
      </c>
      <c r="F10" s="180"/>
      <c r="G10" s="180"/>
      <c r="H10" s="57" t="s">
        <v>1241</v>
      </c>
      <c r="I10" s="57" t="s">
        <v>1242</v>
      </c>
    </row>
    <row r="11" spans="1:9" ht="33.75">
      <c r="A11" s="242"/>
      <c r="B11" s="244"/>
      <c r="C11" s="244"/>
      <c r="D11" s="246"/>
      <c r="E11" s="246"/>
      <c r="F11" s="179"/>
      <c r="G11" s="179"/>
      <c r="H11" s="57" t="s">
        <v>1243</v>
      </c>
      <c r="I11" s="57" t="s">
        <v>1243</v>
      </c>
    </row>
    <row r="12" spans="1:9" ht="12">
      <c r="A12" s="184">
        <v>1</v>
      </c>
      <c r="B12" s="57">
        <v>2</v>
      </c>
      <c r="C12" s="57">
        <v>3</v>
      </c>
      <c r="D12" s="57">
        <v>4</v>
      </c>
      <c r="E12" s="57">
        <v>5</v>
      </c>
      <c r="F12" s="206"/>
      <c r="G12" s="206"/>
      <c r="H12" s="57">
        <v>6</v>
      </c>
      <c r="I12" s="57">
        <v>7</v>
      </c>
    </row>
    <row r="13" spans="1:9" ht="12.75">
      <c r="A13" s="184">
        <v>1</v>
      </c>
      <c r="B13" s="193" t="s">
        <v>5</v>
      </c>
      <c r="C13" s="194" t="s">
        <v>27</v>
      </c>
      <c r="D13" s="194" t="s">
        <v>362</v>
      </c>
      <c r="E13" s="194" t="s">
        <v>19</v>
      </c>
      <c r="F13" s="198">
        <v>88171677</v>
      </c>
      <c r="G13" s="198">
        <v>83005487</v>
      </c>
      <c r="H13" s="178">
        <f>F13/1000</f>
        <v>88171.677</v>
      </c>
      <c r="I13" s="178">
        <f>G13/1000</f>
        <v>83005.487</v>
      </c>
    </row>
    <row r="14" spans="1:9" ht="38.25">
      <c r="A14" s="184">
        <f>1+A13</f>
        <v>2</v>
      </c>
      <c r="B14" s="193" t="s">
        <v>6</v>
      </c>
      <c r="C14" s="194" t="s">
        <v>28</v>
      </c>
      <c r="D14" s="194" t="s">
        <v>362</v>
      </c>
      <c r="E14" s="194" t="s">
        <v>19</v>
      </c>
      <c r="F14" s="198">
        <v>2067529</v>
      </c>
      <c r="G14" s="198">
        <v>2150195</v>
      </c>
      <c r="H14" s="178">
        <f aca="true" t="shared" si="0" ref="H14:H77">F14/1000</f>
        <v>2067.529</v>
      </c>
      <c r="I14" s="178">
        <f aca="true" t="shared" si="1" ref="I14:I77">G14/1000</f>
        <v>2150.195</v>
      </c>
    </row>
    <row r="15" spans="1:9" ht="12.75">
      <c r="A15" s="184">
        <f aca="true" t="shared" si="2" ref="A15:A78">1+A14</f>
        <v>3</v>
      </c>
      <c r="B15" s="193" t="s">
        <v>95</v>
      </c>
      <c r="C15" s="194" t="s">
        <v>28</v>
      </c>
      <c r="D15" s="194" t="s">
        <v>363</v>
      </c>
      <c r="E15" s="194" t="s">
        <v>19</v>
      </c>
      <c r="F15" s="198">
        <v>2067529</v>
      </c>
      <c r="G15" s="198">
        <v>2150195</v>
      </c>
      <c r="H15" s="178">
        <f t="shared" si="0"/>
        <v>2067.529</v>
      </c>
      <c r="I15" s="178">
        <f t="shared" si="1"/>
        <v>2150.195</v>
      </c>
    </row>
    <row r="16" spans="1:9" ht="12.75">
      <c r="A16" s="184">
        <f t="shared" si="2"/>
        <v>4</v>
      </c>
      <c r="B16" s="193" t="s">
        <v>86</v>
      </c>
      <c r="C16" s="194" t="s">
        <v>28</v>
      </c>
      <c r="D16" s="194" t="s">
        <v>364</v>
      </c>
      <c r="E16" s="194" t="s">
        <v>19</v>
      </c>
      <c r="F16" s="198">
        <v>2067529</v>
      </c>
      <c r="G16" s="198">
        <v>2150195</v>
      </c>
      <c r="H16" s="178">
        <f t="shared" si="0"/>
        <v>2067.529</v>
      </c>
      <c r="I16" s="178">
        <f t="shared" si="1"/>
        <v>2150.195</v>
      </c>
    </row>
    <row r="17" spans="1:9" ht="25.5">
      <c r="A17" s="184">
        <f t="shared" si="2"/>
        <v>5</v>
      </c>
      <c r="B17" s="193" t="s">
        <v>111</v>
      </c>
      <c r="C17" s="194" t="s">
        <v>28</v>
      </c>
      <c r="D17" s="194" t="s">
        <v>364</v>
      </c>
      <c r="E17" s="194" t="s">
        <v>101</v>
      </c>
      <c r="F17" s="198">
        <v>2067529</v>
      </c>
      <c r="G17" s="198">
        <v>2150195</v>
      </c>
      <c r="H17" s="178">
        <f t="shared" si="0"/>
        <v>2067.529</v>
      </c>
      <c r="I17" s="178">
        <f t="shared" si="1"/>
        <v>2150.195</v>
      </c>
    </row>
    <row r="18" spans="1:9" ht="51">
      <c r="A18" s="184">
        <f t="shared" si="2"/>
        <v>6</v>
      </c>
      <c r="B18" s="193" t="s">
        <v>7</v>
      </c>
      <c r="C18" s="194" t="s">
        <v>29</v>
      </c>
      <c r="D18" s="194" t="s">
        <v>362</v>
      </c>
      <c r="E18" s="194" t="s">
        <v>19</v>
      </c>
      <c r="F18" s="198">
        <v>3827000</v>
      </c>
      <c r="G18" s="198">
        <v>3827000</v>
      </c>
      <c r="H18" s="178">
        <f t="shared" si="0"/>
        <v>3827</v>
      </c>
      <c r="I18" s="178">
        <f t="shared" si="1"/>
        <v>3827</v>
      </c>
    </row>
    <row r="19" spans="1:9" ht="12.75">
      <c r="A19" s="184">
        <f t="shared" si="2"/>
        <v>7</v>
      </c>
      <c r="B19" s="193" t="s">
        <v>95</v>
      </c>
      <c r="C19" s="194" t="s">
        <v>29</v>
      </c>
      <c r="D19" s="194" t="s">
        <v>363</v>
      </c>
      <c r="E19" s="194" t="s">
        <v>19</v>
      </c>
      <c r="F19" s="198">
        <v>3827000</v>
      </c>
      <c r="G19" s="198">
        <v>3827000</v>
      </c>
      <c r="H19" s="178">
        <f t="shared" si="0"/>
        <v>3827</v>
      </c>
      <c r="I19" s="178">
        <f t="shared" si="1"/>
        <v>3827</v>
      </c>
    </row>
    <row r="20" spans="1:9" ht="25.5">
      <c r="A20" s="184">
        <f t="shared" si="2"/>
        <v>8</v>
      </c>
      <c r="B20" s="193" t="s">
        <v>112</v>
      </c>
      <c r="C20" s="194" t="s">
        <v>29</v>
      </c>
      <c r="D20" s="194" t="s">
        <v>365</v>
      </c>
      <c r="E20" s="194" t="s">
        <v>19</v>
      </c>
      <c r="F20" s="198">
        <v>1913237</v>
      </c>
      <c r="G20" s="198">
        <v>1913237</v>
      </c>
      <c r="H20" s="178">
        <f t="shared" si="0"/>
        <v>1913.237</v>
      </c>
      <c r="I20" s="178">
        <f t="shared" si="1"/>
        <v>1913.237</v>
      </c>
    </row>
    <row r="21" spans="1:9" ht="25.5">
      <c r="A21" s="184">
        <f t="shared" si="2"/>
        <v>9</v>
      </c>
      <c r="B21" s="193" t="s">
        <v>111</v>
      </c>
      <c r="C21" s="194" t="s">
        <v>29</v>
      </c>
      <c r="D21" s="194" t="s">
        <v>365</v>
      </c>
      <c r="E21" s="194" t="s">
        <v>101</v>
      </c>
      <c r="F21" s="198">
        <v>1838858</v>
      </c>
      <c r="G21" s="198">
        <v>1838858</v>
      </c>
      <c r="H21" s="178">
        <f t="shared" si="0"/>
        <v>1838.858</v>
      </c>
      <c r="I21" s="178">
        <f t="shared" si="1"/>
        <v>1838.858</v>
      </c>
    </row>
    <row r="22" spans="1:9" ht="38.25">
      <c r="A22" s="184">
        <f t="shared" si="2"/>
        <v>10</v>
      </c>
      <c r="B22" s="193" t="s">
        <v>113</v>
      </c>
      <c r="C22" s="194" t="s">
        <v>29</v>
      </c>
      <c r="D22" s="194" t="s">
        <v>365</v>
      </c>
      <c r="E22" s="194" t="s">
        <v>102</v>
      </c>
      <c r="F22" s="198">
        <v>74379</v>
      </c>
      <c r="G22" s="198">
        <v>74379</v>
      </c>
      <c r="H22" s="178">
        <f t="shared" si="0"/>
        <v>74.379</v>
      </c>
      <c r="I22" s="178">
        <f t="shared" si="1"/>
        <v>74.379</v>
      </c>
    </row>
    <row r="23" spans="1:9" ht="25.5">
      <c r="A23" s="184">
        <f t="shared" si="2"/>
        <v>11</v>
      </c>
      <c r="B23" s="193" t="s">
        <v>196</v>
      </c>
      <c r="C23" s="194" t="s">
        <v>29</v>
      </c>
      <c r="D23" s="194" t="s">
        <v>518</v>
      </c>
      <c r="E23" s="194" t="s">
        <v>19</v>
      </c>
      <c r="F23" s="198">
        <v>1733763</v>
      </c>
      <c r="G23" s="198">
        <v>1733763</v>
      </c>
      <c r="H23" s="178">
        <f t="shared" si="0"/>
        <v>1733.763</v>
      </c>
      <c r="I23" s="178">
        <f t="shared" si="1"/>
        <v>1733.763</v>
      </c>
    </row>
    <row r="24" spans="1:9" ht="25.5">
      <c r="A24" s="184">
        <f t="shared" si="2"/>
        <v>12</v>
      </c>
      <c r="B24" s="193" t="s">
        <v>111</v>
      </c>
      <c r="C24" s="194" t="s">
        <v>29</v>
      </c>
      <c r="D24" s="194" t="s">
        <v>518</v>
      </c>
      <c r="E24" s="194" t="s">
        <v>101</v>
      </c>
      <c r="F24" s="198">
        <v>1733763</v>
      </c>
      <c r="G24" s="198">
        <v>1733763</v>
      </c>
      <c r="H24" s="178">
        <f t="shared" si="0"/>
        <v>1733.763</v>
      </c>
      <c r="I24" s="178">
        <f t="shared" si="1"/>
        <v>1733.763</v>
      </c>
    </row>
    <row r="25" spans="1:9" ht="25.5">
      <c r="A25" s="184">
        <f t="shared" si="2"/>
        <v>13</v>
      </c>
      <c r="B25" s="193" t="s">
        <v>291</v>
      </c>
      <c r="C25" s="194" t="s">
        <v>29</v>
      </c>
      <c r="D25" s="194" t="s">
        <v>519</v>
      </c>
      <c r="E25" s="194" t="s">
        <v>19</v>
      </c>
      <c r="F25" s="198">
        <v>180000</v>
      </c>
      <c r="G25" s="198">
        <v>180000</v>
      </c>
      <c r="H25" s="178">
        <f t="shared" si="0"/>
        <v>180</v>
      </c>
      <c r="I25" s="178">
        <f t="shared" si="1"/>
        <v>180</v>
      </c>
    </row>
    <row r="26" spans="1:9" ht="25.5">
      <c r="A26" s="184">
        <f t="shared" si="2"/>
        <v>14</v>
      </c>
      <c r="B26" s="193" t="s">
        <v>111</v>
      </c>
      <c r="C26" s="194" t="s">
        <v>29</v>
      </c>
      <c r="D26" s="194" t="s">
        <v>519</v>
      </c>
      <c r="E26" s="194" t="s">
        <v>101</v>
      </c>
      <c r="F26" s="198">
        <v>180000</v>
      </c>
      <c r="G26" s="198">
        <v>180000</v>
      </c>
      <c r="H26" s="178">
        <f t="shared" si="0"/>
        <v>180</v>
      </c>
      <c r="I26" s="178">
        <f t="shared" si="1"/>
        <v>180</v>
      </c>
    </row>
    <row r="27" spans="1:9" ht="51">
      <c r="A27" s="184">
        <f t="shared" si="2"/>
        <v>15</v>
      </c>
      <c r="B27" s="193" t="s">
        <v>8</v>
      </c>
      <c r="C27" s="194" t="s">
        <v>30</v>
      </c>
      <c r="D27" s="194" t="s">
        <v>362</v>
      </c>
      <c r="E27" s="194" t="s">
        <v>19</v>
      </c>
      <c r="F27" s="198">
        <v>31357090</v>
      </c>
      <c r="G27" s="198">
        <v>32609833</v>
      </c>
      <c r="H27" s="178">
        <f t="shared" si="0"/>
        <v>31357.09</v>
      </c>
      <c r="I27" s="178">
        <f t="shared" si="1"/>
        <v>32609.833</v>
      </c>
    </row>
    <row r="28" spans="1:9" ht="12.75">
      <c r="A28" s="184">
        <f t="shared" si="2"/>
        <v>16</v>
      </c>
      <c r="B28" s="193" t="s">
        <v>95</v>
      </c>
      <c r="C28" s="194" t="s">
        <v>30</v>
      </c>
      <c r="D28" s="194" t="s">
        <v>363</v>
      </c>
      <c r="E28" s="194" t="s">
        <v>19</v>
      </c>
      <c r="F28" s="198">
        <v>31357090</v>
      </c>
      <c r="G28" s="198">
        <v>32609833</v>
      </c>
      <c r="H28" s="178">
        <f t="shared" si="0"/>
        <v>31357.09</v>
      </c>
      <c r="I28" s="178">
        <f t="shared" si="1"/>
        <v>32609.833</v>
      </c>
    </row>
    <row r="29" spans="1:9" ht="25.5">
      <c r="A29" s="184">
        <f t="shared" si="2"/>
        <v>17</v>
      </c>
      <c r="B29" s="193" t="s">
        <v>112</v>
      </c>
      <c r="C29" s="194" t="s">
        <v>30</v>
      </c>
      <c r="D29" s="194" t="s">
        <v>365</v>
      </c>
      <c r="E29" s="194" t="s">
        <v>19</v>
      </c>
      <c r="F29" s="198">
        <v>31357090</v>
      </c>
      <c r="G29" s="198">
        <v>32609833</v>
      </c>
      <c r="H29" s="178">
        <f t="shared" si="0"/>
        <v>31357.09</v>
      </c>
      <c r="I29" s="178">
        <f t="shared" si="1"/>
        <v>32609.833</v>
      </c>
    </row>
    <row r="30" spans="1:9" ht="25.5">
      <c r="A30" s="184">
        <f t="shared" si="2"/>
        <v>18</v>
      </c>
      <c r="B30" s="193" t="s">
        <v>111</v>
      </c>
      <c r="C30" s="194" t="s">
        <v>30</v>
      </c>
      <c r="D30" s="194" t="s">
        <v>365</v>
      </c>
      <c r="E30" s="194" t="s">
        <v>101</v>
      </c>
      <c r="F30" s="198">
        <v>31339090</v>
      </c>
      <c r="G30" s="198">
        <v>32592533</v>
      </c>
      <c r="H30" s="178">
        <f t="shared" si="0"/>
        <v>31339.09</v>
      </c>
      <c r="I30" s="178">
        <f t="shared" si="1"/>
        <v>32592.533</v>
      </c>
    </row>
    <row r="31" spans="1:9" ht="38.25">
      <c r="A31" s="184">
        <f t="shared" si="2"/>
        <v>19</v>
      </c>
      <c r="B31" s="193" t="s">
        <v>113</v>
      </c>
      <c r="C31" s="194" t="s">
        <v>30</v>
      </c>
      <c r="D31" s="194" t="s">
        <v>365</v>
      </c>
      <c r="E31" s="194" t="s">
        <v>102</v>
      </c>
      <c r="F31" s="198">
        <v>18000</v>
      </c>
      <c r="G31" s="198">
        <v>17300</v>
      </c>
      <c r="H31" s="178">
        <f t="shared" si="0"/>
        <v>18</v>
      </c>
      <c r="I31" s="178">
        <f t="shared" si="1"/>
        <v>17.3</v>
      </c>
    </row>
    <row r="32" spans="1:9" ht="12.75">
      <c r="A32" s="184">
        <f t="shared" si="2"/>
        <v>20</v>
      </c>
      <c r="B32" s="193" t="s">
        <v>872</v>
      </c>
      <c r="C32" s="194" t="s">
        <v>865</v>
      </c>
      <c r="D32" s="194" t="s">
        <v>362</v>
      </c>
      <c r="E32" s="194" t="s">
        <v>19</v>
      </c>
      <c r="F32" s="198">
        <v>800</v>
      </c>
      <c r="G32" s="198">
        <v>16800</v>
      </c>
      <c r="H32" s="178">
        <f t="shared" si="0"/>
        <v>0.8</v>
      </c>
      <c r="I32" s="178">
        <f t="shared" si="1"/>
        <v>16.8</v>
      </c>
    </row>
    <row r="33" spans="1:9" ht="12.75">
      <c r="A33" s="184">
        <f t="shared" si="2"/>
        <v>21</v>
      </c>
      <c r="B33" s="193" t="s">
        <v>95</v>
      </c>
      <c r="C33" s="194" t="s">
        <v>865</v>
      </c>
      <c r="D33" s="194" t="s">
        <v>363</v>
      </c>
      <c r="E33" s="194" t="s">
        <v>19</v>
      </c>
      <c r="F33" s="198">
        <v>800</v>
      </c>
      <c r="G33" s="198">
        <v>16800</v>
      </c>
      <c r="H33" s="178">
        <f t="shared" si="0"/>
        <v>0.8</v>
      </c>
      <c r="I33" s="178">
        <f t="shared" si="1"/>
        <v>16.8</v>
      </c>
    </row>
    <row r="34" spans="1:9" ht="76.5">
      <c r="A34" s="184">
        <f t="shared" si="2"/>
        <v>22</v>
      </c>
      <c r="B34" s="193" t="s">
        <v>712</v>
      </c>
      <c r="C34" s="194" t="s">
        <v>865</v>
      </c>
      <c r="D34" s="194" t="s">
        <v>568</v>
      </c>
      <c r="E34" s="194" t="s">
        <v>19</v>
      </c>
      <c r="F34" s="198">
        <v>800</v>
      </c>
      <c r="G34" s="198">
        <v>16800</v>
      </c>
      <c r="H34" s="178">
        <f t="shared" si="0"/>
        <v>0.8</v>
      </c>
      <c r="I34" s="178">
        <f t="shared" si="1"/>
        <v>16.8</v>
      </c>
    </row>
    <row r="35" spans="1:9" ht="12.75">
      <c r="A35" s="184">
        <f t="shared" si="2"/>
        <v>23</v>
      </c>
      <c r="B35" s="193" t="s">
        <v>873</v>
      </c>
      <c r="C35" s="194" t="s">
        <v>865</v>
      </c>
      <c r="D35" s="194" t="s">
        <v>568</v>
      </c>
      <c r="E35" s="194" t="s">
        <v>867</v>
      </c>
      <c r="F35" s="198">
        <v>800</v>
      </c>
      <c r="G35" s="198">
        <v>16800</v>
      </c>
      <c r="H35" s="178">
        <f t="shared" si="0"/>
        <v>0.8</v>
      </c>
      <c r="I35" s="178">
        <f t="shared" si="1"/>
        <v>16.8</v>
      </c>
    </row>
    <row r="36" spans="1:9" ht="38.25">
      <c r="A36" s="184">
        <f t="shared" si="2"/>
        <v>24</v>
      </c>
      <c r="B36" s="193" t="s">
        <v>59</v>
      </c>
      <c r="C36" s="194" t="s">
        <v>58</v>
      </c>
      <c r="D36" s="194" t="s">
        <v>362</v>
      </c>
      <c r="E36" s="194" t="s">
        <v>19</v>
      </c>
      <c r="F36" s="198">
        <v>18892030</v>
      </c>
      <c r="G36" s="198">
        <v>19201588</v>
      </c>
      <c r="H36" s="178">
        <f t="shared" si="0"/>
        <v>18892.03</v>
      </c>
      <c r="I36" s="178">
        <f t="shared" si="1"/>
        <v>19201.588</v>
      </c>
    </row>
    <row r="37" spans="1:9" ht="12.75">
      <c r="A37" s="184">
        <f t="shared" si="2"/>
        <v>25</v>
      </c>
      <c r="B37" s="193" t="s">
        <v>95</v>
      </c>
      <c r="C37" s="194" t="s">
        <v>58</v>
      </c>
      <c r="D37" s="194" t="s">
        <v>363</v>
      </c>
      <c r="E37" s="194" t="s">
        <v>19</v>
      </c>
      <c r="F37" s="198">
        <v>18892030</v>
      </c>
      <c r="G37" s="198">
        <v>19201588</v>
      </c>
      <c r="H37" s="178">
        <f t="shared" si="0"/>
        <v>18892.03</v>
      </c>
      <c r="I37" s="178">
        <f t="shared" si="1"/>
        <v>19201.588</v>
      </c>
    </row>
    <row r="38" spans="1:9" ht="25.5">
      <c r="A38" s="184">
        <f t="shared" si="2"/>
        <v>26</v>
      </c>
      <c r="B38" s="193" t="s">
        <v>112</v>
      </c>
      <c r="C38" s="194" t="s">
        <v>58</v>
      </c>
      <c r="D38" s="194" t="s">
        <v>365</v>
      </c>
      <c r="E38" s="194" t="s">
        <v>19</v>
      </c>
      <c r="F38" s="198">
        <v>17671656.79</v>
      </c>
      <c r="G38" s="198">
        <v>17981214.79</v>
      </c>
      <c r="H38" s="178">
        <f t="shared" si="0"/>
        <v>17671.65679</v>
      </c>
      <c r="I38" s="178">
        <f t="shared" si="1"/>
        <v>17981.214789999998</v>
      </c>
    </row>
    <row r="39" spans="1:9" ht="25.5">
      <c r="A39" s="184">
        <f t="shared" si="2"/>
        <v>27</v>
      </c>
      <c r="B39" s="193" t="s">
        <v>111</v>
      </c>
      <c r="C39" s="194" t="s">
        <v>58</v>
      </c>
      <c r="D39" s="194" t="s">
        <v>365</v>
      </c>
      <c r="E39" s="194" t="s">
        <v>101</v>
      </c>
      <c r="F39" s="198">
        <v>15862656.79</v>
      </c>
      <c r="G39" s="198">
        <v>16371214.79</v>
      </c>
      <c r="H39" s="178">
        <f t="shared" si="0"/>
        <v>15862.65679</v>
      </c>
      <c r="I39" s="178">
        <f t="shared" si="1"/>
        <v>16371.21479</v>
      </c>
    </row>
    <row r="40" spans="1:9" ht="38.25">
      <c r="A40" s="184">
        <f t="shared" si="2"/>
        <v>28</v>
      </c>
      <c r="B40" s="193" t="s">
        <v>113</v>
      </c>
      <c r="C40" s="194" t="s">
        <v>58</v>
      </c>
      <c r="D40" s="194" t="s">
        <v>365</v>
      </c>
      <c r="E40" s="194" t="s">
        <v>102</v>
      </c>
      <c r="F40" s="198">
        <v>1809000</v>
      </c>
      <c r="G40" s="198">
        <v>1610000</v>
      </c>
      <c r="H40" s="178">
        <f t="shared" si="0"/>
        <v>1809</v>
      </c>
      <c r="I40" s="178">
        <f t="shared" si="1"/>
        <v>1610</v>
      </c>
    </row>
    <row r="41" spans="1:9" ht="25.5">
      <c r="A41" s="184">
        <f t="shared" si="2"/>
        <v>29</v>
      </c>
      <c r="B41" s="193" t="s">
        <v>197</v>
      </c>
      <c r="C41" s="194" t="s">
        <v>58</v>
      </c>
      <c r="D41" s="194" t="s">
        <v>520</v>
      </c>
      <c r="E41" s="194" t="s">
        <v>19</v>
      </c>
      <c r="F41" s="198">
        <v>1220373.21</v>
      </c>
      <c r="G41" s="198">
        <v>1220373.21</v>
      </c>
      <c r="H41" s="178">
        <f t="shared" si="0"/>
        <v>1220.37321</v>
      </c>
      <c r="I41" s="178">
        <f t="shared" si="1"/>
        <v>1220.37321</v>
      </c>
    </row>
    <row r="42" spans="1:9" ht="25.5">
      <c r="A42" s="184">
        <f t="shared" si="2"/>
        <v>30</v>
      </c>
      <c r="B42" s="193" t="s">
        <v>111</v>
      </c>
      <c r="C42" s="194" t="s">
        <v>58</v>
      </c>
      <c r="D42" s="194" t="s">
        <v>520</v>
      </c>
      <c r="E42" s="194" t="s">
        <v>101</v>
      </c>
      <c r="F42" s="198">
        <v>1220373.21</v>
      </c>
      <c r="G42" s="198">
        <v>1220373.21</v>
      </c>
      <c r="H42" s="178">
        <f t="shared" si="0"/>
        <v>1220.37321</v>
      </c>
      <c r="I42" s="178">
        <f t="shared" si="1"/>
        <v>1220.37321</v>
      </c>
    </row>
    <row r="43" spans="1:9" ht="12.75">
      <c r="A43" s="184">
        <f t="shared" si="2"/>
        <v>31</v>
      </c>
      <c r="B43" s="193" t="s">
        <v>9</v>
      </c>
      <c r="C43" s="194" t="s">
        <v>87</v>
      </c>
      <c r="D43" s="194" t="s">
        <v>362</v>
      </c>
      <c r="E43" s="194" t="s">
        <v>19</v>
      </c>
      <c r="F43" s="198">
        <v>1000000</v>
      </c>
      <c r="G43" s="198">
        <v>1000000</v>
      </c>
      <c r="H43" s="178">
        <f t="shared" si="0"/>
        <v>1000</v>
      </c>
      <c r="I43" s="178">
        <f t="shared" si="1"/>
        <v>1000</v>
      </c>
    </row>
    <row r="44" spans="1:9" ht="12.75">
      <c r="A44" s="184">
        <f t="shared" si="2"/>
        <v>32</v>
      </c>
      <c r="B44" s="193" t="s">
        <v>95</v>
      </c>
      <c r="C44" s="194" t="s">
        <v>87</v>
      </c>
      <c r="D44" s="194" t="s">
        <v>363</v>
      </c>
      <c r="E44" s="194" t="s">
        <v>19</v>
      </c>
      <c r="F44" s="198">
        <v>1000000</v>
      </c>
      <c r="G44" s="198">
        <v>1000000</v>
      </c>
      <c r="H44" s="178">
        <f t="shared" si="0"/>
        <v>1000</v>
      </c>
      <c r="I44" s="178">
        <f t="shared" si="1"/>
        <v>1000</v>
      </c>
    </row>
    <row r="45" spans="1:9" ht="12.75">
      <c r="A45" s="184">
        <f t="shared" si="2"/>
        <v>33</v>
      </c>
      <c r="B45" s="193" t="s">
        <v>88</v>
      </c>
      <c r="C45" s="194" t="s">
        <v>87</v>
      </c>
      <c r="D45" s="194" t="s">
        <v>366</v>
      </c>
      <c r="E45" s="194" t="s">
        <v>19</v>
      </c>
      <c r="F45" s="198">
        <v>1000000</v>
      </c>
      <c r="G45" s="198">
        <v>1000000</v>
      </c>
      <c r="H45" s="178">
        <f t="shared" si="0"/>
        <v>1000</v>
      </c>
      <c r="I45" s="178">
        <f t="shared" si="1"/>
        <v>1000</v>
      </c>
    </row>
    <row r="46" spans="1:9" ht="12.75">
      <c r="A46" s="184">
        <f t="shared" si="2"/>
        <v>34</v>
      </c>
      <c r="B46" s="193" t="s">
        <v>114</v>
      </c>
      <c r="C46" s="194" t="s">
        <v>87</v>
      </c>
      <c r="D46" s="194" t="s">
        <v>366</v>
      </c>
      <c r="E46" s="194" t="s">
        <v>96</v>
      </c>
      <c r="F46" s="198">
        <v>1000000</v>
      </c>
      <c r="G46" s="198">
        <v>1000000</v>
      </c>
      <c r="H46" s="178">
        <f t="shared" si="0"/>
        <v>1000</v>
      </c>
      <c r="I46" s="178">
        <f t="shared" si="1"/>
        <v>1000</v>
      </c>
    </row>
    <row r="47" spans="1:9" ht="12.75">
      <c r="A47" s="184">
        <f t="shared" si="2"/>
        <v>35</v>
      </c>
      <c r="B47" s="193" t="s">
        <v>10</v>
      </c>
      <c r="C47" s="194" t="s">
        <v>89</v>
      </c>
      <c r="D47" s="194" t="s">
        <v>362</v>
      </c>
      <c r="E47" s="194" t="s">
        <v>19</v>
      </c>
      <c r="F47" s="198">
        <v>31027228</v>
      </c>
      <c r="G47" s="198">
        <v>24200071</v>
      </c>
      <c r="H47" s="178">
        <f t="shared" si="0"/>
        <v>31027.228</v>
      </c>
      <c r="I47" s="178">
        <f t="shared" si="1"/>
        <v>24200.071</v>
      </c>
    </row>
    <row r="48" spans="1:9" ht="63.75">
      <c r="A48" s="184">
        <f t="shared" si="2"/>
        <v>36</v>
      </c>
      <c r="B48" s="193" t="s">
        <v>628</v>
      </c>
      <c r="C48" s="194" t="s">
        <v>89</v>
      </c>
      <c r="D48" s="194" t="s">
        <v>367</v>
      </c>
      <c r="E48" s="194" t="s">
        <v>19</v>
      </c>
      <c r="F48" s="198">
        <v>24034568</v>
      </c>
      <c r="G48" s="198">
        <v>20349141</v>
      </c>
      <c r="H48" s="178">
        <f t="shared" si="0"/>
        <v>24034.568</v>
      </c>
      <c r="I48" s="178">
        <f t="shared" si="1"/>
        <v>20349.141</v>
      </c>
    </row>
    <row r="49" spans="1:9" ht="38.25">
      <c r="A49" s="184">
        <f t="shared" si="2"/>
        <v>37</v>
      </c>
      <c r="B49" s="193" t="s">
        <v>292</v>
      </c>
      <c r="C49" s="194" t="s">
        <v>89</v>
      </c>
      <c r="D49" s="194" t="s">
        <v>368</v>
      </c>
      <c r="E49" s="194" t="s">
        <v>19</v>
      </c>
      <c r="F49" s="198">
        <v>18772880</v>
      </c>
      <c r="G49" s="198">
        <v>15250400</v>
      </c>
      <c r="H49" s="178">
        <f t="shared" si="0"/>
        <v>18772.88</v>
      </c>
      <c r="I49" s="178">
        <f t="shared" si="1"/>
        <v>15250.4</v>
      </c>
    </row>
    <row r="50" spans="1:9" ht="25.5">
      <c r="A50" s="184">
        <f t="shared" si="2"/>
        <v>38</v>
      </c>
      <c r="B50" s="193" t="s">
        <v>119</v>
      </c>
      <c r="C50" s="194" t="s">
        <v>89</v>
      </c>
      <c r="D50" s="194" t="s">
        <v>368</v>
      </c>
      <c r="E50" s="194" t="s">
        <v>103</v>
      </c>
      <c r="F50" s="198">
        <v>13511120</v>
      </c>
      <c r="G50" s="198">
        <v>14050640</v>
      </c>
      <c r="H50" s="178">
        <f t="shared" si="0"/>
        <v>13511.12</v>
      </c>
      <c r="I50" s="178">
        <f t="shared" si="1"/>
        <v>14050.64</v>
      </c>
    </row>
    <row r="51" spans="1:9" ht="38.25">
      <c r="A51" s="184">
        <f t="shared" si="2"/>
        <v>39</v>
      </c>
      <c r="B51" s="193" t="s">
        <v>113</v>
      </c>
      <c r="C51" s="194" t="s">
        <v>89</v>
      </c>
      <c r="D51" s="194" t="s">
        <v>368</v>
      </c>
      <c r="E51" s="194" t="s">
        <v>102</v>
      </c>
      <c r="F51" s="198">
        <v>5218400</v>
      </c>
      <c r="G51" s="198">
        <v>1199760</v>
      </c>
      <c r="H51" s="178">
        <f t="shared" si="0"/>
        <v>5218.4</v>
      </c>
      <c r="I51" s="178">
        <f t="shared" si="1"/>
        <v>1199.76</v>
      </c>
    </row>
    <row r="52" spans="1:9" ht="12.75">
      <c r="A52" s="184">
        <f t="shared" si="2"/>
        <v>40</v>
      </c>
      <c r="B52" s="193" t="s">
        <v>120</v>
      </c>
      <c r="C52" s="194" t="s">
        <v>89</v>
      </c>
      <c r="D52" s="194" t="s">
        <v>368</v>
      </c>
      <c r="E52" s="194" t="s">
        <v>104</v>
      </c>
      <c r="F52" s="198">
        <v>43360</v>
      </c>
      <c r="G52" s="198">
        <v>0</v>
      </c>
      <c r="H52" s="178">
        <f t="shared" si="0"/>
        <v>43.36</v>
      </c>
      <c r="I52" s="178">
        <f t="shared" si="1"/>
        <v>0</v>
      </c>
    </row>
    <row r="53" spans="1:9" ht="63.75">
      <c r="A53" s="184">
        <f t="shared" si="2"/>
        <v>41</v>
      </c>
      <c r="B53" s="193" t="s">
        <v>115</v>
      </c>
      <c r="C53" s="194" t="s">
        <v>89</v>
      </c>
      <c r="D53" s="194" t="s">
        <v>369</v>
      </c>
      <c r="E53" s="194" t="s">
        <v>19</v>
      </c>
      <c r="F53" s="198">
        <v>50000</v>
      </c>
      <c r="G53" s="198">
        <v>50000</v>
      </c>
      <c r="H53" s="178">
        <f t="shared" si="0"/>
        <v>50</v>
      </c>
      <c r="I53" s="178">
        <f t="shared" si="1"/>
        <v>50</v>
      </c>
    </row>
    <row r="54" spans="1:9" ht="38.25">
      <c r="A54" s="184">
        <f t="shared" si="2"/>
        <v>42</v>
      </c>
      <c r="B54" s="193" t="s">
        <v>113</v>
      </c>
      <c r="C54" s="194" t="s">
        <v>89</v>
      </c>
      <c r="D54" s="194" t="s">
        <v>369</v>
      </c>
      <c r="E54" s="194" t="s">
        <v>102</v>
      </c>
      <c r="F54" s="198">
        <v>50000</v>
      </c>
      <c r="G54" s="198">
        <v>50000</v>
      </c>
      <c r="H54" s="178">
        <f t="shared" si="0"/>
        <v>50</v>
      </c>
      <c r="I54" s="178">
        <f t="shared" si="1"/>
        <v>50</v>
      </c>
    </row>
    <row r="55" spans="1:9" ht="51">
      <c r="A55" s="184">
        <f t="shared" si="2"/>
        <v>43</v>
      </c>
      <c r="B55" s="193" t="s">
        <v>813</v>
      </c>
      <c r="C55" s="194" t="s">
        <v>89</v>
      </c>
      <c r="D55" s="194" t="s">
        <v>370</v>
      </c>
      <c r="E55" s="194" t="s">
        <v>19</v>
      </c>
      <c r="F55" s="198">
        <v>100000</v>
      </c>
      <c r="G55" s="198">
        <v>0</v>
      </c>
      <c r="H55" s="178">
        <f t="shared" si="0"/>
        <v>100</v>
      </c>
      <c r="I55" s="178">
        <f t="shared" si="1"/>
        <v>0</v>
      </c>
    </row>
    <row r="56" spans="1:9" ht="38.25">
      <c r="A56" s="184">
        <f t="shared" si="2"/>
        <v>44</v>
      </c>
      <c r="B56" s="193" t="s">
        <v>113</v>
      </c>
      <c r="C56" s="194" t="s">
        <v>89</v>
      </c>
      <c r="D56" s="194" t="s">
        <v>370</v>
      </c>
      <c r="E56" s="194" t="s">
        <v>102</v>
      </c>
      <c r="F56" s="198">
        <v>100000</v>
      </c>
      <c r="G56" s="198">
        <v>0</v>
      </c>
      <c r="H56" s="178">
        <f t="shared" si="0"/>
        <v>100</v>
      </c>
      <c r="I56" s="178">
        <f t="shared" si="1"/>
        <v>0</v>
      </c>
    </row>
    <row r="57" spans="1:9" ht="12.75">
      <c r="A57" s="184">
        <f t="shared" si="2"/>
        <v>45</v>
      </c>
      <c r="B57" s="193" t="s">
        <v>536</v>
      </c>
      <c r="C57" s="194" t="s">
        <v>89</v>
      </c>
      <c r="D57" s="194" t="s">
        <v>537</v>
      </c>
      <c r="E57" s="194" t="s">
        <v>19</v>
      </c>
      <c r="F57" s="198">
        <v>600000</v>
      </c>
      <c r="G57" s="198">
        <v>590000</v>
      </c>
      <c r="H57" s="178">
        <f t="shared" si="0"/>
        <v>600</v>
      </c>
      <c r="I57" s="178">
        <f t="shared" si="1"/>
        <v>590</v>
      </c>
    </row>
    <row r="58" spans="1:9" ht="25.5">
      <c r="A58" s="184">
        <f t="shared" si="2"/>
        <v>46</v>
      </c>
      <c r="B58" s="193" t="s">
        <v>111</v>
      </c>
      <c r="C58" s="194" t="s">
        <v>89</v>
      </c>
      <c r="D58" s="194" t="s">
        <v>537</v>
      </c>
      <c r="E58" s="194" t="s">
        <v>101</v>
      </c>
      <c r="F58" s="198">
        <v>210000</v>
      </c>
      <c r="G58" s="198">
        <v>210000</v>
      </c>
      <c r="H58" s="178">
        <f t="shared" si="0"/>
        <v>210</v>
      </c>
      <c r="I58" s="178">
        <f t="shared" si="1"/>
        <v>210</v>
      </c>
    </row>
    <row r="59" spans="1:9" ht="38.25">
      <c r="A59" s="184">
        <f t="shared" si="2"/>
        <v>47</v>
      </c>
      <c r="B59" s="193" t="s">
        <v>113</v>
      </c>
      <c r="C59" s="194" t="s">
        <v>89</v>
      </c>
      <c r="D59" s="194" t="s">
        <v>537</v>
      </c>
      <c r="E59" s="194" t="s">
        <v>102</v>
      </c>
      <c r="F59" s="198">
        <v>390000</v>
      </c>
      <c r="G59" s="198">
        <v>380000</v>
      </c>
      <c r="H59" s="178">
        <f t="shared" si="0"/>
        <v>390</v>
      </c>
      <c r="I59" s="178">
        <f t="shared" si="1"/>
        <v>380</v>
      </c>
    </row>
    <row r="60" spans="1:9" ht="12.75">
      <c r="A60" s="184">
        <f t="shared" si="2"/>
        <v>48</v>
      </c>
      <c r="B60" s="193" t="s">
        <v>538</v>
      </c>
      <c r="C60" s="194" t="s">
        <v>89</v>
      </c>
      <c r="D60" s="194" t="s">
        <v>371</v>
      </c>
      <c r="E60" s="194" t="s">
        <v>19</v>
      </c>
      <c r="F60" s="198">
        <v>425000</v>
      </c>
      <c r="G60" s="198">
        <v>425000</v>
      </c>
      <c r="H60" s="178">
        <f t="shared" si="0"/>
        <v>425</v>
      </c>
      <c r="I60" s="178">
        <f t="shared" si="1"/>
        <v>425</v>
      </c>
    </row>
    <row r="61" spans="1:9" ht="38.25">
      <c r="A61" s="184">
        <f t="shared" si="2"/>
        <v>49</v>
      </c>
      <c r="B61" s="193" t="s">
        <v>113</v>
      </c>
      <c r="C61" s="194" t="s">
        <v>89</v>
      </c>
      <c r="D61" s="194" t="s">
        <v>371</v>
      </c>
      <c r="E61" s="194" t="s">
        <v>102</v>
      </c>
      <c r="F61" s="198">
        <v>269831</v>
      </c>
      <c r="G61" s="198">
        <v>269831</v>
      </c>
      <c r="H61" s="178">
        <f t="shared" si="0"/>
        <v>269.831</v>
      </c>
      <c r="I61" s="178">
        <f t="shared" si="1"/>
        <v>269.831</v>
      </c>
    </row>
    <row r="62" spans="1:9" ht="12.75">
      <c r="A62" s="184">
        <f t="shared" si="2"/>
        <v>50</v>
      </c>
      <c r="B62" s="193" t="s">
        <v>521</v>
      </c>
      <c r="C62" s="194" t="s">
        <v>89</v>
      </c>
      <c r="D62" s="194" t="s">
        <v>371</v>
      </c>
      <c r="E62" s="194" t="s">
        <v>373</v>
      </c>
      <c r="F62" s="198">
        <v>155169</v>
      </c>
      <c r="G62" s="198">
        <v>155169</v>
      </c>
      <c r="H62" s="178">
        <f t="shared" si="0"/>
        <v>155.169</v>
      </c>
      <c r="I62" s="178">
        <f t="shared" si="1"/>
        <v>155.169</v>
      </c>
    </row>
    <row r="63" spans="1:9" ht="25.5">
      <c r="A63" s="184">
        <f t="shared" si="2"/>
        <v>51</v>
      </c>
      <c r="B63" s="193" t="s">
        <v>539</v>
      </c>
      <c r="C63" s="194" t="s">
        <v>89</v>
      </c>
      <c r="D63" s="194" t="s">
        <v>540</v>
      </c>
      <c r="E63" s="194" t="s">
        <v>19</v>
      </c>
      <c r="F63" s="198">
        <v>350000</v>
      </c>
      <c r="G63" s="198">
        <v>350000</v>
      </c>
      <c r="H63" s="178">
        <f t="shared" si="0"/>
        <v>350</v>
      </c>
      <c r="I63" s="178">
        <f t="shared" si="1"/>
        <v>350</v>
      </c>
    </row>
    <row r="64" spans="1:9" ht="38.25">
      <c r="A64" s="184">
        <f t="shared" si="2"/>
        <v>52</v>
      </c>
      <c r="B64" s="193" t="s">
        <v>113</v>
      </c>
      <c r="C64" s="194" t="s">
        <v>89</v>
      </c>
      <c r="D64" s="194" t="s">
        <v>540</v>
      </c>
      <c r="E64" s="194" t="s">
        <v>102</v>
      </c>
      <c r="F64" s="198">
        <v>350000</v>
      </c>
      <c r="G64" s="198">
        <v>350000</v>
      </c>
      <c r="H64" s="178">
        <f t="shared" si="0"/>
        <v>350</v>
      </c>
      <c r="I64" s="178">
        <f t="shared" si="1"/>
        <v>350</v>
      </c>
    </row>
    <row r="65" spans="1:9" ht="25.5">
      <c r="A65" s="184">
        <f t="shared" si="2"/>
        <v>53</v>
      </c>
      <c r="B65" s="193" t="s">
        <v>541</v>
      </c>
      <c r="C65" s="194" t="s">
        <v>89</v>
      </c>
      <c r="D65" s="194" t="s">
        <v>374</v>
      </c>
      <c r="E65" s="194" t="s">
        <v>19</v>
      </c>
      <c r="F65" s="198">
        <v>690000</v>
      </c>
      <c r="G65" s="198">
        <v>540000</v>
      </c>
      <c r="H65" s="178">
        <f t="shared" si="0"/>
        <v>690</v>
      </c>
      <c r="I65" s="178">
        <f t="shared" si="1"/>
        <v>540</v>
      </c>
    </row>
    <row r="66" spans="1:9" ht="38.25">
      <c r="A66" s="184">
        <f t="shared" si="2"/>
        <v>54</v>
      </c>
      <c r="B66" s="193" t="s">
        <v>113</v>
      </c>
      <c r="C66" s="194" t="s">
        <v>89</v>
      </c>
      <c r="D66" s="194" t="s">
        <v>374</v>
      </c>
      <c r="E66" s="194" t="s">
        <v>102</v>
      </c>
      <c r="F66" s="198">
        <v>690000</v>
      </c>
      <c r="G66" s="198">
        <v>540000</v>
      </c>
      <c r="H66" s="178">
        <f t="shared" si="0"/>
        <v>690</v>
      </c>
      <c r="I66" s="178">
        <f t="shared" si="1"/>
        <v>540</v>
      </c>
    </row>
    <row r="67" spans="1:9" ht="25.5">
      <c r="A67" s="184">
        <f t="shared" si="2"/>
        <v>55</v>
      </c>
      <c r="B67" s="193" t="s">
        <v>116</v>
      </c>
      <c r="C67" s="194" t="s">
        <v>89</v>
      </c>
      <c r="D67" s="194" t="s">
        <v>542</v>
      </c>
      <c r="E67" s="194" t="s">
        <v>19</v>
      </c>
      <c r="F67" s="198">
        <v>100000</v>
      </c>
      <c r="G67" s="198">
        <v>100000</v>
      </c>
      <c r="H67" s="178">
        <f t="shared" si="0"/>
        <v>100</v>
      </c>
      <c r="I67" s="178">
        <f t="shared" si="1"/>
        <v>100</v>
      </c>
    </row>
    <row r="68" spans="1:9" ht="38.25">
      <c r="A68" s="184">
        <f t="shared" si="2"/>
        <v>56</v>
      </c>
      <c r="B68" s="193" t="s">
        <v>113</v>
      </c>
      <c r="C68" s="194" t="s">
        <v>89</v>
      </c>
      <c r="D68" s="194" t="s">
        <v>542</v>
      </c>
      <c r="E68" s="194" t="s">
        <v>102</v>
      </c>
      <c r="F68" s="198">
        <v>100000</v>
      </c>
      <c r="G68" s="198">
        <v>100000</v>
      </c>
      <c r="H68" s="178">
        <f t="shared" si="0"/>
        <v>100</v>
      </c>
      <c r="I68" s="178">
        <f t="shared" si="1"/>
        <v>100</v>
      </c>
    </row>
    <row r="69" spans="1:9" ht="25.5">
      <c r="A69" s="184">
        <f t="shared" si="2"/>
        <v>57</v>
      </c>
      <c r="B69" s="193" t="s">
        <v>117</v>
      </c>
      <c r="C69" s="194" t="s">
        <v>89</v>
      </c>
      <c r="D69" s="194" t="s">
        <v>375</v>
      </c>
      <c r="E69" s="194" t="s">
        <v>19</v>
      </c>
      <c r="F69" s="198">
        <v>50000</v>
      </c>
      <c r="G69" s="198">
        <v>50000</v>
      </c>
      <c r="H69" s="178">
        <f t="shared" si="0"/>
        <v>50</v>
      </c>
      <c r="I69" s="178">
        <f t="shared" si="1"/>
        <v>50</v>
      </c>
    </row>
    <row r="70" spans="1:9" ht="12.75">
      <c r="A70" s="184">
        <f t="shared" si="2"/>
        <v>58</v>
      </c>
      <c r="B70" s="193" t="s">
        <v>120</v>
      </c>
      <c r="C70" s="194" t="s">
        <v>89</v>
      </c>
      <c r="D70" s="194" t="s">
        <v>375</v>
      </c>
      <c r="E70" s="194" t="s">
        <v>104</v>
      </c>
      <c r="F70" s="198">
        <v>50000</v>
      </c>
      <c r="G70" s="198">
        <v>50000</v>
      </c>
      <c r="H70" s="178">
        <f t="shared" si="0"/>
        <v>50</v>
      </c>
      <c r="I70" s="178">
        <f t="shared" si="1"/>
        <v>50</v>
      </c>
    </row>
    <row r="71" spans="1:9" ht="12.75">
      <c r="A71" s="184">
        <f t="shared" si="2"/>
        <v>59</v>
      </c>
      <c r="B71" s="193" t="s">
        <v>629</v>
      </c>
      <c r="C71" s="194" t="s">
        <v>89</v>
      </c>
      <c r="D71" s="194" t="s">
        <v>605</v>
      </c>
      <c r="E71" s="194" t="s">
        <v>19</v>
      </c>
      <c r="F71" s="198">
        <v>155000</v>
      </c>
      <c r="G71" s="198">
        <v>155000</v>
      </c>
      <c r="H71" s="178">
        <f t="shared" si="0"/>
        <v>155</v>
      </c>
      <c r="I71" s="178">
        <f t="shared" si="1"/>
        <v>155</v>
      </c>
    </row>
    <row r="72" spans="1:9" ht="38.25">
      <c r="A72" s="184">
        <f t="shared" si="2"/>
        <v>60</v>
      </c>
      <c r="B72" s="193" t="s">
        <v>113</v>
      </c>
      <c r="C72" s="194" t="s">
        <v>89</v>
      </c>
      <c r="D72" s="194" t="s">
        <v>605</v>
      </c>
      <c r="E72" s="194" t="s">
        <v>102</v>
      </c>
      <c r="F72" s="198">
        <v>155000</v>
      </c>
      <c r="G72" s="198">
        <v>155000</v>
      </c>
      <c r="H72" s="178">
        <f t="shared" si="0"/>
        <v>155</v>
      </c>
      <c r="I72" s="178">
        <f t="shared" si="1"/>
        <v>155</v>
      </c>
    </row>
    <row r="73" spans="1:9" ht="89.25">
      <c r="A73" s="184">
        <f t="shared" si="2"/>
        <v>61</v>
      </c>
      <c r="B73" s="193" t="s">
        <v>701</v>
      </c>
      <c r="C73" s="194" t="s">
        <v>89</v>
      </c>
      <c r="D73" s="194" t="s">
        <v>543</v>
      </c>
      <c r="E73" s="194" t="s">
        <v>19</v>
      </c>
      <c r="F73" s="198">
        <v>355000</v>
      </c>
      <c r="G73" s="198">
        <v>369000</v>
      </c>
      <c r="H73" s="178">
        <f t="shared" si="0"/>
        <v>355</v>
      </c>
      <c r="I73" s="178">
        <f t="shared" si="1"/>
        <v>369</v>
      </c>
    </row>
    <row r="74" spans="1:9" ht="38.25">
      <c r="A74" s="184">
        <f t="shared" si="2"/>
        <v>62</v>
      </c>
      <c r="B74" s="193" t="s">
        <v>113</v>
      </c>
      <c r="C74" s="194" t="s">
        <v>89</v>
      </c>
      <c r="D74" s="194" t="s">
        <v>543</v>
      </c>
      <c r="E74" s="194" t="s">
        <v>102</v>
      </c>
      <c r="F74" s="198">
        <v>355000</v>
      </c>
      <c r="G74" s="198">
        <v>369000</v>
      </c>
      <c r="H74" s="178">
        <f t="shared" si="0"/>
        <v>355</v>
      </c>
      <c r="I74" s="178">
        <f t="shared" si="1"/>
        <v>369</v>
      </c>
    </row>
    <row r="75" spans="1:9" ht="25.5">
      <c r="A75" s="184">
        <f t="shared" si="2"/>
        <v>63</v>
      </c>
      <c r="B75" s="193" t="s">
        <v>118</v>
      </c>
      <c r="C75" s="194" t="s">
        <v>89</v>
      </c>
      <c r="D75" s="194" t="s">
        <v>377</v>
      </c>
      <c r="E75" s="194" t="s">
        <v>19</v>
      </c>
      <c r="F75" s="198">
        <v>150000</v>
      </c>
      <c r="G75" s="198">
        <v>150000</v>
      </c>
      <c r="H75" s="178">
        <f t="shared" si="0"/>
        <v>150</v>
      </c>
      <c r="I75" s="178">
        <f t="shared" si="1"/>
        <v>150</v>
      </c>
    </row>
    <row r="76" spans="1:9" ht="38.25">
      <c r="A76" s="184">
        <f t="shared" si="2"/>
        <v>64</v>
      </c>
      <c r="B76" s="193" t="s">
        <v>113</v>
      </c>
      <c r="C76" s="194" t="s">
        <v>89</v>
      </c>
      <c r="D76" s="194" t="s">
        <v>377</v>
      </c>
      <c r="E76" s="194" t="s">
        <v>102</v>
      </c>
      <c r="F76" s="198">
        <v>150000</v>
      </c>
      <c r="G76" s="198">
        <v>150000</v>
      </c>
      <c r="H76" s="178">
        <f t="shared" si="0"/>
        <v>150</v>
      </c>
      <c r="I76" s="178">
        <f t="shared" si="1"/>
        <v>150</v>
      </c>
    </row>
    <row r="77" spans="1:9" ht="51">
      <c r="A77" s="184">
        <f t="shared" si="2"/>
        <v>65</v>
      </c>
      <c r="B77" s="193" t="s">
        <v>121</v>
      </c>
      <c r="C77" s="194" t="s">
        <v>89</v>
      </c>
      <c r="D77" s="194" t="s">
        <v>378</v>
      </c>
      <c r="E77" s="194" t="s">
        <v>19</v>
      </c>
      <c r="F77" s="198">
        <v>2236688</v>
      </c>
      <c r="G77" s="198">
        <v>2319741</v>
      </c>
      <c r="H77" s="178">
        <f t="shared" si="0"/>
        <v>2236.688</v>
      </c>
      <c r="I77" s="178">
        <f t="shared" si="1"/>
        <v>2319.741</v>
      </c>
    </row>
    <row r="78" spans="1:9" ht="25.5">
      <c r="A78" s="184">
        <f t="shared" si="2"/>
        <v>66</v>
      </c>
      <c r="B78" s="193" t="s">
        <v>119</v>
      </c>
      <c r="C78" s="194" t="s">
        <v>89</v>
      </c>
      <c r="D78" s="194" t="s">
        <v>378</v>
      </c>
      <c r="E78" s="194" t="s">
        <v>103</v>
      </c>
      <c r="F78" s="198">
        <v>2104688</v>
      </c>
      <c r="G78" s="198">
        <v>2187741</v>
      </c>
      <c r="H78" s="178">
        <f aca="true" t="shared" si="3" ref="H78:H141">F78/1000</f>
        <v>2104.688</v>
      </c>
      <c r="I78" s="178">
        <f aca="true" t="shared" si="4" ref="I78:I141">G78/1000</f>
        <v>2187.741</v>
      </c>
    </row>
    <row r="79" spans="1:9" ht="38.25">
      <c r="A79" s="184">
        <f aca="true" t="shared" si="5" ref="A79:A142">1+A78</f>
        <v>67</v>
      </c>
      <c r="B79" s="193" t="s">
        <v>113</v>
      </c>
      <c r="C79" s="194" t="s">
        <v>89</v>
      </c>
      <c r="D79" s="194" t="s">
        <v>378</v>
      </c>
      <c r="E79" s="194" t="s">
        <v>102</v>
      </c>
      <c r="F79" s="198">
        <v>132000</v>
      </c>
      <c r="G79" s="198">
        <v>132000</v>
      </c>
      <c r="H79" s="178">
        <f t="shared" si="3"/>
        <v>132</v>
      </c>
      <c r="I79" s="178">
        <f t="shared" si="4"/>
        <v>132</v>
      </c>
    </row>
    <row r="80" spans="1:9" ht="63.75">
      <c r="A80" s="184">
        <f t="shared" si="5"/>
        <v>68</v>
      </c>
      <c r="B80" s="193" t="s">
        <v>630</v>
      </c>
      <c r="C80" s="194" t="s">
        <v>89</v>
      </c>
      <c r="D80" s="194" t="s">
        <v>379</v>
      </c>
      <c r="E80" s="194" t="s">
        <v>19</v>
      </c>
      <c r="F80" s="198">
        <v>6871660</v>
      </c>
      <c r="G80" s="198">
        <v>3725130</v>
      </c>
      <c r="H80" s="178">
        <f t="shared" si="3"/>
        <v>6871.66</v>
      </c>
      <c r="I80" s="178">
        <f t="shared" si="4"/>
        <v>3725.13</v>
      </c>
    </row>
    <row r="81" spans="1:9" ht="38.25">
      <c r="A81" s="184">
        <f t="shared" si="5"/>
        <v>69</v>
      </c>
      <c r="B81" s="193" t="s">
        <v>123</v>
      </c>
      <c r="C81" s="194" t="s">
        <v>89</v>
      </c>
      <c r="D81" s="194" t="s">
        <v>380</v>
      </c>
      <c r="E81" s="194" t="s">
        <v>19</v>
      </c>
      <c r="F81" s="198">
        <v>200000</v>
      </c>
      <c r="G81" s="198">
        <v>200000</v>
      </c>
      <c r="H81" s="178">
        <f t="shared" si="3"/>
        <v>200</v>
      </c>
      <c r="I81" s="178">
        <f t="shared" si="4"/>
        <v>200</v>
      </c>
    </row>
    <row r="82" spans="1:9" ht="38.25">
      <c r="A82" s="184">
        <f t="shared" si="5"/>
        <v>70</v>
      </c>
      <c r="B82" s="193" t="s">
        <v>113</v>
      </c>
      <c r="C82" s="194" t="s">
        <v>89</v>
      </c>
      <c r="D82" s="194" t="s">
        <v>380</v>
      </c>
      <c r="E82" s="194" t="s">
        <v>102</v>
      </c>
      <c r="F82" s="198">
        <v>200000</v>
      </c>
      <c r="G82" s="198">
        <v>200000</v>
      </c>
      <c r="H82" s="178">
        <f t="shared" si="3"/>
        <v>200</v>
      </c>
      <c r="I82" s="178">
        <f t="shared" si="4"/>
        <v>200</v>
      </c>
    </row>
    <row r="83" spans="1:9" ht="114.75">
      <c r="A83" s="184">
        <f t="shared" si="5"/>
        <v>71</v>
      </c>
      <c r="B83" s="193" t="s">
        <v>651</v>
      </c>
      <c r="C83" s="194" t="s">
        <v>89</v>
      </c>
      <c r="D83" s="194" t="s">
        <v>652</v>
      </c>
      <c r="E83" s="194" t="s">
        <v>19</v>
      </c>
      <c r="F83" s="198">
        <v>2000</v>
      </c>
      <c r="G83" s="198">
        <v>2000</v>
      </c>
      <c r="H83" s="178">
        <f t="shared" si="3"/>
        <v>2</v>
      </c>
      <c r="I83" s="178">
        <f t="shared" si="4"/>
        <v>2</v>
      </c>
    </row>
    <row r="84" spans="1:9" ht="38.25">
      <c r="A84" s="184">
        <f t="shared" si="5"/>
        <v>72</v>
      </c>
      <c r="B84" s="193" t="s">
        <v>113</v>
      </c>
      <c r="C84" s="194" t="s">
        <v>89</v>
      </c>
      <c r="D84" s="194" t="s">
        <v>652</v>
      </c>
      <c r="E84" s="194" t="s">
        <v>102</v>
      </c>
      <c r="F84" s="198">
        <v>2000</v>
      </c>
      <c r="G84" s="198">
        <v>2000</v>
      </c>
      <c r="H84" s="178">
        <f t="shared" si="3"/>
        <v>2</v>
      </c>
      <c r="I84" s="178">
        <f t="shared" si="4"/>
        <v>2</v>
      </c>
    </row>
    <row r="85" spans="1:9" ht="25.5">
      <c r="A85" s="184">
        <f t="shared" si="5"/>
        <v>73</v>
      </c>
      <c r="B85" s="193" t="s">
        <v>124</v>
      </c>
      <c r="C85" s="194" t="s">
        <v>89</v>
      </c>
      <c r="D85" s="194" t="s">
        <v>381</v>
      </c>
      <c r="E85" s="194" t="s">
        <v>19</v>
      </c>
      <c r="F85" s="198">
        <v>420000</v>
      </c>
      <c r="G85" s="198">
        <v>220000</v>
      </c>
      <c r="H85" s="178">
        <f t="shared" si="3"/>
        <v>420</v>
      </c>
      <c r="I85" s="178">
        <f t="shared" si="4"/>
        <v>220</v>
      </c>
    </row>
    <row r="86" spans="1:9" ht="38.25">
      <c r="A86" s="184">
        <f t="shared" si="5"/>
        <v>74</v>
      </c>
      <c r="B86" s="193" t="s">
        <v>113</v>
      </c>
      <c r="C86" s="194" t="s">
        <v>89</v>
      </c>
      <c r="D86" s="194" t="s">
        <v>381</v>
      </c>
      <c r="E86" s="194" t="s">
        <v>102</v>
      </c>
      <c r="F86" s="198">
        <v>420000</v>
      </c>
      <c r="G86" s="198">
        <v>220000</v>
      </c>
      <c r="H86" s="178">
        <f t="shared" si="3"/>
        <v>420</v>
      </c>
      <c r="I86" s="178">
        <f t="shared" si="4"/>
        <v>220</v>
      </c>
    </row>
    <row r="87" spans="1:9" ht="51">
      <c r="A87" s="184">
        <f t="shared" si="5"/>
        <v>75</v>
      </c>
      <c r="B87" s="193" t="s">
        <v>631</v>
      </c>
      <c r="C87" s="194" t="s">
        <v>89</v>
      </c>
      <c r="D87" s="194" t="s">
        <v>382</v>
      </c>
      <c r="E87" s="194" t="s">
        <v>19</v>
      </c>
      <c r="F87" s="198">
        <v>3345000</v>
      </c>
      <c r="G87" s="198">
        <v>341000</v>
      </c>
      <c r="H87" s="178">
        <f t="shared" si="3"/>
        <v>3345</v>
      </c>
      <c r="I87" s="178">
        <f t="shared" si="4"/>
        <v>341</v>
      </c>
    </row>
    <row r="88" spans="1:9" ht="38.25">
      <c r="A88" s="184">
        <f t="shared" si="5"/>
        <v>76</v>
      </c>
      <c r="B88" s="193" t="s">
        <v>113</v>
      </c>
      <c r="C88" s="194" t="s">
        <v>89</v>
      </c>
      <c r="D88" s="194" t="s">
        <v>382</v>
      </c>
      <c r="E88" s="194" t="s">
        <v>102</v>
      </c>
      <c r="F88" s="198">
        <v>3345000</v>
      </c>
      <c r="G88" s="198">
        <v>341000</v>
      </c>
      <c r="H88" s="178">
        <f t="shared" si="3"/>
        <v>3345</v>
      </c>
      <c r="I88" s="178">
        <f t="shared" si="4"/>
        <v>341</v>
      </c>
    </row>
    <row r="89" spans="1:9" ht="25.5">
      <c r="A89" s="184">
        <f t="shared" si="5"/>
        <v>77</v>
      </c>
      <c r="B89" s="193" t="s">
        <v>125</v>
      </c>
      <c r="C89" s="194" t="s">
        <v>89</v>
      </c>
      <c r="D89" s="194" t="s">
        <v>383</v>
      </c>
      <c r="E89" s="194" t="s">
        <v>19</v>
      </c>
      <c r="F89" s="198">
        <v>145000</v>
      </c>
      <c r="G89" s="198">
        <v>100000</v>
      </c>
      <c r="H89" s="178">
        <f t="shared" si="3"/>
        <v>145</v>
      </c>
      <c r="I89" s="178">
        <f t="shared" si="4"/>
        <v>100</v>
      </c>
    </row>
    <row r="90" spans="1:9" ht="38.25">
      <c r="A90" s="184">
        <f t="shared" si="5"/>
        <v>78</v>
      </c>
      <c r="B90" s="193" t="s">
        <v>113</v>
      </c>
      <c r="C90" s="194" t="s">
        <v>89</v>
      </c>
      <c r="D90" s="194" t="s">
        <v>383</v>
      </c>
      <c r="E90" s="194" t="s">
        <v>102</v>
      </c>
      <c r="F90" s="198">
        <v>145000</v>
      </c>
      <c r="G90" s="198">
        <v>100000</v>
      </c>
      <c r="H90" s="178">
        <f t="shared" si="3"/>
        <v>145</v>
      </c>
      <c r="I90" s="178">
        <f t="shared" si="4"/>
        <v>100</v>
      </c>
    </row>
    <row r="91" spans="1:9" ht="25.5">
      <c r="A91" s="184">
        <f t="shared" si="5"/>
        <v>79</v>
      </c>
      <c r="B91" s="193" t="s">
        <v>847</v>
      </c>
      <c r="C91" s="194" t="s">
        <v>89</v>
      </c>
      <c r="D91" s="194" t="s">
        <v>607</v>
      </c>
      <c r="E91" s="194" t="s">
        <v>19</v>
      </c>
      <c r="F91" s="198">
        <v>2559660</v>
      </c>
      <c r="G91" s="198">
        <v>2662130</v>
      </c>
      <c r="H91" s="178">
        <f t="shared" si="3"/>
        <v>2559.66</v>
      </c>
      <c r="I91" s="178">
        <f t="shared" si="4"/>
        <v>2662.13</v>
      </c>
    </row>
    <row r="92" spans="1:9" ht="25.5">
      <c r="A92" s="184">
        <f t="shared" si="5"/>
        <v>80</v>
      </c>
      <c r="B92" s="193" t="s">
        <v>119</v>
      </c>
      <c r="C92" s="194" t="s">
        <v>89</v>
      </c>
      <c r="D92" s="194" t="s">
        <v>607</v>
      </c>
      <c r="E92" s="194" t="s">
        <v>103</v>
      </c>
      <c r="F92" s="198">
        <v>2559660</v>
      </c>
      <c r="G92" s="198">
        <v>2662130</v>
      </c>
      <c r="H92" s="178">
        <f t="shared" si="3"/>
        <v>2559.66</v>
      </c>
      <c r="I92" s="178">
        <f t="shared" si="4"/>
        <v>2662.13</v>
      </c>
    </row>
    <row r="93" spans="1:9" ht="25.5">
      <c r="A93" s="184">
        <f t="shared" si="5"/>
        <v>81</v>
      </c>
      <c r="B93" s="193" t="s">
        <v>544</v>
      </c>
      <c r="C93" s="194" t="s">
        <v>89</v>
      </c>
      <c r="D93" s="194" t="s">
        <v>545</v>
      </c>
      <c r="E93" s="194" t="s">
        <v>19</v>
      </c>
      <c r="F93" s="198">
        <v>200000</v>
      </c>
      <c r="G93" s="198">
        <v>200000</v>
      </c>
      <c r="H93" s="178">
        <f t="shared" si="3"/>
        <v>200</v>
      </c>
      <c r="I93" s="178">
        <f t="shared" si="4"/>
        <v>200</v>
      </c>
    </row>
    <row r="94" spans="1:9" ht="38.25">
      <c r="A94" s="184">
        <f t="shared" si="5"/>
        <v>82</v>
      </c>
      <c r="B94" s="193" t="s">
        <v>113</v>
      </c>
      <c r="C94" s="194" t="s">
        <v>89</v>
      </c>
      <c r="D94" s="194" t="s">
        <v>545</v>
      </c>
      <c r="E94" s="194" t="s">
        <v>102</v>
      </c>
      <c r="F94" s="198">
        <v>200000</v>
      </c>
      <c r="G94" s="198">
        <v>200000</v>
      </c>
      <c r="H94" s="178">
        <f t="shared" si="3"/>
        <v>200</v>
      </c>
      <c r="I94" s="178">
        <f t="shared" si="4"/>
        <v>200</v>
      </c>
    </row>
    <row r="95" spans="1:9" ht="38.25">
      <c r="A95" s="184">
        <f t="shared" si="5"/>
        <v>83</v>
      </c>
      <c r="B95" s="193" t="s">
        <v>653</v>
      </c>
      <c r="C95" s="194" t="s">
        <v>89</v>
      </c>
      <c r="D95" s="194" t="s">
        <v>384</v>
      </c>
      <c r="E95" s="194" t="s">
        <v>19</v>
      </c>
      <c r="F95" s="198">
        <v>121000</v>
      </c>
      <c r="G95" s="198">
        <v>125800</v>
      </c>
      <c r="H95" s="178">
        <f t="shared" si="3"/>
        <v>121</v>
      </c>
      <c r="I95" s="178">
        <f t="shared" si="4"/>
        <v>125.8</v>
      </c>
    </row>
    <row r="96" spans="1:9" ht="38.25">
      <c r="A96" s="184">
        <f t="shared" si="5"/>
        <v>84</v>
      </c>
      <c r="B96" s="193" t="s">
        <v>632</v>
      </c>
      <c r="C96" s="194" t="s">
        <v>89</v>
      </c>
      <c r="D96" s="194" t="s">
        <v>385</v>
      </c>
      <c r="E96" s="194" t="s">
        <v>19</v>
      </c>
      <c r="F96" s="198">
        <v>121000</v>
      </c>
      <c r="G96" s="198">
        <v>125800</v>
      </c>
      <c r="H96" s="178">
        <f t="shared" si="3"/>
        <v>121</v>
      </c>
      <c r="I96" s="178">
        <f t="shared" si="4"/>
        <v>125.8</v>
      </c>
    </row>
    <row r="97" spans="1:9" ht="102">
      <c r="A97" s="184">
        <f t="shared" si="5"/>
        <v>85</v>
      </c>
      <c r="B97" s="193" t="s">
        <v>702</v>
      </c>
      <c r="C97" s="194" t="s">
        <v>89</v>
      </c>
      <c r="D97" s="194" t="s">
        <v>386</v>
      </c>
      <c r="E97" s="194" t="s">
        <v>19</v>
      </c>
      <c r="F97" s="198">
        <v>1200</v>
      </c>
      <c r="G97" s="198">
        <v>1200</v>
      </c>
      <c r="H97" s="178">
        <f t="shared" si="3"/>
        <v>1.2</v>
      </c>
      <c r="I97" s="178">
        <f t="shared" si="4"/>
        <v>1.2</v>
      </c>
    </row>
    <row r="98" spans="1:9" ht="38.25">
      <c r="A98" s="184">
        <f t="shared" si="5"/>
        <v>86</v>
      </c>
      <c r="B98" s="193" t="s">
        <v>113</v>
      </c>
      <c r="C98" s="194" t="s">
        <v>89</v>
      </c>
      <c r="D98" s="194" t="s">
        <v>386</v>
      </c>
      <c r="E98" s="194" t="s">
        <v>102</v>
      </c>
      <c r="F98" s="198">
        <v>200</v>
      </c>
      <c r="G98" s="198">
        <v>200</v>
      </c>
      <c r="H98" s="178">
        <f t="shared" si="3"/>
        <v>0.2</v>
      </c>
      <c r="I98" s="178">
        <f t="shared" si="4"/>
        <v>0.2</v>
      </c>
    </row>
    <row r="99" spans="1:9" ht="12.75">
      <c r="A99" s="184">
        <f t="shared" si="5"/>
        <v>87</v>
      </c>
      <c r="B99" s="193" t="s">
        <v>873</v>
      </c>
      <c r="C99" s="194" t="s">
        <v>89</v>
      </c>
      <c r="D99" s="194" t="s">
        <v>386</v>
      </c>
      <c r="E99" s="194" t="s">
        <v>867</v>
      </c>
      <c r="F99" s="198">
        <v>1000</v>
      </c>
      <c r="G99" s="198">
        <v>1000</v>
      </c>
      <c r="H99" s="178">
        <f t="shared" si="3"/>
        <v>1</v>
      </c>
      <c r="I99" s="178">
        <f t="shared" si="4"/>
        <v>1</v>
      </c>
    </row>
    <row r="100" spans="1:9" ht="63.75">
      <c r="A100" s="184">
        <f t="shared" si="5"/>
        <v>88</v>
      </c>
      <c r="B100" s="193" t="s">
        <v>703</v>
      </c>
      <c r="C100" s="194" t="s">
        <v>89</v>
      </c>
      <c r="D100" s="194" t="s">
        <v>387</v>
      </c>
      <c r="E100" s="194" t="s">
        <v>19</v>
      </c>
      <c r="F100" s="198">
        <v>119800</v>
      </c>
      <c r="G100" s="198">
        <v>124600</v>
      </c>
      <c r="H100" s="178">
        <f t="shared" si="3"/>
        <v>119.8</v>
      </c>
      <c r="I100" s="178">
        <f t="shared" si="4"/>
        <v>124.6</v>
      </c>
    </row>
    <row r="101" spans="1:9" ht="25.5">
      <c r="A101" s="184">
        <f t="shared" si="5"/>
        <v>89</v>
      </c>
      <c r="B101" s="193" t="s">
        <v>111</v>
      </c>
      <c r="C101" s="194" t="s">
        <v>89</v>
      </c>
      <c r="D101" s="194" t="s">
        <v>387</v>
      </c>
      <c r="E101" s="194" t="s">
        <v>101</v>
      </c>
      <c r="F101" s="198">
        <v>53903</v>
      </c>
      <c r="G101" s="198">
        <v>53903</v>
      </c>
      <c r="H101" s="178">
        <f t="shared" si="3"/>
        <v>53.903</v>
      </c>
      <c r="I101" s="178">
        <f t="shared" si="4"/>
        <v>53.903</v>
      </c>
    </row>
    <row r="102" spans="1:9" ht="38.25">
      <c r="A102" s="184">
        <f t="shared" si="5"/>
        <v>90</v>
      </c>
      <c r="B102" s="193" t="s">
        <v>113</v>
      </c>
      <c r="C102" s="194" t="s">
        <v>89</v>
      </c>
      <c r="D102" s="194" t="s">
        <v>387</v>
      </c>
      <c r="E102" s="194" t="s">
        <v>102</v>
      </c>
      <c r="F102" s="198">
        <v>65897</v>
      </c>
      <c r="G102" s="198">
        <v>70697</v>
      </c>
      <c r="H102" s="178">
        <f t="shared" si="3"/>
        <v>65.897</v>
      </c>
      <c r="I102" s="178">
        <f t="shared" si="4"/>
        <v>70.697</v>
      </c>
    </row>
    <row r="103" spans="1:9" ht="12.75">
      <c r="A103" s="184">
        <f t="shared" si="5"/>
        <v>91</v>
      </c>
      <c r="B103" s="193" t="s">
        <v>874</v>
      </c>
      <c r="C103" s="194" t="s">
        <v>869</v>
      </c>
      <c r="D103" s="194" t="s">
        <v>362</v>
      </c>
      <c r="E103" s="194" t="s">
        <v>19</v>
      </c>
      <c r="F103" s="198">
        <v>1089500</v>
      </c>
      <c r="G103" s="198">
        <v>1157800</v>
      </c>
      <c r="H103" s="178">
        <f t="shared" si="3"/>
        <v>1089.5</v>
      </c>
      <c r="I103" s="178">
        <f t="shared" si="4"/>
        <v>1157.8</v>
      </c>
    </row>
    <row r="104" spans="1:9" ht="12.75">
      <c r="A104" s="184">
        <f t="shared" si="5"/>
        <v>92</v>
      </c>
      <c r="B104" s="193" t="s">
        <v>875</v>
      </c>
      <c r="C104" s="194" t="s">
        <v>871</v>
      </c>
      <c r="D104" s="194" t="s">
        <v>362</v>
      </c>
      <c r="E104" s="194" t="s">
        <v>19</v>
      </c>
      <c r="F104" s="198">
        <v>1089500</v>
      </c>
      <c r="G104" s="198">
        <v>1157800</v>
      </c>
      <c r="H104" s="178">
        <f t="shared" si="3"/>
        <v>1089.5</v>
      </c>
      <c r="I104" s="178">
        <f t="shared" si="4"/>
        <v>1157.8</v>
      </c>
    </row>
    <row r="105" spans="1:9" ht="38.25">
      <c r="A105" s="184">
        <f t="shared" si="5"/>
        <v>93</v>
      </c>
      <c r="B105" s="193" t="s">
        <v>653</v>
      </c>
      <c r="C105" s="194" t="s">
        <v>871</v>
      </c>
      <c r="D105" s="194" t="s">
        <v>384</v>
      </c>
      <c r="E105" s="194" t="s">
        <v>19</v>
      </c>
      <c r="F105" s="198">
        <v>1089500</v>
      </c>
      <c r="G105" s="198">
        <v>1157800</v>
      </c>
      <c r="H105" s="178">
        <f t="shared" si="3"/>
        <v>1089.5</v>
      </c>
      <c r="I105" s="178">
        <f t="shared" si="4"/>
        <v>1157.8</v>
      </c>
    </row>
    <row r="106" spans="1:9" ht="38.25">
      <c r="A106" s="184">
        <f t="shared" si="5"/>
        <v>94</v>
      </c>
      <c r="B106" s="193" t="s">
        <v>632</v>
      </c>
      <c r="C106" s="194" t="s">
        <v>871</v>
      </c>
      <c r="D106" s="194" t="s">
        <v>385</v>
      </c>
      <c r="E106" s="194" t="s">
        <v>19</v>
      </c>
      <c r="F106" s="198">
        <v>1089500</v>
      </c>
      <c r="G106" s="198">
        <v>1157800</v>
      </c>
      <c r="H106" s="178">
        <f t="shared" si="3"/>
        <v>1089.5</v>
      </c>
      <c r="I106" s="178">
        <f t="shared" si="4"/>
        <v>1157.8</v>
      </c>
    </row>
    <row r="107" spans="1:9" ht="76.5">
      <c r="A107" s="184">
        <f t="shared" si="5"/>
        <v>95</v>
      </c>
      <c r="B107" s="193" t="s">
        <v>711</v>
      </c>
      <c r="C107" s="194" t="s">
        <v>871</v>
      </c>
      <c r="D107" s="194" t="s">
        <v>450</v>
      </c>
      <c r="E107" s="194" t="s">
        <v>19</v>
      </c>
      <c r="F107" s="198">
        <v>1089500</v>
      </c>
      <c r="G107" s="198">
        <v>1157800</v>
      </c>
      <c r="H107" s="178">
        <f t="shared" si="3"/>
        <v>1089.5</v>
      </c>
      <c r="I107" s="178">
        <f t="shared" si="4"/>
        <v>1157.8</v>
      </c>
    </row>
    <row r="108" spans="1:9" ht="12.75">
      <c r="A108" s="184">
        <f t="shared" si="5"/>
        <v>96</v>
      </c>
      <c r="B108" s="193" t="s">
        <v>873</v>
      </c>
      <c r="C108" s="194" t="s">
        <v>871</v>
      </c>
      <c r="D108" s="194" t="s">
        <v>450</v>
      </c>
      <c r="E108" s="194" t="s">
        <v>867</v>
      </c>
      <c r="F108" s="198">
        <v>1089500</v>
      </c>
      <c r="G108" s="198">
        <v>1157800</v>
      </c>
      <c r="H108" s="178">
        <f t="shared" si="3"/>
        <v>1089.5</v>
      </c>
      <c r="I108" s="178">
        <f t="shared" si="4"/>
        <v>1157.8</v>
      </c>
    </row>
    <row r="109" spans="1:9" ht="25.5">
      <c r="A109" s="184">
        <f t="shared" si="5"/>
        <v>97</v>
      </c>
      <c r="B109" s="193" t="s">
        <v>11</v>
      </c>
      <c r="C109" s="194" t="s">
        <v>31</v>
      </c>
      <c r="D109" s="194" t="s">
        <v>362</v>
      </c>
      <c r="E109" s="194" t="s">
        <v>19</v>
      </c>
      <c r="F109" s="198">
        <v>14634369</v>
      </c>
      <c r="G109" s="198">
        <v>14259044</v>
      </c>
      <c r="H109" s="178">
        <f t="shared" si="3"/>
        <v>14634.369</v>
      </c>
      <c r="I109" s="178">
        <f t="shared" si="4"/>
        <v>14259.044</v>
      </c>
    </row>
    <row r="110" spans="1:9" ht="38.25">
      <c r="A110" s="184">
        <f t="shared" si="5"/>
        <v>98</v>
      </c>
      <c r="B110" s="193" t="s">
        <v>12</v>
      </c>
      <c r="C110" s="194" t="s">
        <v>32</v>
      </c>
      <c r="D110" s="194" t="s">
        <v>362</v>
      </c>
      <c r="E110" s="194" t="s">
        <v>19</v>
      </c>
      <c r="F110" s="198">
        <v>13035008</v>
      </c>
      <c r="G110" s="198">
        <v>12616869</v>
      </c>
      <c r="H110" s="178">
        <f t="shared" si="3"/>
        <v>13035.008</v>
      </c>
      <c r="I110" s="178">
        <f t="shared" si="4"/>
        <v>12616.869</v>
      </c>
    </row>
    <row r="111" spans="1:9" ht="38.25">
      <c r="A111" s="184">
        <f t="shared" si="5"/>
        <v>99</v>
      </c>
      <c r="B111" s="193" t="s">
        <v>653</v>
      </c>
      <c r="C111" s="194" t="s">
        <v>32</v>
      </c>
      <c r="D111" s="194" t="s">
        <v>384</v>
      </c>
      <c r="E111" s="194" t="s">
        <v>19</v>
      </c>
      <c r="F111" s="198">
        <v>13035008</v>
      </c>
      <c r="G111" s="198">
        <v>12616869</v>
      </c>
      <c r="H111" s="178">
        <f t="shared" si="3"/>
        <v>13035.008</v>
      </c>
      <c r="I111" s="178">
        <f t="shared" si="4"/>
        <v>12616.869</v>
      </c>
    </row>
    <row r="112" spans="1:9" ht="76.5">
      <c r="A112" s="184">
        <f t="shared" si="5"/>
        <v>100</v>
      </c>
      <c r="B112" s="193" t="s">
        <v>816</v>
      </c>
      <c r="C112" s="194" t="s">
        <v>32</v>
      </c>
      <c r="D112" s="194" t="s">
        <v>388</v>
      </c>
      <c r="E112" s="194" t="s">
        <v>19</v>
      </c>
      <c r="F112" s="198">
        <v>13035008</v>
      </c>
      <c r="G112" s="198">
        <v>12616869</v>
      </c>
      <c r="H112" s="178">
        <f t="shared" si="3"/>
        <v>13035.008</v>
      </c>
      <c r="I112" s="178">
        <f t="shared" si="4"/>
        <v>12616.869</v>
      </c>
    </row>
    <row r="113" spans="1:9" ht="76.5">
      <c r="A113" s="184">
        <f t="shared" si="5"/>
        <v>101</v>
      </c>
      <c r="B113" s="193" t="s">
        <v>126</v>
      </c>
      <c r="C113" s="194" t="s">
        <v>32</v>
      </c>
      <c r="D113" s="194" t="s">
        <v>389</v>
      </c>
      <c r="E113" s="194" t="s">
        <v>19</v>
      </c>
      <c r="F113" s="198">
        <v>100000</v>
      </c>
      <c r="G113" s="198">
        <v>50000</v>
      </c>
      <c r="H113" s="178">
        <f t="shared" si="3"/>
        <v>100</v>
      </c>
      <c r="I113" s="178">
        <f t="shared" si="4"/>
        <v>50</v>
      </c>
    </row>
    <row r="114" spans="1:9" ht="38.25">
      <c r="A114" s="184">
        <f t="shared" si="5"/>
        <v>102</v>
      </c>
      <c r="B114" s="193" t="s">
        <v>113</v>
      </c>
      <c r="C114" s="194" t="s">
        <v>32</v>
      </c>
      <c r="D114" s="194" t="s">
        <v>389</v>
      </c>
      <c r="E114" s="194" t="s">
        <v>102</v>
      </c>
      <c r="F114" s="198">
        <v>100000</v>
      </c>
      <c r="G114" s="198">
        <v>50000</v>
      </c>
      <c r="H114" s="178">
        <f t="shared" si="3"/>
        <v>100</v>
      </c>
      <c r="I114" s="178">
        <f t="shared" si="4"/>
        <v>50</v>
      </c>
    </row>
    <row r="115" spans="1:9" ht="38.25">
      <c r="A115" s="184">
        <f t="shared" si="5"/>
        <v>103</v>
      </c>
      <c r="B115" s="193" t="s">
        <v>1211</v>
      </c>
      <c r="C115" s="194" t="s">
        <v>32</v>
      </c>
      <c r="D115" s="194" t="s">
        <v>1212</v>
      </c>
      <c r="E115" s="194" t="s">
        <v>19</v>
      </c>
      <c r="F115" s="198">
        <v>50000</v>
      </c>
      <c r="G115" s="198">
        <v>50000</v>
      </c>
      <c r="H115" s="178">
        <f t="shared" si="3"/>
        <v>50</v>
      </c>
      <c r="I115" s="178">
        <f t="shared" si="4"/>
        <v>50</v>
      </c>
    </row>
    <row r="116" spans="1:9" ht="38.25">
      <c r="A116" s="184">
        <f t="shared" si="5"/>
        <v>104</v>
      </c>
      <c r="B116" s="193" t="s">
        <v>113</v>
      </c>
      <c r="C116" s="194" t="s">
        <v>32</v>
      </c>
      <c r="D116" s="194" t="s">
        <v>1212</v>
      </c>
      <c r="E116" s="194" t="s">
        <v>102</v>
      </c>
      <c r="F116" s="198">
        <v>50000</v>
      </c>
      <c r="G116" s="198">
        <v>50000</v>
      </c>
      <c r="H116" s="178">
        <f t="shared" si="3"/>
        <v>50</v>
      </c>
      <c r="I116" s="178">
        <f t="shared" si="4"/>
        <v>50</v>
      </c>
    </row>
    <row r="117" spans="1:9" ht="38.25">
      <c r="A117" s="184">
        <f t="shared" si="5"/>
        <v>105</v>
      </c>
      <c r="B117" s="193" t="s">
        <v>127</v>
      </c>
      <c r="C117" s="194" t="s">
        <v>32</v>
      </c>
      <c r="D117" s="194" t="s">
        <v>390</v>
      </c>
      <c r="E117" s="194" t="s">
        <v>19</v>
      </c>
      <c r="F117" s="198">
        <v>50000</v>
      </c>
      <c r="G117" s="198">
        <v>50000</v>
      </c>
      <c r="H117" s="178">
        <f t="shared" si="3"/>
        <v>50</v>
      </c>
      <c r="I117" s="178">
        <f t="shared" si="4"/>
        <v>50</v>
      </c>
    </row>
    <row r="118" spans="1:9" ht="38.25">
      <c r="A118" s="184">
        <f t="shared" si="5"/>
        <v>106</v>
      </c>
      <c r="B118" s="193" t="s">
        <v>113</v>
      </c>
      <c r="C118" s="194" t="s">
        <v>32</v>
      </c>
      <c r="D118" s="194" t="s">
        <v>390</v>
      </c>
      <c r="E118" s="194" t="s">
        <v>102</v>
      </c>
      <c r="F118" s="198">
        <v>50000</v>
      </c>
      <c r="G118" s="198">
        <v>50000</v>
      </c>
      <c r="H118" s="178">
        <f t="shared" si="3"/>
        <v>50</v>
      </c>
      <c r="I118" s="178">
        <f t="shared" si="4"/>
        <v>50</v>
      </c>
    </row>
    <row r="119" spans="1:9" ht="63.75">
      <c r="A119" s="184">
        <f t="shared" si="5"/>
        <v>107</v>
      </c>
      <c r="B119" s="193" t="s">
        <v>128</v>
      </c>
      <c r="C119" s="194" t="s">
        <v>32</v>
      </c>
      <c r="D119" s="194" t="s">
        <v>391</v>
      </c>
      <c r="E119" s="194" t="s">
        <v>19</v>
      </c>
      <c r="F119" s="198">
        <v>50000</v>
      </c>
      <c r="G119" s="198">
        <v>50000</v>
      </c>
      <c r="H119" s="178">
        <f t="shared" si="3"/>
        <v>50</v>
      </c>
      <c r="I119" s="178">
        <f t="shared" si="4"/>
        <v>50</v>
      </c>
    </row>
    <row r="120" spans="1:9" ht="38.25">
      <c r="A120" s="184">
        <f t="shared" si="5"/>
        <v>108</v>
      </c>
      <c r="B120" s="193" t="s">
        <v>113</v>
      </c>
      <c r="C120" s="194" t="s">
        <v>32</v>
      </c>
      <c r="D120" s="194" t="s">
        <v>391</v>
      </c>
      <c r="E120" s="194" t="s">
        <v>102</v>
      </c>
      <c r="F120" s="198">
        <v>50000</v>
      </c>
      <c r="G120" s="198">
        <v>50000</v>
      </c>
      <c r="H120" s="178">
        <f t="shared" si="3"/>
        <v>50</v>
      </c>
      <c r="I120" s="178">
        <f t="shared" si="4"/>
        <v>50</v>
      </c>
    </row>
    <row r="121" spans="1:9" ht="63.75">
      <c r="A121" s="184">
        <f t="shared" si="5"/>
        <v>109</v>
      </c>
      <c r="B121" s="193" t="s">
        <v>129</v>
      </c>
      <c r="C121" s="194" t="s">
        <v>32</v>
      </c>
      <c r="D121" s="194" t="s">
        <v>392</v>
      </c>
      <c r="E121" s="194" t="s">
        <v>19</v>
      </c>
      <c r="F121" s="198">
        <v>80000</v>
      </c>
      <c r="G121" s="198">
        <v>80000</v>
      </c>
      <c r="H121" s="178">
        <f t="shared" si="3"/>
        <v>80</v>
      </c>
      <c r="I121" s="178">
        <f t="shared" si="4"/>
        <v>80</v>
      </c>
    </row>
    <row r="122" spans="1:9" ht="38.25">
      <c r="A122" s="184">
        <f t="shared" si="5"/>
        <v>110</v>
      </c>
      <c r="B122" s="193" t="s">
        <v>113</v>
      </c>
      <c r="C122" s="194" t="s">
        <v>32</v>
      </c>
      <c r="D122" s="194" t="s">
        <v>392</v>
      </c>
      <c r="E122" s="194" t="s">
        <v>102</v>
      </c>
      <c r="F122" s="198">
        <v>80000</v>
      </c>
      <c r="G122" s="198">
        <v>80000</v>
      </c>
      <c r="H122" s="178">
        <f t="shared" si="3"/>
        <v>80</v>
      </c>
      <c r="I122" s="178">
        <f t="shared" si="4"/>
        <v>80</v>
      </c>
    </row>
    <row r="123" spans="1:9" ht="89.25">
      <c r="A123" s="184">
        <f t="shared" si="5"/>
        <v>111</v>
      </c>
      <c r="B123" s="193" t="s">
        <v>130</v>
      </c>
      <c r="C123" s="194" t="s">
        <v>32</v>
      </c>
      <c r="D123" s="194" t="s">
        <v>393</v>
      </c>
      <c r="E123" s="194" t="s">
        <v>19</v>
      </c>
      <c r="F123" s="198">
        <v>60000</v>
      </c>
      <c r="G123" s="198">
        <v>60000</v>
      </c>
      <c r="H123" s="178">
        <f t="shared" si="3"/>
        <v>60</v>
      </c>
      <c r="I123" s="178">
        <f t="shared" si="4"/>
        <v>60</v>
      </c>
    </row>
    <row r="124" spans="1:9" ht="38.25">
      <c r="A124" s="184">
        <f t="shared" si="5"/>
        <v>112</v>
      </c>
      <c r="B124" s="193" t="s">
        <v>113</v>
      </c>
      <c r="C124" s="194" t="s">
        <v>32</v>
      </c>
      <c r="D124" s="194" t="s">
        <v>393</v>
      </c>
      <c r="E124" s="194" t="s">
        <v>102</v>
      </c>
      <c r="F124" s="198">
        <v>60000</v>
      </c>
      <c r="G124" s="198">
        <v>60000</v>
      </c>
      <c r="H124" s="178">
        <f t="shared" si="3"/>
        <v>60</v>
      </c>
      <c r="I124" s="178">
        <f t="shared" si="4"/>
        <v>60</v>
      </c>
    </row>
    <row r="125" spans="1:9" ht="25.5">
      <c r="A125" s="184">
        <f t="shared" si="5"/>
        <v>113</v>
      </c>
      <c r="B125" s="193" t="s">
        <v>132</v>
      </c>
      <c r="C125" s="194" t="s">
        <v>32</v>
      </c>
      <c r="D125" s="194" t="s">
        <v>394</v>
      </c>
      <c r="E125" s="194" t="s">
        <v>19</v>
      </c>
      <c r="F125" s="198">
        <v>60000</v>
      </c>
      <c r="G125" s="198">
        <v>60000</v>
      </c>
      <c r="H125" s="178">
        <f t="shared" si="3"/>
        <v>60</v>
      </c>
      <c r="I125" s="178">
        <f t="shared" si="4"/>
        <v>60</v>
      </c>
    </row>
    <row r="126" spans="1:9" ht="38.25">
      <c r="A126" s="184">
        <f t="shared" si="5"/>
        <v>114</v>
      </c>
      <c r="B126" s="193" t="s">
        <v>113</v>
      </c>
      <c r="C126" s="194" t="s">
        <v>32</v>
      </c>
      <c r="D126" s="194" t="s">
        <v>394</v>
      </c>
      <c r="E126" s="194" t="s">
        <v>102</v>
      </c>
      <c r="F126" s="198">
        <v>60000</v>
      </c>
      <c r="G126" s="198">
        <v>60000</v>
      </c>
      <c r="H126" s="178">
        <f t="shared" si="3"/>
        <v>60</v>
      </c>
      <c r="I126" s="178">
        <f t="shared" si="4"/>
        <v>60</v>
      </c>
    </row>
    <row r="127" spans="1:9" ht="25.5">
      <c r="A127" s="184">
        <f t="shared" si="5"/>
        <v>115</v>
      </c>
      <c r="B127" s="193" t="s">
        <v>522</v>
      </c>
      <c r="C127" s="194" t="s">
        <v>32</v>
      </c>
      <c r="D127" s="194" t="s">
        <v>395</v>
      </c>
      <c r="E127" s="194" t="s">
        <v>19</v>
      </c>
      <c r="F127" s="198">
        <v>50000</v>
      </c>
      <c r="G127" s="198">
        <v>50000</v>
      </c>
      <c r="H127" s="178">
        <f t="shared" si="3"/>
        <v>50</v>
      </c>
      <c r="I127" s="178">
        <f t="shared" si="4"/>
        <v>50</v>
      </c>
    </row>
    <row r="128" spans="1:9" ht="38.25">
      <c r="A128" s="184">
        <f t="shared" si="5"/>
        <v>116</v>
      </c>
      <c r="B128" s="193" t="s">
        <v>113</v>
      </c>
      <c r="C128" s="194" t="s">
        <v>32</v>
      </c>
      <c r="D128" s="194" t="s">
        <v>395</v>
      </c>
      <c r="E128" s="194" t="s">
        <v>102</v>
      </c>
      <c r="F128" s="198">
        <v>50000</v>
      </c>
      <c r="G128" s="198">
        <v>50000</v>
      </c>
      <c r="H128" s="178">
        <f t="shared" si="3"/>
        <v>50</v>
      </c>
      <c r="I128" s="178">
        <f t="shared" si="4"/>
        <v>50</v>
      </c>
    </row>
    <row r="129" spans="1:9" ht="25.5">
      <c r="A129" s="184">
        <f t="shared" si="5"/>
        <v>117</v>
      </c>
      <c r="B129" s="193" t="s">
        <v>133</v>
      </c>
      <c r="C129" s="194" t="s">
        <v>32</v>
      </c>
      <c r="D129" s="194" t="s">
        <v>396</v>
      </c>
      <c r="E129" s="194" t="s">
        <v>19</v>
      </c>
      <c r="F129" s="198">
        <v>30000</v>
      </c>
      <c r="G129" s="198">
        <v>30000</v>
      </c>
      <c r="H129" s="178">
        <f t="shared" si="3"/>
        <v>30</v>
      </c>
      <c r="I129" s="178">
        <f t="shared" si="4"/>
        <v>30</v>
      </c>
    </row>
    <row r="130" spans="1:9" ht="38.25">
      <c r="A130" s="184">
        <f t="shared" si="5"/>
        <v>118</v>
      </c>
      <c r="B130" s="193" t="s">
        <v>113</v>
      </c>
      <c r="C130" s="194" t="s">
        <v>32</v>
      </c>
      <c r="D130" s="194" t="s">
        <v>396</v>
      </c>
      <c r="E130" s="194" t="s">
        <v>102</v>
      </c>
      <c r="F130" s="198">
        <v>30000</v>
      </c>
      <c r="G130" s="198">
        <v>30000</v>
      </c>
      <c r="H130" s="178">
        <f t="shared" si="3"/>
        <v>30</v>
      </c>
      <c r="I130" s="178">
        <f t="shared" si="4"/>
        <v>30</v>
      </c>
    </row>
    <row r="131" spans="1:9" ht="38.25">
      <c r="A131" s="184">
        <f t="shared" si="5"/>
        <v>119</v>
      </c>
      <c r="B131" s="193" t="s">
        <v>134</v>
      </c>
      <c r="C131" s="194" t="s">
        <v>32</v>
      </c>
      <c r="D131" s="194" t="s">
        <v>397</v>
      </c>
      <c r="E131" s="194" t="s">
        <v>19</v>
      </c>
      <c r="F131" s="198">
        <v>171490</v>
      </c>
      <c r="G131" s="198">
        <v>171490</v>
      </c>
      <c r="H131" s="178">
        <f t="shared" si="3"/>
        <v>171.49</v>
      </c>
      <c r="I131" s="178">
        <f t="shared" si="4"/>
        <v>171.49</v>
      </c>
    </row>
    <row r="132" spans="1:9" ht="38.25">
      <c r="A132" s="184">
        <f t="shared" si="5"/>
        <v>120</v>
      </c>
      <c r="B132" s="193" t="s">
        <v>113</v>
      </c>
      <c r="C132" s="194" t="s">
        <v>32</v>
      </c>
      <c r="D132" s="194" t="s">
        <v>397</v>
      </c>
      <c r="E132" s="194" t="s">
        <v>102</v>
      </c>
      <c r="F132" s="198">
        <v>171490</v>
      </c>
      <c r="G132" s="198">
        <v>171490</v>
      </c>
      <c r="H132" s="178">
        <f t="shared" si="3"/>
        <v>171.49</v>
      </c>
      <c r="I132" s="178">
        <f t="shared" si="4"/>
        <v>171.49</v>
      </c>
    </row>
    <row r="133" spans="1:9" ht="12.75">
      <c r="A133" s="184">
        <f t="shared" si="5"/>
        <v>121</v>
      </c>
      <c r="B133" s="193" t="s">
        <v>135</v>
      </c>
      <c r="C133" s="194" t="s">
        <v>32</v>
      </c>
      <c r="D133" s="194" t="s">
        <v>398</v>
      </c>
      <c r="E133" s="194" t="s">
        <v>19</v>
      </c>
      <c r="F133" s="198">
        <v>12333518</v>
      </c>
      <c r="G133" s="198">
        <v>11965379</v>
      </c>
      <c r="H133" s="178">
        <f t="shared" si="3"/>
        <v>12333.518</v>
      </c>
      <c r="I133" s="178">
        <f t="shared" si="4"/>
        <v>11965.379</v>
      </c>
    </row>
    <row r="134" spans="1:9" ht="25.5">
      <c r="A134" s="184">
        <f t="shared" si="5"/>
        <v>122</v>
      </c>
      <c r="B134" s="193" t="s">
        <v>119</v>
      </c>
      <c r="C134" s="194" t="s">
        <v>32</v>
      </c>
      <c r="D134" s="194" t="s">
        <v>398</v>
      </c>
      <c r="E134" s="194" t="s">
        <v>103</v>
      </c>
      <c r="F134" s="198">
        <v>9837307</v>
      </c>
      <c r="G134" s="198">
        <v>10228688</v>
      </c>
      <c r="H134" s="178">
        <f t="shared" si="3"/>
        <v>9837.307</v>
      </c>
      <c r="I134" s="178">
        <f t="shared" si="4"/>
        <v>10228.688</v>
      </c>
    </row>
    <row r="135" spans="1:9" ht="38.25">
      <c r="A135" s="184">
        <f t="shared" si="5"/>
        <v>123</v>
      </c>
      <c r="B135" s="193" t="s">
        <v>113</v>
      </c>
      <c r="C135" s="194" t="s">
        <v>32</v>
      </c>
      <c r="D135" s="194" t="s">
        <v>398</v>
      </c>
      <c r="E135" s="194" t="s">
        <v>102</v>
      </c>
      <c r="F135" s="198">
        <v>2205586</v>
      </c>
      <c r="G135" s="198">
        <v>1446066</v>
      </c>
      <c r="H135" s="178">
        <f t="shared" si="3"/>
        <v>2205.586</v>
      </c>
      <c r="I135" s="178">
        <f t="shared" si="4"/>
        <v>1446.066</v>
      </c>
    </row>
    <row r="136" spans="1:9" ht="12.75">
      <c r="A136" s="184">
        <f t="shared" si="5"/>
        <v>124</v>
      </c>
      <c r="B136" s="193" t="s">
        <v>120</v>
      </c>
      <c r="C136" s="194" t="s">
        <v>32</v>
      </c>
      <c r="D136" s="194" t="s">
        <v>398</v>
      </c>
      <c r="E136" s="194" t="s">
        <v>104</v>
      </c>
      <c r="F136" s="198">
        <v>290625</v>
      </c>
      <c r="G136" s="198">
        <v>290625</v>
      </c>
      <c r="H136" s="178">
        <f t="shared" si="3"/>
        <v>290.625</v>
      </c>
      <c r="I136" s="178">
        <f t="shared" si="4"/>
        <v>290.625</v>
      </c>
    </row>
    <row r="137" spans="1:9" ht="25.5">
      <c r="A137" s="184">
        <f t="shared" si="5"/>
        <v>125</v>
      </c>
      <c r="B137" s="193" t="s">
        <v>63</v>
      </c>
      <c r="C137" s="194" t="s">
        <v>90</v>
      </c>
      <c r="D137" s="194" t="s">
        <v>362</v>
      </c>
      <c r="E137" s="194" t="s">
        <v>19</v>
      </c>
      <c r="F137" s="198">
        <v>1599361</v>
      </c>
      <c r="G137" s="198">
        <v>1642175</v>
      </c>
      <c r="H137" s="178">
        <f t="shared" si="3"/>
        <v>1599.361</v>
      </c>
      <c r="I137" s="178">
        <f t="shared" si="4"/>
        <v>1642.175</v>
      </c>
    </row>
    <row r="138" spans="1:9" ht="38.25">
      <c r="A138" s="184">
        <f t="shared" si="5"/>
        <v>126</v>
      </c>
      <c r="B138" s="193" t="s">
        <v>653</v>
      </c>
      <c r="C138" s="194" t="s">
        <v>90</v>
      </c>
      <c r="D138" s="194" t="s">
        <v>384</v>
      </c>
      <c r="E138" s="194" t="s">
        <v>19</v>
      </c>
      <c r="F138" s="198">
        <v>1599361</v>
      </c>
      <c r="G138" s="198">
        <v>1642175</v>
      </c>
      <c r="H138" s="178">
        <f t="shared" si="3"/>
        <v>1599.361</v>
      </c>
      <c r="I138" s="178">
        <f t="shared" si="4"/>
        <v>1642.175</v>
      </c>
    </row>
    <row r="139" spans="1:9" ht="89.25">
      <c r="A139" s="184">
        <f t="shared" si="5"/>
        <v>127</v>
      </c>
      <c r="B139" s="193" t="s">
        <v>848</v>
      </c>
      <c r="C139" s="194" t="s">
        <v>90</v>
      </c>
      <c r="D139" s="194" t="s">
        <v>399</v>
      </c>
      <c r="E139" s="194" t="s">
        <v>19</v>
      </c>
      <c r="F139" s="198">
        <v>1288031</v>
      </c>
      <c r="G139" s="198">
        <v>1330845</v>
      </c>
      <c r="H139" s="178">
        <f t="shared" si="3"/>
        <v>1288.031</v>
      </c>
      <c r="I139" s="178">
        <f t="shared" si="4"/>
        <v>1330.845</v>
      </c>
    </row>
    <row r="140" spans="1:9" ht="102">
      <c r="A140" s="184">
        <f t="shared" si="5"/>
        <v>128</v>
      </c>
      <c r="B140" s="193" t="s">
        <v>635</v>
      </c>
      <c r="C140" s="194" t="s">
        <v>90</v>
      </c>
      <c r="D140" s="194" t="s">
        <v>400</v>
      </c>
      <c r="E140" s="194" t="s">
        <v>19</v>
      </c>
      <c r="F140" s="198">
        <v>1213031</v>
      </c>
      <c r="G140" s="198">
        <v>1255845</v>
      </c>
      <c r="H140" s="178">
        <f t="shared" si="3"/>
        <v>1213.031</v>
      </c>
      <c r="I140" s="178">
        <f t="shared" si="4"/>
        <v>1255.845</v>
      </c>
    </row>
    <row r="141" spans="1:9" ht="25.5">
      <c r="A141" s="184">
        <f t="shared" si="5"/>
        <v>129</v>
      </c>
      <c r="B141" s="193" t="s">
        <v>119</v>
      </c>
      <c r="C141" s="194" t="s">
        <v>90</v>
      </c>
      <c r="D141" s="194" t="s">
        <v>400</v>
      </c>
      <c r="E141" s="194" t="s">
        <v>103</v>
      </c>
      <c r="F141" s="198">
        <v>1071331</v>
      </c>
      <c r="G141" s="198">
        <v>1114145</v>
      </c>
      <c r="H141" s="178">
        <f t="shared" si="3"/>
        <v>1071.331</v>
      </c>
      <c r="I141" s="178">
        <f t="shared" si="4"/>
        <v>1114.145</v>
      </c>
    </row>
    <row r="142" spans="1:9" ht="38.25">
      <c r="A142" s="184">
        <f t="shared" si="5"/>
        <v>130</v>
      </c>
      <c r="B142" s="193" t="s">
        <v>113</v>
      </c>
      <c r="C142" s="194" t="s">
        <v>90</v>
      </c>
      <c r="D142" s="194" t="s">
        <v>400</v>
      </c>
      <c r="E142" s="194" t="s">
        <v>102</v>
      </c>
      <c r="F142" s="198">
        <v>141700</v>
      </c>
      <c r="G142" s="198">
        <v>141700</v>
      </c>
      <c r="H142" s="178">
        <f aca="true" t="shared" si="6" ref="H142:H205">F142/1000</f>
        <v>141.7</v>
      </c>
      <c r="I142" s="178">
        <f aca="true" t="shared" si="7" ref="I142:I205">G142/1000</f>
        <v>141.7</v>
      </c>
    </row>
    <row r="143" spans="1:9" ht="114.75">
      <c r="A143" s="184">
        <f aca="true" t="shared" si="8" ref="A143:A206">1+A142</f>
        <v>131</v>
      </c>
      <c r="B143" s="193" t="s">
        <v>636</v>
      </c>
      <c r="C143" s="194" t="s">
        <v>90</v>
      </c>
      <c r="D143" s="194" t="s">
        <v>401</v>
      </c>
      <c r="E143" s="194" t="s">
        <v>19</v>
      </c>
      <c r="F143" s="198">
        <v>75000</v>
      </c>
      <c r="G143" s="198">
        <v>75000</v>
      </c>
      <c r="H143" s="178">
        <f t="shared" si="6"/>
        <v>75</v>
      </c>
      <c r="I143" s="178">
        <f t="shared" si="7"/>
        <v>75</v>
      </c>
    </row>
    <row r="144" spans="1:9" ht="38.25">
      <c r="A144" s="184">
        <f t="shared" si="8"/>
        <v>132</v>
      </c>
      <c r="B144" s="193" t="s">
        <v>113</v>
      </c>
      <c r="C144" s="194" t="s">
        <v>90</v>
      </c>
      <c r="D144" s="194" t="s">
        <v>401</v>
      </c>
      <c r="E144" s="194" t="s">
        <v>102</v>
      </c>
      <c r="F144" s="198">
        <v>75000</v>
      </c>
      <c r="G144" s="198">
        <v>75000</v>
      </c>
      <c r="H144" s="178">
        <f t="shared" si="6"/>
        <v>75</v>
      </c>
      <c r="I144" s="178">
        <f t="shared" si="7"/>
        <v>75</v>
      </c>
    </row>
    <row r="145" spans="1:9" ht="38.25">
      <c r="A145" s="184">
        <f t="shared" si="8"/>
        <v>133</v>
      </c>
      <c r="B145" s="193" t="s">
        <v>632</v>
      </c>
      <c r="C145" s="194" t="s">
        <v>90</v>
      </c>
      <c r="D145" s="194" t="s">
        <v>385</v>
      </c>
      <c r="E145" s="194" t="s">
        <v>19</v>
      </c>
      <c r="F145" s="198">
        <v>311330</v>
      </c>
      <c r="G145" s="198">
        <v>311330</v>
      </c>
      <c r="H145" s="178">
        <f t="shared" si="6"/>
        <v>311.33</v>
      </c>
      <c r="I145" s="178">
        <f t="shared" si="7"/>
        <v>311.33</v>
      </c>
    </row>
    <row r="146" spans="1:9" ht="114.75">
      <c r="A146" s="184">
        <f t="shared" si="8"/>
        <v>134</v>
      </c>
      <c r="B146" s="193" t="s">
        <v>637</v>
      </c>
      <c r="C146" s="194" t="s">
        <v>90</v>
      </c>
      <c r="D146" s="194" t="s">
        <v>402</v>
      </c>
      <c r="E146" s="194" t="s">
        <v>19</v>
      </c>
      <c r="F146" s="198">
        <v>100330</v>
      </c>
      <c r="G146" s="198">
        <v>100330</v>
      </c>
      <c r="H146" s="178">
        <f t="shared" si="6"/>
        <v>100.33</v>
      </c>
      <c r="I146" s="178">
        <f t="shared" si="7"/>
        <v>100.33</v>
      </c>
    </row>
    <row r="147" spans="1:9" ht="38.25">
      <c r="A147" s="184">
        <f t="shared" si="8"/>
        <v>135</v>
      </c>
      <c r="B147" s="193" t="s">
        <v>113</v>
      </c>
      <c r="C147" s="194" t="s">
        <v>90</v>
      </c>
      <c r="D147" s="194" t="s">
        <v>402</v>
      </c>
      <c r="E147" s="194" t="s">
        <v>102</v>
      </c>
      <c r="F147" s="198">
        <v>100330</v>
      </c>
      <c r="G147" s="198">
        <v>100330</v>
      </c>
      <c r="H147" s="178">
        <f t="shared" si="6"/>
        <v>100.33</v>
      </c>
      <c r="I147" s="178">
        <f t="shared" si="7"/>
        <v>100.33</v>
      </c>
    </row>
    <row r="148" spans="1:9" ht="76.5">
      <c r="A148" s="184">
        <f t="shared" si="8"/>
        <v>136</v>
      </c>
      <c r="B148" s="193" t="s">
        <v>638</v>
      </c>
      <c r="C148" s="194" t="s">
        <v>90</v>
      </c>
      <c r="D148" s="194" t="s">
        <v>403</v>
      </c>
      <c r="E148" s="194" t="s">
        <v>19</v>
      </c>
      <c r="F148" s="198">
        <v>97000</v>
      </c>
      <c r="G148" s="198">
        <v>97000</v>
      </c>
      <c r="H148" s="178">
        <f t="shared" si="6"/>
        <v>97</v>
      </c>
      <c r="I148" s="178">
        <f t="shared" si="7"/>
        <v>97</v>
      </c>
    </row>
    <row r="149" spans="1:9" ht="38.25">
      <c r="A149" s="184">
        <f t="shared" si="8"/>
        <v>137</v>
      </c>
      <c r="B149" s="193" t="s">
        <v>113</v>
      </c>
      <c r="C149" s="194" t="s">
        <v>90</v>
      </c>
      <c r="D149" s="194" t="s">
        <v>403</v>
      </c>
      <c r="E149" s="194" t="s">
        <v>102</v>
      </c>
      <c r="F149" s="198">
        <v>97000</v>
      </c>
      <c r="G149" s="198">
        <v>97000</v>
      </c>
      <c r="H149" s="178">
        <f t="shared" si="6"/>
        <v>97</v>
      </c>
      <c r="I149" s="178">
        <f t="shared" si="7"/>
        <v>97</v>
      </c>
    </row>
    <row r="150" spans="1:9" ht="114.75">
      <c r="A150" s="184">
        <f t="shared" si="8"/>
        <v>138</v>
      </c>
      <c r="B150" s="193" t="s">
        <v>639</v>
      </c>
      <c r="C150" s="194" t="s">
        <v>90</v>
      </c>
      <c r="D150" s="194" t="s">
        <v>404</v>
      </c>
      <c r="E150" s="194" t="s">
        <v>19</v>
      </c>
      <c r="F150" s="198">
        <v>114000</v>
      </c>
      <c r="G150" s="198">
        <v>114000</v>
      </c>
      <c r="H150" s="178">
        <f t="shared" si="6"/>
        <v>114</v>
      </c>
      <c r="I150" s="178">
        <f t="shared" si="7"/>
        <v>114</v>
      </c>
    </row>
    <row r="151" spans="1:9" ht="38.25">
      <c r="A151" s="184">
        <f t="shared" si="8"/>
        <v>139</v>
      </c>
      <c r="B151" s="193" t="s">
        <v>113</v>
      </c>
      <c r="C151" s="194" t="s">
        <v>90</v>
      </c>
      <c r="D151" s="194" t="s">
        <v>404</v>
      </c>
      <c r="E151" s="194" t="s">
        <v>102</v>
      </c>
      <c r="F151" s="198">
        <v>114000</v>
      </c>
      <c r="G151" s="198">
        <v>114000</v>
      </c>
      <c r="H151" s="178">
        <f t="shared" si="6"/>
        <v>114</v>
      </c>
      <c r="I151" s="178">
        <f t="shared" si="7"/>
        <v>114</v>
      </c>
    </row>
    <row r="152" spans="1:9" ht="12.75">
      <c r="A152" s="184">
        <f t="shared" si="8"/>
        <v>140</v>
      </c>
      <c r="B152" s="193" t="s">
        <v>64</v>
      </c>
      <c r="C152" s="194" t="s">
        <v>33</v>
      </c>
      <c r="D152" s="194" t="s">
        <v>362</v>
      </c>
      <c r="E152" s="194" t="s">
        <v>19</v>
      </c>
      <c r="F152" s="198">
        <v>11434667</v>
      </c>
      <c r="G152" s="198">
        <v>10523844</v>
      </c>
      <c r="H152" s="178">
        <f t="shared" si="6"/>
        <v>11434.667</v>
      </c>
      <c r="I152" s="178">
        <f t="shared" si="7"/>
        <v>10523.844</v>
      </c>
    </row>
    <row r="153" spans="1:9" ht="12.75">
      <c r="A153" s="184">
        <f t="shared" si="8"/>
        <v>141</v>
      </c>
      <c r="B153" s="193" t="s">
        <v>65</v>
      </c>
      <c r="C153" s="194" t="s">
        <v>34</v>
      </c>
      <c r="D153" s="194" t="s">
        <v>362</v>
      </c>
      <c r="E153" s="194" t="s">
        <v>19</v>
      </c>
      <c r="F153" s="198">
        <v>2036000</v>
      </c>
      <c r="G153" s="198">
        <v>1878000</v>
      </c>
      <c r="H153" s="178">
        <f t="shared" si="6"/>
        <v>2036</v>
      </c>
      <c r="I153" s="178">
        <f t="shared" si="7"/>
        <v>1878</v>
      </c>
    </row>
    <row r="154" spans="1:9" ht="51">
      <c r="A154" s="184">
        <f t="shared" si="8"/>
        <v>142</v>
      </c>
      <c r="B154" s="193" t="s">
        <v>727</v>
      </c>
      <c r="C154" s="194" t="s">
        <v>34</v>
      </c>
      <c r="D154" s="194" t="s">
        <v>405</v>
      </c>
      <c r="E154" s="194" t="s">
        <v>19</v>
      </c>
      <c r="F154" s="198">
        <v>1362000</v>
      </c>
      <c r="G154" s="198">
        <v>1204000</v>
      </c>
      <c r="H154" s="178">
        <f t="shared" si="6"/>
        <v>1362</v>
      </c>
      <c r="I154" s="178">
        <f t="shared" si="7"/>
        <v>1204</v>
      </c>
    </row>
    <row r="155" spans="1:9" ht="63.75">
      <c r="A155" s="184">
        <f t="shared" si="8"/>
        <v>143</v>
      </c>
      <c r="B155" s="193" t="s">
        <v>817</v>
      </c>
      <c r="C155" s="194" t="s">
        <v>34</v>
      </c>
      <c r="D155" s="194" t="s">
        <v>406</v>
      </c>
      <c r="E155" s="194" t="s">
        <v>19</v>
      </c>
      <c r="F155" s="198">
        <v>1362000</v>
      </c>
      <c r="G155" s="198">
        <v>1204000</v>
      </c>
      <c r="H155" s="178">
        <f t="shared" si="6"/>
        <v>1362</v>
      </c>
      <c r="I155" s="178">
        <f t="shared" si="7"/>
        <v>1204</v>
      </c>
    </row>
    <row r="156" spans="1:9" ht="25.5">
      <c r="A156" s="184">
        <f t="shared" si="8"/>
        <v>144</v>
      </c>
      <c r="B156" s="193" t="s">
        <v>1213</v>
      </c>
      <c r="C156" s="194" t="s">
        <v>34</v>
      </c>
      <c r="D156" s="194" t="s">
        <v>1214</v>
      </c>
      <c r="E156" s="194" t="s">
        <v>19</v>
      </c>
      <c r="F156" s="198">
        <v>40000</v>
      </c>
      <c r="G156" s="198">
        <v>0</v>
      </c>
      <c r="H156" s="178">
        <f t="shared" si="6"/>
        <v>40</v>
      </c>
      <c r="I156" s="178">
        <f t="shared" si="7"/>
        <v>0</v>
      </c>
    </row>
    <row r="157" spans="1:9" ht="12.75">
      <c r="A157" s="184">
        <f t="shared" si="8"/>
        <v>145</v>
      </c>
      <c r="B157" s="193" t="s">
        <v>521</v>
      </c>
      <c r="C157" s="194" t="s">
        <v>34</v>
      </c>
      <c r="D157" s="194" t="s">
        <v>1214</v>
      </c>
      <c r="E157" s="194" t="s">
        <v>373</v>
      </c>
      <c r="F157" s="198">
        <v>40000</v>
      </c>
      <c r="G157" s="198">
        <v>0</v>
      </c>
      <c r="H157" s="178">
        <f t="shared" si="6"/>
        <v>40</v>
      </c>
      <c r="I157" s="178">
        <f t="shared" si="7"/>
        <v>0</v>
      </c>
    </row>
    <row r="158" spans="1:9" ht="51">
      <c r="A158" s="184">
        <f t="shared" si="8"/>
        <v>146</v>
      </c>
      <c r="B158" s="193" t="s">
        <v>1215</v>
      </c>
      <c r="C158" s="194" t="s">
        <v>34</v>
      </c>
      <c r="D158" s="194" t="s">
        <v>1216</v>
      </c>
      <c r="E158" s="194" t="s">
        <v>19</v>
      </c>
      <c r="F158" s="198">
        <v>100000</v>
      </c>
      <c r="G158" s="198">
        <v>100000</v>
      </c>
      <c r="H158" s="178">
        <f t="shared" si="6"/>
        <v>100</v>
      </c>
      <c r="I158" s="178">
        <f t="shared" si="7"/>
        <v>100</v>
      </c>
    </row>
    <row r="159" spans="1:9" ht="38.25">
      <c r="A159" s="184">
        <f t="shared" si="8"/>
        <v>147</v>
      </c>
      <c r="B159" s="193" t="s">
        <v>113</v>
      </c>
      <c r="C159" s="194" t="s">
        <v>34</v>
      </c>
      <c r="D159" s="194" t="s">
        <v>1216</v>
      </c>
      <c r="E159" s="194" t="s">
        <v>102</v>
      </c>
      <c r="F159" s="198">
        <v>82500</v>
      </c>
      <c r="G159" s="198">
        <v>82500</v>
      </c>
      <c r="H159" s="178">
        <f t="shared" si="6"/>
        <v>82.5</v>
      </c>
      <c r="I159" s="178">
        <f t="shared" si="7"/>
        <v>82.5</v>
      </c>
    </row>
    <row r="160" spans="1:9" ht="12.75">
      <c r="A160" s="184">
        <f t="shared" si="8"/>
        <v>148</v>
      </c>
      <c r="B160" s="193" t="s">
        <v>521</v>
      </c>
      <c r="C160" s="194" t="s">
        <v>34</v>
      </c>
      <c r="D160" s="194" t="s">
        <v>1216</v>
      </c>
      <c r="E160" s="194" t="s">
        <v>373</v>
      </c>
      <c r="F160" s="198">
        <v>17500</v>
      </c>
      <c r="G160" s="198">
        <v>17500</v>
      </c>
      <c r="H160" s="178">
        <f t="shared" si="6"/>
        <v>17.5</v>
      </c>
      <c r="I160" s="178">
        <f t="shared" si="7"/>
        <v>17.5</v>
      </c>
    </row>
    <row r="161" spans="1:9" ht="38.25">
      <c r="A161" s="184">
        <f t="shared" si="8"/>
        <v>149</v>
      </c>
      <c r="B161" s="193" t="s">
        <v>818</v>
      </c>
      <c r="C161" s="194" t="s">
        <v>34</v>
      </c>
      <c r="D161" s="194" t="s">
        <v>407</v>
      </c>
      <c r="E161" s="194" t="s">
        <v>19</v>
      </c>
      <c r="F161" s="198">
        <v>400000</v>
      </c>
      <c r="G161" s="198">
        <v>282000</v>
      </c>
      <c r="H161" s="178">
        <f t="shared" si="6"/>
        <v>400</v>
      </c>
      <c r="I161" s="178">
        <f t="shared" si="7"/>
        <v>282</v>
      </c>
    </row>
    <row r="162" spans="1:9" ht="51">
      <c r="A162" s="184">
        <f t="shared" si="8"/>
        <v>150</v>
      </c>
      <c r="B162" s="193" t="s">
        <v>594</v>
      </c>
      <c r="C162" s="194" t="s">
        <v>34</v>
      </c>
      <c r="D162" s="194" t="s">
        <v>407</v>
      </c>
      <c r="E162" s="194" t="s">
        <v>98</v>
      </c>
      <c r="F162" s="198">
        <v>400000</v>
      </c>
      <c r="G162" s="198">
        <v>282000</v>
      </c>
      <c r="H162" s="178">
        <f t="shared" si="6"/>
        <v>400</v>
      </c>
      <c r="I162" s="178">
        <f t="shared" si="7"/>
        <v>282</v>
      </c>
    </row>
    <row r="163" spans="1:9" ht="38.25">
      <c r="A163" s="184">
        <f t="shared" si="8"/>
        <v>151</v>
      </c>
      <c r="B163" s="193" t="s">
        <v>137</v>
      </c>
      <c r="C163" s="194" t="s">
        <v>34</v>
      </c>
      <c r="D163" s="194" t="s">
        <v>408</v>
      </c>
      <c r="E163" s="194" t="s">
        <v>19</v>
      </c>
      <c r="F163" s="198">
        <v>300000</v>
      </c>
      <c r="G163" s="198">
        <v>300000</v>
      </c>
      <c r="H163" s="178">
        <f t="shared" si="6"/>
        <v>300</v>
      </c>
      <c r="I163" s="178">
        <f t="shared" si="7"/>
        <v>300</v>
      </c>
    </row>
    <row r="164" spans="1:9" ht="51">
      <c r="A164" s="184">
        <f t="shared" si="8"/>
        <v>152</v>
      </c>
      <c r="B164" s="193" t="s">
        <v>594</v>
      </c>
      <c r="C164" s="194" t="s">
        <v>34</v>
      </c>
      <c r="D164" s="194" t="s">
        <v>408</v>
      </c>
      <c r="E164" s="194" t="s">
        <v>98</v>
      </c>
      <c r="F164" s="198">
        <v>300000</v>
      </c>
      <c r="G164" s="198">
        <v>300000</v>
      </c>
      <c r="H164" s="178">
        <f t="shared" si="6"/>
        <v>300</v>
      </c>
      <c r="I164" s="178">
        <f t="shared" si="7"/>
        <v>300</v>
      </c>
    </row>
    <row r="165" spans="1:9" ht="38.25">
      <c r="A165" s="184">
        <f t="shared" si="8"/>
        <v>153</v>
      </c>
      <c r="B165" s="193" t="s">
        <v>138</v>
      </c>
      <c r="C165" s="194" t="s">
        <v>34</v>
      </c>
      <c r="D165" s="194" t="s">
        <v>409</v>
      </c>
      <c r="E165" s="194" t="s">
        <v>19</v>
      </c>
      <c r="F165" s="198">
        <v>130000</v>
      </c>
      <c r="G165" s="198">
        <v>130000</v>
      </c>
      <c r="H165" s="178">
        <f t="shared" si="6"/>
        <v>130</v>
      </c>
      <c r="I165" s="178">
        <f t="shared" si="7"/>
        <v>130</v>
      </c>
    </row>
    <row r="166" spans="1:9" ht="38.25">
      <c r="A166" s="184">
        <f t="shared" si="8"/>
        <v>154</v>
      </c>
      <c r="B166" s="193" t="s">
        <v>113</v>
      </c>
      <c r="C166" s="194" t="s">
        <v>34</v>
      </c>
      <c r="D166" s="194" t="s">
        <v>409</v>
      </c>
      <c r="E166" s="194" t="s">
        <v>102</v>
      </c>
      <c r="F166" s="198">
        <v>130000</v>
      </c>
      <c r="G166" s="198">
        <v>130000</v>
      </c>
      <c r="H166" s="178">
        <f t="shared" si="6"/>
        <v>130</v>
      </c>
      <c r="I166" s="178">
        <f t="shared" si="7"/>
        <v>130</v>
      </c>
    </row>
    <row r="167" spans="1:9" ht="38.25">
      <c r="A167" s="184">
        <f t="shared" si="8"/>
        <v>155</v>
      </c>
      <c r="B167" s="193" t="s">
        <v>139</v>
      </c>
      <c r="C167" s="194" t="s">
        <v>34</v>
      </c>
      <c r="D167" s="194" t="s">
        <v>410</v>
      </c>
      <c r="E167" s="194" t="s">
        <v>19</v>
      </c>
      <c r="F167" s="198">
        <v>92000</v>
      </c>
      <c r="G167" s="198">
        <v>92000</v>
      </c>
      <c r="H167" s="178">
        <f t="shared" si="6"/>
        <v>92</v>
      </c>
      <c r="I167" s="178">
        <f t="shared" si="7"/>
        <v>92</v>
      </c>
    </row>
    <row r="168" spans="1:9" ht="38.25">
      <c r="A168" s="184">
        <f t="shared" si="8"/>
        <v>156</v>
      </c>
      <c r="B168" s="193" t="s">
        <v>113</v>
      </c>
      <c r="C168" s="194" t="s">
        <v>34</v>
      </c>
      <c r="D168" s="194" t="s">
        <v>410</v>
      </c>
      <c r="E168" s="194" t="s">
        <v>102</v>
      </c>
      <c r="F168" s="198">
        <v>92000</v>
      </c>
      <c r="G168" s="198">
        <v>92000</v>
      </c>
      <c r="H168" s="178">
        <f t="shared" si="6"/>
        <v>92</v>
      </c>
      <c r="I168" s="178">
        <f t="shared" si="7"/>
        <v>92</v>
      </c>
    </row>
    <row r="169" spans="1:9" ht="38.25">
      <c r="A169" s="184">
        <f t="shared" si="8"/>
        <v>157</v>
      </c>
      <c r="B169" s="193" t="s">
        <v>523</v>
      </c>
      <c r="C169" s="194" t="s">
        <v>34</v>
      </c>
      <c r="D169" s="194" t="s">
        <v>412</v>
      </c>
      <c r="E169" s="194" t="s">
        <v>19</v>
      </c>
      <c r="F169" s="198">
        <v>300000</v>
      </c>
      <c r="G169" s="198">
        <v>300000</v>
      </c>
      <c r="H169" s="178">
        <f t="shared" si="6"/>
        <v>300</v>
      </c>
      <c r="I169" s="178">
        <f t="shared" si="7"/>
        <v>300</v>
      </c>
    </row>
    <row r="170" spans="1:9" ht="51">
      <c r="A170" s="184">
        <f t="shared" si="8"/>
        <v>158</v>
      </c>
      <c r="B170" s="193" t="s">
        <v>594</v>
      </c>
      <c r="C170" s="194" t="s">
        <v>34</v>
      </c>
      <c r="D170" s="194" t="s">
        <v>412</v>
      </c>
      <c r="E170" s="194" t="s">
        <v>98</v>
      </c>
      <c r="F170" s="198">
        <v>300000</v>
      </c>
      <c r="G170" s="198">
        <v>300000</v>
      </c>
      <c r="H170" s="178">
        <f t="shared" si="6"/>
        <v>300</v>
      </c>
      <c r="I170" s="178">
        <f t="shared" si="7"/>
        <v>300</v>
      </c>
    </row>
    <row r="171" spans="1:9" ht="12.75">
      <c r="A171" s="184">
        <f t="shared" si="8"/>
        <v>159</v>
      </c>
      <c r="B171" s="193" t="s">
        <v>95</v>
      </c>
      <c r="C171" s="194" t="s">
        <v>34</v>
      </c>
      <c r="D171" s="194" t="s">
        <v>363</v>
      </c>
      <c r="E171" s="194" t="s">
        <v>19</v>
      </c>
      <c r="F171" s="198">
        <v>674000</v>
      </c>
      <c r="G171" s="198">
        <v>674000</v>
      </c>
      <c r="H171" s="178">
        <f t="shared" si="6"/>
        <v>674</v>
      </c>
      <c r="I171" s="178">
        <f t="shared" si="7"/>
        <v>674</v>
      </c>
    </row>
    <row r="172" spans="1:9" ht="76.5">
      <c r="A172" s="184">
        <f t="shared" si="8"/>
        <v>160</v>
      </c>
      <c r="B172" s="193" t="s">
        <v>894</v>
      </c>
      <c r="C172" s="194" t="s">
        <v>34</v>
      </c>
      <c r="D172" s="194" t="s">
        <v>413</v>
      </c>
      <c r="E172" s="194" t="s">
        <v>19</v>
      </c>
      <c r="F172" s="198">
        <v>674000</v>
      </c>
      <c r="G172" s="198">
        <v>674000</v>
      </c>
      <c r="H172" s="178">
        <f t="shared" si="6"/>
        <v>674</v>
      </c>
      <c r="I172" s="178">
        <f t="shared" si="7"/>
        <v>674</v>
      </c>
    </row>
    <row r="173" spans="1:9" ht="38.25">
      <c r="A173" s="184">
        <f t="shared" si="8"/>
        <v>161</v>
      </c>
      <c r="B173" s="193" t="s">
        <v>113</v>
      </c>
      <c r="C173" s="194" t="s">
        <v>34</v>
      </c>
      <c r="D173" s="194" t="s">
        <v>413</v>
      </c>
      <c r="E173" s="194" t="s">
        <v>102</v>
      </c>
      <c r="F173" s="198">
        <v>674000</v>
      </c>
      <c r="G173" s="198">
        <v>674000</v>
      </c>
      <c r="H173" s="178">
        <f t="shared" si="6"/>
        <v>674</v>
      </c>
      <c r="I173" s="178">
        <f t="shared" si="7"/>
        <v>674</v>
      </c>
    </row>
    <row r="174" spans="1:9" ht="12.75">
      <c r="A174" s="184">
        <f t="shared" si="8"/>
        <v>162</v>
      </c>
      <c r="B174" s="193" t="s">
        <v>293</v>
      </c>
      <c r="C174" s="194" t="s">
        <v>294</v>
      </c>
      <c r="D174" s="194" t="s">
        <v>362</v>
      </c>
      <c r="E174" s="194" t="s">
        <v>19</v>
      </c>
      <c r="F174" s="198">
        <v>279396</v>
      </c>
      <c r="G174" s="198">
        <v>288234</v>
      </c>
      <c r="H174" s="178">
        <f t="shared" si="6"/>
        <v>279.396</v>
      </c>
      <c r="I174" s="178">
        <f t="shared" si="7"/>
        <v>288.234</v>
      </c>
    </row>
    <row r="175" spans="1:9" ht="38.25">
      <c r="A175" s="184">
        <f t="shared" si="8"/>
        <v>163</v>
      </c>
      <c r="B175" s="193" t="s">
        <v>653</v>
      </c>
      <c r="C175" s="194" t="s">
        <v>294</v>
      </c>
      <c r="D175" s="194" t="s">
        <v>384</v>
      </c>
      <c r="E175" s="194" t="s">
        <v>19</v>
      </c>
      <c r="F175" s="198">
        <v>279396</v>
      </c>
      <c r="G175" s="198">
        <v>288234</v>
      </c>
      <c r="H175" s="178">
        <f t="shared" si="6"/>
        <v>279.396</v>
      </c>
      <c r="I175" s="178">
        <f t="shared" si="7"/>
        <v>288.234</v>
      </c>
    </row>
    <row r="176" spans="1:9" ht="76.5">
      <c r="A176" s="184">
        <f t="shared" si="8"/>
        <v>164</v>
      </c>
      <c r="B176" s="193" t="s">
        <v>816</v>
      </c>
      <c r="C176" s="194" t="s">
        <v>294</v>
      </c>
      <c r="D176" s="194" t="s">
        <v>388</v>
      </c>
      <c r="E176" s="194" t="s">
        <v>19</v>
      </c>
      <c r="F176" s="198">
        <v>279396</v>
      </c>
      <c r="G176" s="198">
        <v>288234</v>
      </c>
      <c r="H176" s="178">
        <f t="shared" si="6"/>
        <v>279.396</v>
      </c>
      <c r="I176" s="178">
        <f t="shared" si="7"/>
        <v>288.234</v>
      </c>
    </row>
    <row r="177" spans="1:9" ht="76.5">
      <c r="A177" s="184">
        <f t="shared" si="8"/>
        <v>165</v>
      </c>
      <c r="B177" s="193" t="s">
        <v>131</v>
      </c>
      <c r="C177" s="194" t="s">
        <v>294</v>
      </c>
      <c r="D177" s="194" t="s">
        <v>414</v>
      </c>
      <c r="E177" s="194" t="s">
        <v>19</v>
      </c>
      <c r="F177" s="198">
        <v>279396</v>
      </c>
      <c r="G177" s="198">
        <v>288234</v>
      </c>
      <c r="H177" s="178">
        <f t="shared" si="6"/>
        <v>279.396</v>
      </c>
      <c r="I177" s="178">
        <f t="shared" si="7"/>
        <v>288.234</v>
      </c>
    </row>
    <row r="178" spans="1:9" ht="25.5">
      <c r="A178" s="184">
        <f t="shared" si="8"/>
        <v>166</v>
      </c>
      <c r="B178" s="193" t="s">
        <v>119</v>
      </c>
      <c r="C178" s="194" t="s">
        <v>294</v>
      </c>
      <c r="D178" s="194" t="s">
        <v>414</v>
      </c>
      <c r="E178" s="194" t="s">
        <v>103</v>
      </c>
      <c r="F178" s="198">
        <v>220845</v>
      </c>
      <c r="G178" s="198">
        <v>229683</v>
      </c>
      <c r="H178" s="178">
        <f t="shared" si="6"/>
        <v>220.845</v>
      </c>
      <c r="I178" s="178">
        <f t="shared" si="7"/>
        <v>229.683</v>
      </c>
    </row>
    <row r="179" spans="1:9" ht="38.25">
      <c r="A179" s="184">
        <f t="shared" si="8"/>
        <v>167</v>
      </c>
      <c r="B179" s="193" t="s">
        <v>113</v>
      </c>
      <c r="C179" s="194" t="s">
        <v>294</v>
      </c>
      <c r="D179" s="194" t="s">
        <v>414</v>
      </c>
      <c r="E179" s="194" t="s">
        <v>102</v>
      </c>
      <c r="F179" s="198">
        <v>43551</v>
      </c>
      <c r="G179" s="198">
        <v>43551</v>
      </c>
      <c r="H179" s="178">
        <f t="shared" si="6"/>
        <v>43.551</v>
      </c>
      <c r="I179" s="178">
        <f t="shared" si="7"/>
        <v>43.551</v>
      </c>
    </row>
    <row r="180" spans="1:9" ht="12.75">
      <c r="A180" s="184">
        <f t="shared" si="8"/>
        <v>168</v>
      </c>
      <c r="B180" s="193" t="s">
        <v>120</v>
      </c>
      <c r="C180" s="194" t="s">
        <v>294</v>
      </c>
      <c r="D180" s="194" t="s">
        <v>414</v>
      </c>
      <c r="E180" s="194" t="s">
        <v>104</v>
      </c>
      <c r="F180" s="198">
        <v>15000</v>
      </c>
      <c r="G180" s="198">
        <v>15000</v>
      </c>
      <c r="H180" s="178">
        <f t="shared" si="6"/>
        <v>15</v>
      </c>
      <c r="I180" s="178">
        <f t="shared" si="7"/>
        <v>15</v>
      </c>
    </row>
    <row r="181" spans="1:9" ht="12.75">
      <c r="A181" s="184">
        <f t="shared" si="8"/>
        <v>169</v>
      </c>
      <c r="B181" s="193" t="s">
        <v>654</v>
      </c>
      <c r="C181" s="194" t="s">
        <v>655</v>
      </c>
      <c r="D181" s="194" t="s">
        <v>362</v>
      </c>
      <c r="E181" s="194" t="s">
        <v>19</v>
      </c>
      <c r="F181" s="198">
        <v>2032271</v>
      </c>
      <c r="G181" s="198">
        <v>2120610</v>
      </c>
      <c r="H181" s="178">
        <f t="shared" si="6"/>
        <v>2032.271</v>
      </c>
      <c r="I181" s="178">
        <f t="shared" si="7"/>
        <v>2120.61</v>
      </c>
    </row>
    <row r="182" spans="1:9" ht="63.75">
      <c r="A182" s="184">
        <f t="shared" si="8"/>
        <v>170</v>
      </c>
      <c r="B182" s="193" t="s">
        <v>630</v>
      </c>
      <c r="C182" s="194" t="s">
        <v>655</v>
      </c>
      <c r="D182" s="194" t="s">
        <v>379</v>
      </c>
      <c r="E182" s="194" t="s">
        <v>19</v>
      </c>
      <c r="F182" s="198">
        <v>2032271</v>
      </c>
      <c r="G182" s="198">
        <v>2120610</v>
      </c>
      <c r="H182" s="178">
        <f t="shared" si="6"/>
        <v>2032.271</v>
      </c>
      <c r="I182" s="178">
        <f t="shared" si="7"/>
        <v>2120.61</v>
      </c>
    </row>
    <row r="183" spans="1:9" ht="51">
      <c r="A183" s="184">
        <f t="shared" si="8"/>
        <v>171</v>
      </c>
      <c r="B183" s="193" t="s">
        <v>656</v>
      </c>
      <c r="C183" s="194" t="s">
        <v>655</v>
      </c>
      <c r="D183" s="194" t="s">
        <v>657</v>
      </c>
      <c r="E183" s="194" t="s">
        <v>19</v>
      </c>
      <c r="F183" s="198">
        <v>2032271</v>
      </c>
      <c r="G183" s="198">
        <v>2120610</v>
      </c>
      <c r="H183" s="178">
        <f t="shared" si="6"/>
        <v>2032.271</v>
      </c>
      <c r="I183" s="178">
        <f t="shared" si="7"/>
        <v>2120.61</v>
      </c>
    </row>
    <row r="184" spans="1:9" ht="25.5">
      <c r="A184" s="184">
        <f t="shared" si="8"/>
        <v>172</v>
      </c>
      <c r="B184" s="193" t="s">
        <v>119</v>
      </c>
      <c r="C184" s="194" t="s">
        <v>655</v>
      </c>
      <c r="D184" s="194" t="s">
        <v>657</v>
      </c>
      <c r="E184" s="194" t="s">
        <v>103</v>
      </c>
      <c r="F184" s="198">
        <v>1819933</v>
      </c>
      <c r="G184" s="198">
        <v>1891792</v>
      </c>
      <c r="H184" s="178">
        <f t="shared" si="6"/>
        <v>1819.933</v>
      </c>
      <c r="I184" s="178">
        <f t="shared" si="7"/>
        <v>1891.792</v>
      </c>
    </row>
    <row r="185" spans="1:9" ht="38.25">
      <c r="A185" s="184">
        <f t="shared" si="8"/>
        <v>173</v>
      </c>
      <c r="B185" s="193" t="s">
        <v>113</v>
      </c>
      <c r="C185" s="194" t="s">
        <v>655</v>
      </c>
      <c r="D185" s="194" t="s">
        <v>657</v>
      </c>
      <c r="E185" s="194" t="s">
        <v>102</v>
      </c>
      <c r="F185" s="198">
        <v>212338</v>
      </c>
      <c r="G185" s="198">
        <v>228818</v>
      </c>
      <c r="H185" s="178">
        <f t="shared" si="6"/>
        <v>212.338</v>
      </c>
      <c r="I185" s="178">
        <f t="shared" si="7"/>
        <v>228.818</v>
      </c>
    </row>
    <row r="186" spans="1:9" ht="12.75">
      <c r="A186" s="184">
        <f t="shared" si="8"/>
        <v>174</v>
      </c>
      <c r="B186" s="193" t="s">
        <v>66</v>
      </c>
      <c r="C186" s="194" t="s">
        <v>52</v>
      </c>
      <c r="D186" s="194" t="s">
        <v>362</v>
      </c>
      <c r="E186" s="194" t="s">
        <v>19</v>
      </c>
      <c r="F186" s="198">
        <v>5068000</v>
      </c>
      <c r="G186" s="198">
        <v>5068000</v>
      </c>
      <c r="H186" s="178">
        <f t="shared" si="6"/>
        <v>5068</v>
      </c>
      <c r="I186" s="178">
        <f t="shared" si="7"/>
        <v>5068</v>
      </c>
    </row>
    <row r="187" spans="1:9" ht="51">
      <c r="A187" s="184">
        <f t="shared" si="8"/>
        <v>175</v>
      </c>
      <c r="B187" s="193" t="s">
        <v>727</v>
      </c>
      <c r="C187" s="194" t="s">
        <v>52</v>
      </c>
      <c r="D187" s="194" t="s">
        <v>405</v>
      </c>
      <c r="E187" s="194" t="s">
        <v>19</v>
      </c>
      <c r="F187" s="198">
        <v>5068000</v>
      </c>
      <c r="G187" s="198">
        <v>5068000</v>
      </c>
      <c r="H187" s="178">
        <f t="shared" si="6"/>
        <v>5068</v>
      </c>
      <c r="I187" s="178">
        <f t="shared" si="7"/>
        <v>5068</v>
      </c>
    </row>
    <row r="188" spans="1:9" ht="25.5">
      <c r="A188" s="184">
        <f t="shared" si="8"/>
        <v>176</v>
      </c>
      <c r="B188" s="193" t="s">
        <v>819</v>
      </c>
      <c r="C188" s="194" t="s">
        <v>52</v>
      </c>
      <c r="D188" s="194" t="s">
        <v>415</v>
      </c>
      <c r="E188" s="194" t="s">
        <v>19</v>
      </c>
      <c r="F188" s="198">
        <v>5068000</v>
      </c>
      <c r="G188" s="198">
        <v>5068000</v>
      </c>
      <c r="H188" s="178">
        <f t="shared" si="6"/>
        <v>5068</v>
      </c>
      <c r="I188" s="178">
        <f t="shared" si="7"/>
        <v>5068</v>
      </c>
    </row>
    <row r="189" spans="1:9" ht="38.25">
      <c r="A189" s="184">
        <f t="shared" si="8"/>
        <v>177</v>
      </c>
      <c r="B189" s="193" t="s">
        <v>140</v>
      </c>
      <c r="C189" s="194" t="s">
        <v>52</v>
      </c>
      <c r="D189" s="194" t="s">
        <v>416</v>
      </c>
      <c r="E189" s="194" t="s">
        <v>19</v>
      </c>
      <c r="F189" s="198">
        <v>5068000</v>
      </c>
      <c r="G189" s="198">
        <v>5068000</v>
      </c>
      <c r="H189" s="178">
        <f t="shared" si="6"/>
        <v>5068</v>
      </c>
      <c r="I189" s="178">
        <f t="shared" si="7"/>
        <v>5068</v>
      </c>
    </row>
    <row r="190" spans="1:9" ht="38.25">
      <c r="A190" s="184">
        <f t="shared" si="8"/>
        <v>178</v>
      </c>
      <c r="B190" s="193" t="s">
        <v>113</v>
      </c>
      <c r="C190" s="194" t="s">
        <v>52</v>
      </c>
      <c r="D190" s="194" t="s">
        <v>416</v>
      </c>
      <c r="E190" s="194" t="s">
        <v>102</v>
      </c>
      <c r="F190" s="198">
        <v>5068000</v>
      </c>
      <c r="G190" s="198">
        <v>5068000</v>
      </c>
      <c r="H190" s="178">
        <f t="shared" si="6"/>
        <v>5068</v>
      </c>
      <c r="I190" s="178">
        <f t="shared" si="7"/>
        <v>5068</v>
      </c>
    </row>
    <row r="191" spans="1:9" ht="25.5">
      <c r="A191" s="184">
        <f t="shared" si="8"/>
        <v>179</v>
      </c>
      <c r="B191" s="193" t="s">
        <v>67</v>
      </c>
      <c r="C191" s="194" t="s">
        <v>35</v>
      </c>
      <c r="D191" s="194" t="s">
        <v>362</v>
      </c>
      <c r="E191" s="194" t="s">
        <v>19</v>
      </c>
      <c r="F191" s="198">
        <v>2019000</v>
      </c>
      <c r="G191" s="198">
        <v>1169000</v>
      </c>
      <c r="H191" s="178">
        <f t="shared" si="6"/>
        <v>2019</v>
      </c>
      <c r="I191" s="178">
        <f t="shared" si="7"/>
        <v>1169</v>
      </c>
    </row>
    <row r="192" spans="1:9" ht="63.75">
      <c r="A192" s="184">
        <f t="shared" si="8"/>
        <v>180</v>
      </c>
      <c r="B192" s="193" t="s">
        <v>771</v>
      </c>
      <c r="C192" s="194" t="s">
        <v>35</v>
      </c>
      <c r="D192" s="194" t="s">
        <v>419</v>
      </c>
      <c r="E192" s="194" t="s">
        <v>19</v>
      </c>
      <c r="F192" s="198">
        <v>1914000</v>
      </c>
      <c r="G192" s="198">
        <v>1064000</v>
      </c>
      <c r="H192" s="178">
        <f t="shared" si="6"/>
        <v>1914</v>
      </c>
      <c r="I192" s="178">
        <f t="shared" si="7"/>
        <v>1064</v>
      </c>
    </row>
    <row r="193" spans="1:9" ht="38.25">
      <c r="A193" s="184">
        <f t="shared" si="8"/>
        <v>181</v>
      </c>
      <c r="B193" s="193" t="s">
        <v>546</v>
      </c>
      <c r="C193" s="194" t="s">
        <v>35</v>
      </c>
      <c r="D193" s="194" t="s">
        <v>420</v>
      </c>
      <c r="E193" s="194" t="s">
        <v>19</v>
      </c>
      <c r="F193" s="198">
        <v>390000</v>
      </c>
      <c r="G193" s="198">
        <v>90000</v>
      </c>
      <c r="H193" s="178">
        <f t="shared" si="6"/>
        <v>390</v>
      </c>
      <c r="I193" s="178">
        <f t="shared" si="7"/>
        <v>90</v>
      </c>
    </row>
    <row r="194" spans="1:9" ht="51">
      <c r="A194" s="184">
        <f t="shared" si="8"/>
        <v>182</v>
      </c>
      <c r="B194" s="193" t="s">
        <v>141</v>
      </c>
      <c r="C194" s="194" t="s">
        <v>35</v>
      </c>
      <c r="D194" s="194" t="s">
        <v>421</v>
      </c>
      <c r="E194" s="194" t="s">
        <v>19</v>
      </c>
      <c r="F194" s="198">
        <v>390000</v>
      </c>
      <c r="G194" s="198">
        <v>90000</v>
      </c>
      <c r="H194" s="178">
        <f t="shared" si="6"/>
        <v>390</v>
      </c>
      <c r="I194" s="178">
        <f t="shared" si="7"/>
        <v>90</v>
      </c>
    </row>
    <row r="195" spans="1:9" ht="38.25">
      <c r="A195" s="184">
        <f t="shared" si="8"/>
        <v>183</v>
      </c>
      <c r="B195" s="193" t="s">
        <v>113</v>
      </c>
      <c r="C195" s="194" t="s">
        <v>35</v>
      </c>
      <c r="D195" s="194" t="s">
        <v>421</v>
      </c>
      <c r="E195" s="194" t="s">
        <v>102</v>
      </c>
      <c r="F195" s="198">
        <v>390000</v>
      </c>
      <c r="G195" s="198">
        <v>90000</v>
      </c>
      <c r="H195" s="178">
        <f t="shared" si="6"/>
        <v>390</v>
      </c>
      <c r="I195" s="178">
        <f t="shared" si="7"/>
        <v>90</v>
      </c>
    </row>
    <row r="196" spans="1:9" ht="25.5">
      <c r="A196" s="184">
        <f t="shared" si="8"/>
        <v>184</v>
      </c>
      <c r="B196" s="193" t="s">
        <v>142</v>
      </c>
      <c r="C196" s="194" t="s">
        <v>35</v>
      </c>
      <c r="D196" s="194" t="s">
        <v>422</v>
      </c>
      <c r="E196" s="194" t="s">
        <v>19</v>
      </c>
      <c r="F196" s="198">
        <v>1524000</v>
      </c>
      <c r="G196" s="198">
        <v>974000</v>
      </c>
      <c r="H196" s="178">
        <f t="shared" si="6"/>
        <v>1524</v>
      </c>
      <c r="I196" s="178">
        <f t="shared" si="7"/>
        <v>974</v>
      </c>
    </row>
    <row r="197" spans="1:9" ht="63.75">
      <c r="A197" s="184">
        <f t="shared" si="8"/>
        <v>185</v>
      </c>
      <c r="B197" s="193" t="s">
        <v>1217</v>
      </c>
      <c r="C197" s="194" t="s">
        <v>35</v>
      </c>
      <c r="D197" s="194" t="s">
        <v>1218</v>
      </c>
      <c r="E197" s="194" t="s">
        <v>19</v>
      </c>
      <c r="F197" s="198">
        <v>250000</v>
      </c>
      <c r="G197" s="198">
        <v>0</v>
      </c>
      <c r="H197" s="178">
        <f t="shared" si="6"/>
        <v>250</v>
      </c>
      <c r="I197" s="178">
        <f t="shared" si="7"/>
        <v>0</v>
      </c>
    </row>
    <row r="198" spans="1:9" ht="51">
      <c r="A198" s="184">
        <f t="shared" si="8"/>
        <v>186</v>
      </c>
      <c r="B198" s="193" t="s">
        <v>594</v>
      </c>
      <c r="C198" s="194" t="s">
        <v>35</v>
      </c>
      <c r="D198" s="194" t="s">
        <v>1218</v>
      </c>
      <c r="E198" s="194" t="s">
        <v>98</v>
      </c>
      <c r="F198" s="198">
        <v>250000</v>
      </c>
      <c r="G198" s="198">
        <v>0</v>
      </c>
      <c r="H198" s="178">
        <f t="shared" si="6"/>
        <v>250</v>
      </c>
      <c r="I198" s="178">
        <f t="shared" si="7"/>
        <v>0</v>
      </c>
    </row>
    <row r="199" spans="1:9" ht="51">
      <c r="A199" s="184">
        <f t="shared" si="8"/>
        <v>187</v>
      </c>
      <c r="B199" s="193" t="s">
        <v>143</v>
      </c>
      <c r="C199" s="194" t="s">
        <v>35</v>
      </c>
      <c r="D199" s="194" t="s">
        <v>423</v>
      </c>
      <c r="E199" s="194" t="s">
        <v>19</v>
      </c>
      <c r="F199" s="198">
        <v>300000</v>
      </c>
      <c r="G199" s="198">
        <v>300000</v>
      </c>
      <c r="H199" s="178">
        <f t="shared" si="6"/>
        <v>300</v>
      </c>
      <c r="I199" s="178">
        <f t="shared" si="7"/>
        <v>300</v>
      </c>
    </row>
    <row r="200" spans="1:9" ht="51">
      <c r="A200" s="184">
        <f t="shared" si="8"/>
        <v>188</v>
      </c>
      <c r="B200" s="193" t="s">
        <v>594</v>
      </c>
      <c r="C200" s="194" t="s">
        <v>35</v>
      </c>
      <c r="D200" s="194" t="s">
        <v>423</v>
      </c>
      <c r="E200" s="194" t="s">
        <v>98</v>
      </c>
      <c r="F200" s="198">
        <v>300000</v>
      </c>
      <c r="G200" s="198">
        <v>300000</v>
      </c>
      <c r="H200" s="178">
        <f t="shared" si="6"/>
        <v>300</v>
      </c>
      <c r="I200" s="178">
        <f t="shared" si="7"/>
        <v>300</v>
      </c>
    </row>
    <row r="201" spans="1:9" ht="63.75">
      <c r="A201" s="184">
        <f t="shared" si="8"/>
        <v>189</v>
      </c>
      <c r="B201" s="193" t="s">
        <v>144</v>
      </c>
      <c r="C201" s="194" t="s">
        <v>35</v>
      </c>
      <c r="D201" s="194" t="s">
        <v>424</v>
      </c>
      <c r="E201" s="194" t="s">
        <v>19</v>
      </c>
      <c r="F201" s="198">
        <v>10000</v>
      </c>
      <c r="G201" s="198">
        <v>10000</v>
      </c>
      <c r="H201" s="178">
        <f t="shared" si="6"/>
        <v>10</v>
      </c>
      <c r="I201" s="178">
        <f t="shared" si="7"/>
        <v>10</v>
      </c>
    </row>
    <row r="202" spans="1:9" ht="51">
      <c r="A202" s="184">
        <f t="shared" si="8"/>
        <v>190</v>
      </c>
      <c r="B202" s="193" t="s">
        <v>594</v>
      </c>
      <c r="C202" s="194" t="s">
        <v>35</v>
      </c>
      <c r="D202" s="194" t="s">
        <v>424</v>
      </c>
      <c r="E202" s="194" t="s">
        <v>98</v>
      </c>
      <c r="F202" s="198">
        <v>10000</v>
      </c>
      <c r="G202" s="198">
        <v>10000</v>
      </c>
      <c r="H202" s="178">
        <f t="shared" si="6"/>
        <v>10</v>
      </c>
      <c r="I202" s="178">
        <f t="shared" si="7"/>
        <v>10</v>
      </c>
    </row>
    <row r="203" spans="1:9" ht="25.5">
      <c r="A203" s="184">
        <f t="shared" si="8"/>
        <v>191</v>
      </c>
      <c r="B203" s="193" t="s">
        <v>146</v>
      </c>
      <c r="C203" s="194" t="s">
        <v>35</v>
      </c>
      <c r="D203" s="194" t="s">
        <v>425</v>
      </c>
      <c r="E203" s="194" t="s">
        <v>19</v>
      </c>
      <c r="F203" s="198">
        <v>50000</v>
      </c>
      <c r="G203" s="198">
        <v>50000</v>
      </c>
      <c r="H203" s="178">
        <f t="shared" si="6"/>
        <v>50</v>
      </c>
      <c r="I203" s="178">
        <f t="shared" si="7"/>
        <v>50</v>
      </c>
    </row>
    <row r="204" spans="1:9" ht="38.25">
      <c r="A204" s="184">
        <f t="shared" si="8"/>
        <v>192</v>
      </c>
      <c r="B204" s="193" t="s">
        <v>113</v>
      </c>
      <c r="C204" s="194" t="s">
        <v>35</v>
      </c>
      <c r="D204" s="194" t="s">
        <v>425</v>
      </c>
      <c r="E204" s="194" t="s">
        <v>102</v>
      </c>
      <c r="F204" s="198">
        <v>50000</v>
      </c>
      <c r="G204" s="198">
        <v>50000</v>
      </c>
      <c r="H204" s="178">
        <f t="shared" si="6"/>
        <v>50</v>
      </c>
      <c r="I204" s="178">
        <f t="shared" si="7"/>
        <v>50</v>
      </c>
    </row>
    <row r="205" spans="1:9" ht="76.5">
      <c r="A205" s="184">
        <f t="shared" si="8"/>
        <v>193</v>
      </c>
      <c r="B205" s="193" t="s">
        <v>295</v>
      </c>
      <c r="C205" s="194" t="s">
        <v>35</v>
      </c>
      <c r="D205" s="194" t="s">
        <v>426</v>
      </c>
      <c r="E205" s="194" t="s">
        <v>19</v>
      </c>
      <c r="F205" s="198">
        <v>24000</v>
      </c>
      <c r="G205" s="198">
        <v>24000</v>
      </c>
      <c r="H205" s="178">
        <f t="shared" si="6"/>
        <v>24</v>
      </c>
      <c r="I205" s="178">
        <f t="shared" si="7"/>
        <v>24</v>
      </c>
    </row>
    <row r="206" spans="1:9" ht="38.25">
      <c r="A206" s="184">
        <f t="shared" si="8"/>
        <v>194</v>
      </c>
      <c r="B206" s="193" t="s">
        <v>113</v>
      </c>
      <c r="C206" s="194" t="s">
        <v>35</v>
      </c>
      <c r="D206" s="194" t="s">
        <v>426</v>
      </c>
      <c r="E206" s="194" t="s">
        <v>102</v>
      </c>
      <c r="F206" s="198">
        <v>24000</v>
      </c>
      <c r="G206" s="198">
        <v>24000</v>
      </c>
      <c r="H206" s="178">
        <f aca="true" t="shared" si="9" ref="H206:H269">F206/1000</f>
        <v>24</v>
      </c>
      <c r="I206" s="178">
        <f aca="true" t="shared" si="10" ref="I206:I269">G206/1000</f>
        <v>24</v>
      </c>
    </row>
    <row r="207" spans="1:9" ht="63.75">
      <c r="A207" s="184">
        <f aca="true" t="shared" si="11" ref="A207:A270">1+A206</f>
        <v>195</v>
      </c>
      <c r="B207" s="193" t="s">
        <v>525</v>
      </c>
      <c r="C207" s="194" t="s">
        <v>35</v>
      </c>
      <c r="D207" s="194" t="s">
        <v>428</v>
      </c>
      <c r="E207" s="194" t="s">
        <v>19</v>
      </c>
      <c r="F207" s="198">
        <v>850000</v>
      </c>
      <c r="G207" s="198">
        <v>550000</v>
      </c>
      <c r="H207" s="178">
        <f t="shared" si="9"/>
        <v>850</v>
      </c>
      <c r="I207" s="178">
        <f t="shared" si="10"/>
        <v>550</v>
      </c>
    </row>
    <row r="208" spans="1:9" ht="51">
      <c r="A208" s="184">
        <f t="shared" si="11"/>
        <v>196</v>
      </c>
      <c r="B208" s="193" t="s">
        <v>594</v>
      </c>
      <c r="C208" s="194" t="s">
        <v>35</v>
      </c>
      <c r="D208" s="194" t="s">
        <v>428</v>
      </c>
      <c r="E208" s="194" t="s">
        <v>98</v>
      </c>
      <c r="F208" s="198">
        <v>850000</v>
      </c>
      <c r="G208" s="198">
        <v>550000</v>
      </c>
      <c r="H208" s="178">
        <f t="shared" si="9"/>
        <v>850</v>
      </c>
      <c r="I208" s="178">
        <f t="shared" si="10"/>
        <v>550</v>
      </c>
    </row>
    <row r="209" spans="1:9" ht="38.25">
      <c r="A209" s="184">
        <f t="shared" si="11"/>
        <v>197</v>
      </c>
      <c r="B209" s="193" t="s">
        <v>145</v>
      </c>
      <c r="C209" s="194" t="s">
        <v>35</v>
      </c>
      <c r="D209" s="194" t="s">
        <v>429</v>
      </c>
      <c r="E209" s="194" t="s">
        <v>19</v>
      </c>
      <c r="F209" s="198">
        <v>40000</v>
      </c>
      <c r="G209" s="198">
        <v>40000</v>
      </c>
      <c r="H209" s="178">
        <f t="shared" si="9"/>
        <v>40</v>
      </c>
      <c r="I209" s="178">
        <f t="shared" si="10"/>
        <v>40</v>
      </c>
    </row>
    <row r="210" spans="1:9" ht="38.25">
      <c r="A210" s="184">
        <f t="shared" si="11"/>
        <v>198</v>
      </c>
      <c r="B210" s="193" t="s">
        <v>113</v>
      </c>
      <c r="C210" s="194" t="s">
        <v>35</v>
      </c>
      <c r="D210" s="194" t="s">
        <v>429</v>
      </c>
      <c r="E210" s="194" t="s">
        <v>102</v>
      </c>
      <c r="F210" s="198">
        <v>40000</v>
      </c>
      <c r="G210" s="198">
        <v>40000</v>
      </c>
      <c r="H210" s="178">
        <f t="shared" si="9"/>
        <v>40</v>
      </c>
      <c r="I210" s="178">
        <f t="shared" si="10"/>
        <v>40</v>
      </c>
    </row>
    <row r="211" spans="1:9" ht="51">
      <c r="A211" s="184">
        <f t="shared" si="11"/>
        <v>199</v>
      </c>
      <c r="B211" s="193" t="s">
        <v>727</v>
      </c>
      <c r="C211" s="194" t="s">
        <v>35</v>
      </c>
      <c r="D211" s="194" t="s">
        <v>405</v>
      </c>
      <c r="E211" s="194" t="s">
        <v>19</v>
      </c>
      <c r="F211" s="198">
        <v>105000</v>
      </c>
      <c r="G211" s="198">
        <v>105000</v>
      </c>
      <c r="H211" s="178">
        <f t="shared" si="9"/>
        <v>105</v>
      </c>
      <c r="I211" s="178">
        <f t="shared" si="10"/>
        <v>105</v>
      </c>
    </row>
    <row r="212" spans="1:9" ht="63.75">
      <c r="A212" s="184">
        <f t="shared" si="11"/>
        <v>200</v>
      </c>
      <c r="B212" s="193" t="s">
        <v>820</v>
      </c>
      <c r="C212" s="194" t="s">
        <v>35</v>
      </c>
      <c r="D212" s="194" t="s">
        <v>430</v>
      </c>
      <c r="E212" s="194" t="s">
        <v>19</v>
      </c>
      <c r="F212" s="198">
        <v>105000</v>
      </c>
      <c r="G212" s="198">
        <v>105000</v>
      </c>
      <c r="H212" s="178">
        <f t="shared" si="9"/>
        <v>105</v>
      </c>
      <c r="I212" s="178">
        <f t="shared" si="10"/>
        <v>105</v>
      </c>
    </row>
    <row r="213" spans="1:9" ht="25.5">
      <c r="A213" s="184">
        <f t="shared" si="11"/>
        <v>201</v>
      </c>
      <c r="B213" s="193" t="s">
        <v>1219</v>
      </c>
      <c r="C213" s="194" t="s">
        <v>35</v>
      </c>
      <c r="D213" s="194" t="s">
        <v>1220</v>
      </c>
      <c r="E213" s="194" t="s">
        <v>19</v>
      </c>
      <c r="F213" s="198">
        <v>5000</v>
      </c>
      <c r="G213" s="198">
        <v>5000</v>
      </c>
      <c r="H213" s="178">
        <f t="shared" si="9"/>
        <v>5</v>
      </c>
      <c r="I213" s="178">
        <f t="shared" si="10"/>
        <v>5</v>
      </c>
    </row>
    <row r="214" spans="1:9" ht="38.25">
      <c r="A214" s="184">
        <f t="shared" si="11"/>
        <v>202</v>
      </c>
      <c r="B214" s="193" t="s">
        <v>113</v>
      </c>
      <c r="C214" s="194" t="s">
        <v>35</v>
      </c>
      <c r="D214" s="194" t="s">
        <v>1220</v>
      </c>
      <c r="E214" s="194" t="s">
        <v>102</v>
      </c>
      <c r="F214" s="198">
        <v>5000</v>
      </c>
      <c r="G214" s="198">
        <v>5000</v>
      </c>
      <c r="H214" s="178">
        <f t="shared" si="9"/>
        <v>5</v>
      </c>
      <c r="I214" s="178">
        <f t="shared" si="10"/>
        <v>5</v>
      </c>
    </row>
    <row r="215" spans="1:9" ht="25.5">
      <c r="A215" s="184">
        <f t="shared" si="11"/>
        <v>203</v>
      </c>
      <c r="B215" s="193" t="s">
        <v>147</v>
      </c>
      <c r="C215" s="194" t="s">
        <v>35</v>
      </c>
      <c r="D215" s="194" t="s">
        <v>431</v>
      </c>
      <c r="E215" s="194" t="s">
        <v>19</v>
      </c>
      <c r="F215" s="198">
        <v>50000</v>
      </c>
      <c r="G215" s="198">
        <v>50000</v>
      </c>
      <c r="H215" s="178">
        <f t="shared" si="9"/>
        <v>50</v>
      </c>
      <c r="I215" s="178">
        <f t="shared" si="10"/>
        <v>50</v>
      </c>
    </row>
    <row r="216" spans="1:9" ht="38.25">
      <c r="A216" s="184">
        <f t="shared" si="11"/>
        <v>204</v>
      </c>
      <c r="B216" s="193" t="s">
        <v>113</v>
      </c>
      <c r="C216" s="194" t="s">
        <v>35</v>
      </c>
      <c r="D216" s="194" t="s">
        <v>431</v>
      </c>
      <c r="E216" s="194" t="s">
        <v>102</v>
      </c>
      <c r="F216" s="198">
        <v>50000</v>
      </c>
      <c r="G216" s="198">
        <v>50000</v>
      </c>
      <c r="H216" s="178">
        <f t="shared" si="9"/>
        <v>50</v>
      </c>
      <c r="I216" s="178">
        <f t="shared" si="10"/>
        <v>50</v>
      </c>
    </row>
    <row r="217" spans="1:9" ht="25.5">
      <c r="A217" s="184">
        <f t="shared" si="11"/>
        <v>205</v>
      </c>
      <c r="B217" s="193" t="s">
        <v>1221</v>
      </c>
      <c r="C217" s="194" t="s">
        <v>35</v>
      </c>
      <c r="D217" s="194" t="s">
        <v>1222</v>
      </c>
      <c r="E217" s="194" t="s">
        <v>19</v>
      </c>
      <c r="F217" s="198">
        <v>50000</v>
      </c>
      <c r="G217" s="198">
        <v>50000</v>
      </c>
      <c r="H217" s="178">
        <f t="shared" si="9"/>
        <v>50</v>
      </c>
      <c r="I217" s="178">
        <f t="shared" si="10"/>
        <v>50</v>
      </c>
    </row>
    <row r="218" spans="1:9" ht="38.25">
      <c r="A218" s="184">
        <f t="shared" si="11"/>
        <v>206</v>
      </c>
      <c r="B218" s="193" t="s">
        <v>113</v>
      </c>
      <c r="C218" s="194" t="s">
        <v>35</v>
      </c>
      <c r="D218" s="194" t="s">
        <v>1222</v>
      </c>
      <c r="E218" s="194" t="s">
        <v>102</v>
      </c>
      <c r="F218" s="198">
        <v>50000</v>
      </c>
      <c r="G218" s="198">
        <v>50000</v>
      </c>
      <c r="H218" s="178">
        <f t="shared" si="9"/>
        <v>50</v>
      </c>
      <c r="I218" s="178">
        <f t="shared" si="10"/>
        <v>50</v>
      </c>
    </row>
    <row r="219" spans="1:9" ht="12.75">
      <c r="A219" s="184">
        <f t="shared" si="11"/>
        <v>207</v>
      </c>
      <c r="B219" s="193" t="s">
        <v>68</v>
      </c>
      <c r="C219" s="194" t="s">
        <v>36</v>
      </c>
      <c r="D219" s="194" t="s">
        <v>362</v>
      </c>
      <c r="E219" s="194" t="s">
        <v>19</v>
      </c>
      <c r="F219" s="198">
        <v>493000</v>
      </c>
      <c r="G219" s="198">
        <v>680000</v>
      </c>
      <c r="H219" s="178">
        <f t="shared" si="9"/>
        <v>493</v>
      </c>
      <c r="I219" s="178">
        <f t="shared" si="10"/>
        <v>680</v>
      </c>
    </row>
    <row r="220" spans="1:9" ht="25.5">
      <c r="A220" s="184">
        <f t="shared" si="11"/>
        <v>208</v>
      </c>
      <c r="B220" s="193" t="s">
        <v>69</v>
      </c>
      <c r="C220" s="194" t="s">
        <v>91</v>
      </c>
      <c r="D220" s="194" t="s">
        <v>362</v>
      </c>
      <c r="E220" s="194" t="s">
        <v>19</v>
      </c>
      <c r="F220" s="198">
        <v>493000</v>
      </c>
      <c r="G220" s="198">
        <v>680000</v>
      </c>
      <c r="H220" s="178">
        <f t="shared" si="9"/>
        <v>493</v>
      </c>
      <c r="I220" s="178">
        <f t="shared" si="10"/>
        <v>680</v>
      </c>
    </row>
    <row r="221" spans="1:9" ht="51">
      <c r="A221" s="184">
        <f t="shared" si="11"/>
        <v>209</v>
      </c>
      <c r="B221" s="193" t="s">
        <v>727</v>
      </c>
      <c r="C221" s="194" t="s">
        <v>91</v>
      </c>
      <c r="D221" s="194" t="s">
        <v>405</v>
      </c>
      <c r="E221" s="194" t="s">
        <v>19</v>
      </c>
      <c r="F221" s="198">
        <v>493000</v>
      </c>
      <c r="G221" s="198">
        <v>680000</v>
      </c>
      <c r="H221" s="178">
        <f t="shared" si="9"/>
        <v>493</v>
      </c>
      <c r="I221" s="178">
        <f t="shared" si="10"/>
        <v>680</v>
      </c>
    </row>
    <row r="222" spans="1:9" ht="51">
      <c r="A222" s="184">
        <f t="shared" si="11"/>
        <v>210</v>
      </c>
      <c r="B222" s="193" t="s">
        <v>826</v>
      </c>
      <c r="C222" s="194" t="s">
        <v>91</v>
      </c>
      <c r="D222" s="194" t="s">
        <v>434</v>
      </c>
      <c r="E222" s="194" t="s">
        <v>19</v>
      </c>
      <c r="F222" s="198">
        <v>493000</v>
      </c>
      <c r="G222" s="198">
        <v>680000</v>
      </c>
      <c r="H222" s="178">
        <f t="shared" si="9"/>
        <v>493</v>
      </c>
      <c r="I222" s="178">
        <f t="shared" si="10"/>
        <v>680</v>
      </c>
    </row>
    <row r="223" spans="1:9" ht="89.25">
      <c r="A223" s="184">
        <f t="shared" si="11"/>
        <v>211</v>
      </c>
      <c r="B223" s="193" t="s">
        <v>704</v>
      </c>
      <c r="C223" s="194" t="s">
        <v>91</v>
      </c>
      <c r="D223" s="194" t="s">
        <v>435</v>
      </c>
      <c r="E223" s="194" t="s">
        <v>19</v>
      </c>
      <c r="F223" s="198">
        <v>493000</v>
      </c>
      <c r="G223" s="198">
        <v>680000</v>
      </c>
      <c r="H223" s="178">
        <f t="shared" si="9"/>
        <v>493</v>
      </c>
      <c r="I223" s="178">
        <f t="shared" si="10"/>
        <v>680</v>
      </c>
    </row>
    <row r="224" spans="1:9" ht="51">
      <c r="A224" s="184">
        <f t="shared" si="11"/>
        <v>212</v>
      </c>
      <c r="B224" s="193" t="s">
        <v>594</v>
      </c>
      <c r="C224" s="194" t="s">
        <v>91</v>
      </c>
      <c r="D224" s="194" t="s">
        <v>435</v>
      </c>
      <c r="E224" s="194" t="s">
        <v>98</v>
      </c>
      <c r="F224" s="198">
        <v>493000</v>
      </c>
      <c r="G224" s="198">
        <v>680000</v>
      </c>
      <c r="H224" s="178">
        <f t="shared" si="9"/>
        <v>493</v>
      </c>
      <c r="I224" s="178">
        <f t="shared" si="10"/>
        <v>680</v>
      </c>
    </row>
    <row r="225" spans="1:9" ht="12.75">
      <c r="A225" s="184">
        <f t="shared" si="11"/>
        <v>213</v>
      </c>
      <c r="B225" s="193" t="s">
        <v>640</v>
      </c>
      <c r="C225" s="194" t="s">
        <v>596</v>
      </c>
      <c r="D225" s="194" t="s">
        <v>362</v>
      </c>
      <c r="E225" s="194" t="s">
        <v>19</v>
      </c>
      <c r="F225" s="198">
        <v>1883350</v>
      </c>
      <c r="G225" s="198">
        <v>0</v>
      </c>
      <c r="H225" s="178">
        <f t="shared" si="9"/>
        <v>1883.35</v>
      </c>
      <c r="I225" s="178">
        <f t="shared" si="10"/>
        <v>0</v>
      </c>
    </row>
    <row r="226" spans="1:9" ht="25.5">
      <c r="A226" s="184">
        <f t="shared" si="11"/>
        <v>214</v>
      </c>
      <c r="B226" s="193" t="s">
        <v>641</v>
      </c>
      <c r="C226" s="194" t="s">
        <v>598</v>
      </c>
      <c r="D226" s="194" t="s">
        <v>362</v>
      </c>
      <c r="E226" s="194" t="s">
        <v>19</v>
      </c>
      <c r="F226" s="198">
        <v>1883350</v>
      </c>
      <c r="G226" s="198">
        <v>0</v>
      </c>
      <c r="H226" s="178">
        <f t="shared" si="9"/>
        <v>1883.35</v>
      </c>
      <c r="I226" s="178">
        <f t="shared" si="10"/>
        <v>0</v>
      </c>
    </row>
    <row r="227" spans="1:9" ht="51">
      <c r="A227" s="184">
        <f t="shared" si="11"/>
        <v>215</v>
      </c>
      <c r="B227" s="193" t="s">
        <v>727</v>
      </c>
      <c r="C227" s="194" t="s">
        <v>598</v>
      </c>
      <c r="D227" s="194" t="s">
        <v>405</v>
      </c>
      <c r="E227" s="194" t="s">
        <v>19</v>
      </c>
      <c r="F227" s="198">
        <v>1883350</v>
      </c>
      <c r="G227" s="198">
        <v>0</v>
      </c>
      <c r="H227" s="178">
        <f t="shared" si="9"/>
        <v>1883.35</v>
      </c>
      <c r="I227" s="178">
        <f t="shared" si="10"/>
        <v>0</v>
      </c>
    </row>
    <row r="228" spans="1:9" ht="12.75">
      <c r="A228" s="184">
        <f t="shared" si="11"/>
        <v>216</v>
      </c>
      <c r="B228" s="193" t="s">
        <v>666</v>
      </c>
      <c r="C228" s="194" t="s">
        <v>598</v>
      </c>
      <c r="D228" s="194" t="s">
        <v>599</v>
      </c>
      <c r="E228" s="194" t="s">
        <v>19</v>
      </c>
      <c r="F228" s="198">
        <v>1883350</v>
      </c>
      <c r="G228" s="198">
        <v>0</v>
      </c>
      <c r="H228" s="178">
        <f t="shared" si="9"/>
        <v>1883.35</v>
      </c>
      <c r="I228" s="178">
        <f t="shared" si="10"/>
        <v>0</v>
      </c>
    </row>
    <row r="229" spans="1:9" ht="25.5">
      <c r="A229" s="184">
        <f t="shared" si="11"/>
        <v>217</v>
      </c>
      <c r="B229" s="193" t="s">
        <v>642</v>
      </c>
      <c r="C229" s="194" t="s">
        <v>598</v>
      </c>
      <c r="D229" s="194" t="s">
        <v>618</v>
      </c>
      <c r="E229" s="194" t="s">
        <v>19</v>
      </c>
      <c r="F229" s="198">
        <v>300000</v>
      </c>
      <c r="G229" s="198">
        <v>0</v>
      </c>
      <c r="H229" s="178">
        <f t="shared" si="9"/>
        <v>300</v>
      </c>
      <c r="I229" s="178">
        <f t="shared" si="10"/>
        <v>0</v>
      </c>
    </row>
    <row r="230" spans="1:9" ht="38.25">
      <c r="A230" s="184">
        <f t="shared" si="11"/>
        <v>218</v>
      </c>
      <c r="B230" s="193" t="s">
        <v>113</v>
      </c>
      <c r="C230" s="194" t="s">
        <v>598</v>
      </c>
      <c r="D230" s="194" t="s">
        <v>618</v>
      </c>
      <c r="E230" s="194" t="s">
        <v>102</v>
      </c>
      <c r="F230" s="198">
        <v>300000</v>
      </c>
      <c r="G230" s="198">
        <v>0</v>
      </c>
      <c r="H230" s="178">
        <f t="shared" si="9"/>
        <v>300</v>
      </c>
      <c r="I230" s="178">
        <f t="shared" si="10"/>
        <v>0</v>
      </c>
    </row>
    <row r="231" spans="1:9" ht="38.25">
      <c r="A231" s="184">
        <f t="shared" si="11"/>
        <v>219</v>
      </c>
      <c r="B231" s="193" t="s">
        <v>643</v>
      </c>
      <c r="C231" s="194" t="s">
        <v>598</v>
      </c>
      <c r="D231" s="194" t="s">
        <v>620</v>
      </c>
      <c r="E231" s="194" t="s">
        <v>19</v>
      </c>
      <c r="F231" s="198">
        <v>1583350</v>
      </c>
      <c r="G231" s="198">
        <v>0</v>
      </c>
      <c r="H231" s="178">
        <f t="shared" si="9"/>
        <v>1583.35</v>
      </c>
      <c r="I231" s="178">
        <f t="shared" si="10"/>
        <v>0</v>
      </c>
    </row>
    <row r="232" spans="1:9" ht="38.25">
      <c r="A232" s="184">
        <f t="shared" si="11"/>
        <v>220</v>
      </c>
      <c r="B232" s="193" t="s">
        <v>113</v>
      </c>
      <c r="C232" s="194" t="s">
        <v>598</v>
      </c>
      <c r="D232" s="194" t="s">
        <v>620</v>
      </c>
      <c r="E232" s="194" t="s">
        <v>102</v>
      </c>
      <c r="F232" s="198">
        <v>1583350</v>
      </c>
      <c r="G232" s="198">
        <v>0</v>
      </c>
      <c r="H232" s="178">
        <f t="shared" si="9"/>
        <v>1583.35</v>
      </c>
      <c r="I232" s="178">
        <f t="shared" si="10"/>
        <v>0</v>
      </c>
    </row>
    <row r="233" spans="1:9" ht="12.75">
      <c r="A233" s="184">
        <f t="shared" si="11"/>
        <v>221</v>
      </c>
      <c r="B233" s="193" t="s">
        <v>70</v>
      </c>
      <c r="C233" s="194" t="s">
        <v>37</v>
      </c>
      <c r="D233" s="194" t="s">
        <v>362</v>
      </c>
      <c r="E233" s="194" t="s">
        <v>19</v>
      </c>
      <c r="F233" s="198">
        <v>848514620</v>
      </c>
      <c r="G233" s="198">
        <v>866021631.49</v>
      </c>
      <c r="H233" s="178">
        <f t="shared" si="9"/>
        <v>848514.62</v>
      </c>
      <c r="I233" s="178">
        <f t="shared" si="10"/>
        <v>866021.63149</v>
      </c>
    </row>
    <row r="234" spans="1:9" ht="12.75">
      <c r="A234" s="184">
        <f t="shared" si="11"/>
        <v>222</v>
      </c>
      <c r="B234" s="193" t="s">
        <v>71</v>
      </c>
      <c r="C234" s="194" t="s">
        <v>38</v>
      </c>
      <c r="D234" s="194" t="s">
        <v>362</v>
      </c>
      <c r="E234" s="194" t="s">
        <v>19</v>
      </c>
      <c r="F234" s="198">
        <v>353245286.51</v>
      </c>
      <c r="G234" s="198">
        <v>358846156.63</v>
      </c>
      <c r="H234" s="178">
        <f t="shared" si="9"/>
        <v>353245.28651</v>
      </c>
      <c r="I234" s="178">
        <f t="shared" si="10"/>
        <v>358846.15663</v>
      </c>
    </row>
    <row r="235" spans="1:9" ht="51">
      <c r="A235" s="184">
        <f t="shared" si="11"/>
        <v>223</v>
      </c>
      <c r="B235" s="193" t="s">
        <v>644</v>
      </c>
      <c r="C235" s="194" t="s">
        <v>38</v>
      </c>
      <c r="D235" s="194" t="s">
        <v>452</v>
      </c>
      <c r="E235" s="194" t="s">
        <v>19</v>
      </c>
      <c r="F235" s="198">
        <v>353245286.51</v>
      </c>
      <c r="G235" s="198">
        <v>358846156.63</v>
      </c>
      <c r="H235" s="178">
        <f t="shared" si="9"/>
        <v>353245.28651</v>
      </c>
      <c r="I235" s="178">
        <f t="shared" si="10"/>
        <v>358846.15663</v>
      </c>
    </row>
    <row r="236" spans="1:9" ht="38.25">
      <c r="A236" s="184">
        <f t="shared" si="11"/>
        <v>224</v>
      </c>
      <c r="B236" s="193" t="s">
        <v>298</v>
      </c>
      <c r="C236" s="194" t="s">
        <v>38</v>
      </c>
      <c r="D236" s="194" t="s">
        <v>453</v>
      </c>
      <c r="E236" s="194" t="s">
        <v>19</v>
      </c>
      <c r="F236" s="198">
        <v>353245286.51</v>
      </c>
      <c r="G236" s="198">
        <v>358846156.63</v>
      </c>
      <c r="H236" s="178">
        <f t="shared" si="9"/>
        <v>353245.28651</v>
      </c>
      <c r="I236" s="178">
        <f t="shared" si="10"/>
        <v>358846.15663</v>
      </c>
    </row>
    <row r="237" spans="1:9" ht="89.25">
      <c r="A237" s="184">
        <f t="shared" si="11"/>
        <v>225</v>
      </c>
      <c r="B237" s="193" t="s">
        <v>161</v>
      </c>
      <c r="C237" s="194" t="s">
        <v>38</v>
      </c>
      <c r="D237" s="194" t="s">
        <v>454</v>
      </c>
      <c r="E237" s="194" t="s">
        <v>19</v>
      </c>
      <c r="F237" s="198">
        <v>91524319.07</v>
      </c>
      <c r="G237" s="198">
        <v>91524319.07</v>
      </c>
      <c r="H237" s="178">
        <f t="shared" si="9"/>
        <v>91524.31907</v>
      </c>
      <c r="I237" s="178">
        <f t="shared" si="10"/>
        <v>91524.31907</v>
      </c>
    </row>
    <row r="238" spans="1:9" ht="25.5">
      <c r="A238" s="184">
        <f t="shared" si="11"/>
        <v>226</v>
      </c>
      <c r="B238" s="193" t="s">
        <v>119</v>
      </c>
      <c r="C238" s="194" t="s">
        <v>38</v>
      </c>
      <c r="D238" s="194" t="s">
        <v>454</v>
      </c>
      <c r="E238" s="194" t="s">
        <v>103</v>
      </c>
      <c r="F238" s="198">
        <v>91524319.07</v>
      </c>
      <c r="G238" s="198">
        <v>91524319.07</v>
      </c>
      <c r="H238" s="178">
        <f t="shared" si="9"/>
        <v>91524.31907</v>
      </c>
      <c r="I238" s="178">
        <f t="shared" si="10"/>
        <v>91524.31907</v>
      </c>
    </row>
    <row r="239" spans="1:9" ht="127.5">
      <c r="A239" s="184">
        <f t="shared" si="11"/>
        <v>227</v>
      </c>
      <c r="B239" s="193" t="s">
        <v>162</v>
      </c>
      <c r="C239" s="194" t="s">
        <v>38</v>
      </c>
      <c r="D239" s="194" t="s">
        <v>455</v>
      </c>
      <c r="E239" s="194" t="s">
        <v>19</v>
      </c>
      <c r="F239" s="198">
        <v>7055362.65</v>
      </c>
      <c r="G239" s="198">
        <v>7055362.65</v>
      </c>
      <c r="H239" s="178">
        <f t="shared" si="9"/>
        <v>7055.36265</v>
      </c>
      <c r="I239" s="178">
        <f t="shared" si="10"/>
        <v>7055.36265</v>
      </c>
    </row>
    <row r="240" spans="1:9" ht="38.25">
      <c r="A240" s="184">
        <f t="shared" si="11"/>
        <v>228</v>
      </c>
      <c r="B240" s="193" t="s">
        <v>113</v>
      </c>
      <c r="C240" s="194" t="s">
        <v>38</v>
      </c>
      <c r="D240" s="194" t="s">
        <v>455</v>
      </c>
      <c r="E240" s="194" t="s">
        <v>102</v>
      </c>
      <c r="F240" s="198">
        <v>7055362.65</v>
      </c>
      <c r="G240" s="198">
        <v>7055362.65</v>
      </c>
      <c r="H240" s="178">
        <f t="shared" si="9"/>
        <v>7055.36265</v>
      </c>
      <c r="I240" s="178">
        <f t="shared" si="10"/>
        <v>7055.36265</v>
      </c>
    </row>
    <row r="241" spans="1:9" ht="51">
      <c r="A241" s="184">
        <f t="shared" si="11"/>
        <v>229</v>
      </c>
      <c r="B241" s="193" t="s">
        <v>163</v>
      </c>
      <c r="C241" s="194" t="s">
        <v>38</v>
      </c>
      <c r="D241" s="194" t="s">
        <v>456</v>
      </c>
      <c r="E241" s="194" t="s">
        <v>19</v>
      </c>
      <c r="F241" s="198">
        <v>47967022.22</v>
      </c>
      <c r="G241" s="198">
        <v>47967022.22</v>
      </c>
      <c r="H241" s="178">
        <f t="shared" si="9"/>
        <v>47967.02222</v>
      </c>
      <c r="I241" s="178">
        <f t="shared" si="10"/>
        <v>47967.02222</v>
      </c>
    </row>
    <row r="242" spans="1:9" ht="25.5">
      <c r="A242" s="184">
        <f t="shared" si="11"/>
        <v>230</v>
      </c>
      <c r="B242" s="193" t="s">
        <v>119</v>
      </c>
      <c r="C242" s="194" t="s">
        <v>38</v>
      </c>
      <c r="D242" s="194" t="s">
        <v>456</v>
      </c>
      <c r="E242" s="194" t="s">
        <v>103</v>
      </c>
      <c r="F242" s="198">
        <v>36480</v>
      </c>
      <c r="G242" s="198">
        <v>36480</v>
      </c>
      <c r="H242" s="178">
        <f t="shared" si="9"/>
        <v>36.48</v>
      </c>
      <c r="I242" s="178">
        <f t="shared" si="10"/>
        <v>36.48</v>
      </c>
    </row>
    <row r="243" spans="1:9" ht="38.25">
      <c r="A243" s="184">
        <f t="shared" si="11"/>
        <v>231</v>
      </c>
      <c r="B243" s="193" t="s">
        <v>113</v>
      </c>
      <c r="C243" s="194" t="s">
        <v>38</v>
      </c>
      <c r="D243" s="194" t="s">
        <v>456</v>
      </c>
      <c r="E243" s="194" t="s">
        <v>102</v>
      </c>
      <c r="F243" s="198">
        <v>41077968.22</v>
      </c>
      <c r="G243" s="198">
        <v>41077968.22</v>
      </c>
      <c r="H243" s="178">
        <f t="shared" si="9"/>
        <v>41077.968219999995</v>
      </c>
      <c r="I243" s="178">
        <f t="shared" si="10"/>
        <v>41077.968219999995</v>
      </c>
    </row>
    <row r="244" spans="1:9" ht="12.75">
      <c r="A244" s="184">
        <f t="shared" si="11"/>
        <v>232</v>
      </c>
      <c r="B244" s="193" t="s">
        <v>120</v>
      </c>
      <c r="C244" s="194" t="s">
        <v>38</v>
      </c>
      <c r="D244" s="194" t="s">
        <v>456</v>
      </c>
      <c r="E244" s="194" t="s">
        <v>104</v>
      </c>
      <c r="F244" s="198">
        <v>6852574</v>
      </c>
      <c r="G244" s="198">
        <v>6852574</v>
      </c>
      <c r="H244" s="178">
        <f t="shared" si="9"/>
        <v>6852.574</v>
      </c>
      <c r="I244" s="178">
        <f t="shared" si="10"/>
        <v>6852.574</v>
      </c>
    </row>
    <row r="245" spans="1:9" ht="51">
      <c r="A245" s="184">
        <f t="shared" si="11"/>
        <v>233</v>
      </c>
      <c r="B245" s="193" t="s">
        <v>164</v>
      </c>
      <c r="C245" s="194" t="s">
        <v>38</v>
      </c>
      <c r="D245" s="194" t="s">
        <v>457</v>
      </c>
      <c r="E245" s="194" t="s">
        <v>19</v>
      </c>
      <c r="F245" s="198">
        <v>26604812.05</v>
      </c>
      <c r="G245" s="198">
        <v>26604812.05</v>
      </c>
      <c r="H245" s="178">
        <f t="shared" si="9"/>
        <v>26604.81205</v>
      </c>
      <c r="I245" s="178">
        <f t="shared" si="10"/>
        <v>26604.81205</v>
      </c>
    </row>
    <row r="246" spans="1:12" ht="38.25">
      <c r="A246" s="184">
        <f t="shared" si="11"/>
        <v>234</v>
      </c>
      <c r="B246" s="193" t="s">
        <v>113</v>
      </c>
      <c r="C246" s="194" t="s">
        <v>38</v>
      </c>
      <c r="D246" s="194" t="s">
        <v>457</v>
      </c>
      <c r="E246" s="194" t="s">
        <v>102</v>
      </c>
      <c r="F246" s="198">
        <v>26604812.05</v>
      </c>
      <c r="G246" s="198">
        <v>26604812.05</v>
      </c>
      <c r="H246" s="178">
        <f t="shared" si="9"/>
        <v>26604.81205</v>
      </c>
      <c r="I246" s="178">
        <f t="shared" si="10"/>
        <v>26604.81205</v>
      </c>
      <c r="K246" s="204"/>
      <c r="L246" s="204"/>
    </row>
    <row r="247" spans="1:9" ht="89.25">
      <c r="A247" s="184">
        <f t="shared" si="11"/>
        <v>235</v>
      </c>
      <c r="B247" s="193" t="s">
        <v>827</v>
      </c>
      <c r="C247" s="194" t="s">
        <v>38</v>
      </c>
      <c r="D247" s="194" t="s">
        <v>458</v>
      </c>
      <c r="E247" s="194" t="s">
        <v>19</v>
      </c>
      <c r="F247" s="198">
        <v>4308000</v>
      </c>
      <c r="G247" s="198">
        <v>4308000</v>
      </c>
      <c r="H247" s="178">
        <f t="shared" si="9"/>
        <v>4308</v>
      </c>
      <c r="I247" s="178">
        <f t="shared" si="10"/>
        <v>4308</v>
      </c>
    </row>
    <row r="248" spans="1:9" ht="38.25">
      <c r="A248" s="184">
        <f t="shared" si="11"/>
        <v>236</v>
      </c>
      <c r="B248" s="193" t="s">
        <v>113</v>
      </c>
      <c r="C248" s="194" t="s">
        <v>38</v>
      </c>
      <c r="D248" s="194" t="s">
        <v>458</v>
      </c>
      <c r="E248" s="194" t="s">
        <v>102</v>
      </c>
      <c r="F248" s="198">
        <v>4308000</v>
      </c>
      <c r="G248" s="198">
        <v>4308000</v>
      </c>
      <c r="H248" s="178">
        <f t="shared" si="9"/>
        <v>4308</v>
      </c>
      <c r="I248" s="178">
        <f t="shared" si="10"/>
        <v>4308</v>
      </c>
    </row>
    <row r="249" spans="1:9" ht="38.25">
      <c r="A249" s="184">
        <f t="shared" si="11"/>
        <v>237</v>
      </c>
      <c r="B249" s="193" t="s">
        <v>851</v>
      </c>
      <c r="C249" s="194" t="s">
        <v>38</v>
      </c>
      <c r="D249" s="194" t="s">
        <v>621</v>
      </c>
      <c r="E249" s="194" t="s">
        <v>19</v>
      </c>
      <c r="F249" s="198">
        <v>10719432.4</v>
      </c>
      <c r="G249" s="198">
        <v>6785302.52</v>
      </c>
      <c r="H249" s="178">
        <f t="shared" si="9"/>
        <v>10719.4324</v>
      </c>
      <c r="I249" s="178">
        <f t="shared" si="10"/>
        <v>6785.302519999999</v>
      </c>
    </row>
    <row r="250" spans="1:9" ht="38.25">
      <c r="A250" s="184">
        <f t="shared" si="11"/>
        <v>238</v>
      </c>
      <c r="B250" s="193" t="s">
        <v>113</v>
      </c>
      <c r="C250" s="194" t="s">
        <v>38</v>
      </c>
      <c r="D250" s="194" t="s">
        <v>621</v>
      </c>
      <c r="E250" s="194" t="s">
        <v>102</v>
      </c>
      <c r="F250" s="198">
        <v>10719432.4</v>
      </c>
      <c r="G250" s="198">
        <v>6785302.52</v>
      </c>
      <c r="H250" s="178">
        <f t="shared" si="9"/>
        <v>10719.4324</v>
      </c>
      <c r="I250" s="178">
        <f t="shared" si="10"/>
        <v>6785.302519999999</v>
      </c>
    </row>
    <row r="251" spans="1:9" ht="114.75">
      <c r="A251" s="184">
        <f t="shared" si="11"/>
        <v>239</v>
      </c>
      <c r="B251" s="193" t="s">
        <v>299</v>
      </c>
      <c r="C251" s="194" t="s">
        <v>38</v>
      </c>
      <c r="D251" s="194" t="s">
        <v>459</v>
      </c>
      <c r="E251" s="194" t="s">
        <v>19</v>
      </c>
      <c r="F251" s="198">
        <v>957781.41</v>
      </c>
      <c r="G251" s="198">
        <v>957781.41</v>
      </c>
      <c r="H251" s="178">
        <f t="shared" si="9"/>
        <v>957.78141</v>
      </c>
      <c r="I251" s="178">
        <f t="shared" si="10"/>
        <v>957.78141</v>
      </c>
    </row>
    <row r="252" spans="1:9" ht="38.25">
      <c r="A252" s="184">
        <f t="shared" si="11"/>
        <v>240</v>
      </c>
      <c r="B252" s="193" t="s">
        <v>113</v>
      </c>
      <c r="C252" s="194" t="s">
        <v>38</v>
      </c>
      <c r="D252" s="194" t="s">
        <v>459</v>
      </c>
      <c r="E252" s="194" t="s">
        <v>102</v>
      </c>
      <c r="F252" s="198">
        <v>957781.41</v>
      </c>
      <c r="G252" s="198">
        <v>957781.41</v>
      </c>
      <c r="H252" s="178">
        <f t="shared" si="9"/>
        <v>957.78141</v>
      </c>
      <c r="I252" s="178">
        <f t="shared" si="10"/>
        <v>957.78141</v>
      </c>
    </row>
    <row r="253" spans="1:9" ht="102">
      <c r="A253" s="184">
        <f t="shared" si="11"/>
        <v>241</v>
      </c>
      <c r="B253" s="193" t="s">
        <v>527</v>
      </c>
      <c r="C253" s="194" t="s">
        <v>38</v>
      </c>
      <c r="D253" s="194" t="s">
        <v>461</v>
      </c>
      <c r="E253" s="194" t="s">
        <v>19</v>
      </c>
      <c r="F253" s="198">
        <v>158953000</v>
      </c>
      <c r="G253" s="198">
        <v>168402000</v>
      </c>
      <c r="H253" s="178">
        <f t="shared" si="9"/>
        <v>158953</v>
      </c>
      <c r="I253" s="178">
        <f t="shared" si="10"/>
        <v>168402</v>
      </c>
    </row>
    <row r="254" spans="1:9" ht="25.5">
      <c r="A254" s="184">
        <f t="shared" si="11"/>
        <v>242</v>
      </c>
      <c r="B254" s="193" t="s">
        <v>119</v>
      </c>
      <c r="C254" s="194" t="s">
        <v>38</v>
      </c>
      <c r="D254" s="194" t="s">
        <v>461</v>
      </c>
      <c r="E254" s="194" t="s">
        <v>103</v>
      </c>
      <c r="F254" s="198">
        <v>158953000</v>
      </c>
      <c r="G254" s="198">
        <v>168402000</v>
      </c>
      <c r="H254" s="178">
        <f t="shared" si="9"/>
        <v>158953</v>
      </c>
      <c r="I254" s="178">
        <f t="shared" si="10"/>
        <v>168402</v>
      </c>
    </row>
    <row r="255" spans="1:9" ht="102">
      <c r="A255" s="184">
        <f t="shared" si="11"/>
        <v>243</v>
      </c>
      <c r="B255" s="193" t="s">
        <v>528</v>
      </c>
      <c r="C255" s="194" t="s">
        <v>38</v>
      </c>
      <c r="D255" s="194" t="s">
        <v>463</v>
      </c>
      <c r="E255" s="194" t="s">
        <v>19</v>
      </c>
      <c r="F255" s="198">
        <v>2159000</v>
      </c>
      <c r="G255" s="198">
        <v>2245000</v>
      </c>
      <c r="H255" s="178">
        <f t="shared" si="9"/>
        <v>2159</v>
      </c>
      <c r="I255" s="178">
        <f t="shared" si="10"/>
        <v>2245</v>
      </c>
    </row>
    <row r="256" spans="1:9" ht="38.25">
      <c r="A256" s="184">
        <f t="shared" si="11"/>
        <v>244</v>
      </c>
      <c r="B256" s="193" t="s">
        <v>113</v>
      </c>
      <c r="C256" s="194" t="s">
        <v>38</v>
      </c>
      <c r="D256" s="194" t="s">
        <v>463</v>
      </c>
      <c r="E256" s="194" t="s">
        <v>102</v>
      </c>
      <c r="F256" s="198">
        <v>2159000</v>
      </c>
      <c r="G256" s="198">
        <v>2245000</v>
      </c>
      <c r="H256" s="178">
        <f t="shared" si="9"/>
        <v>2159</v>
      </c>
      <c r="I256" s="178">
        <f t="shared" si="10"/>
        <v>2245</v>
      </c>
    </row>
    <row r="257" spans="1:9" ht="38.25">
      <c r="A257" s="184">
        <f t="shared" si="11"/>
        <v>245</v>
      </c>
      <c r="B257" s="193" t="s">
        <v>828</v>
      </c>
      <c r="C257" s="194" t="s">
        <v>38</v>
      </c>
      <c r="D257" s="194" t="s">
        <v>550</v>
      </c>
      <c r="E257" s="194" t="s">
        <v>19</v>
      </c>
      <c r="F257" s="198">
        <v>2996556.71</v>
      </c>
      <c r="G257" s="198">
        <v>2996556.71</v>
      </c>
      <c r="H257" s="178">
        <f t="shared" si="9"/>
        <v>2996.55671</v>
      </c>
      <c r="I257" s="178">
        <f t="shared" si="10"/>
        <v>2996.55671</v>
      </c>
    </row>
    <row r="258" spans="1:9" ht="12.75">
      <c r="A258" s="184">
        <f t="shared" si="11"/>
        <v>246</v>
      </c>
      <c r="B258" s="193" t="s">
        <v>122</v>
      </c>
      <c r="C258" s="194" t="s">
        <v>38</v>
      </c>
      <c r="D258" s="194" t="s">
        <v>550</v>
      </c>
      <c r="E258" s="194" t="s">
        <v>105</v>
      </c>
      <c r="F258" s="198">
        <v>2996556.71</v>
      </c>
      <c r="G258" s="198">
        <v>2996556.71</v>
      </c>
      <c r="H258" s="178">
        <f t="shared" si="9"/>
        <v>2996.55671</v>
      </c>
      <c r="I258" s="178">
        <f t="shared" si="10"/>
        <v>2996.55671</v>
      </c>
    </row>
    <row r="259" spans="1:9" ht="12.75">
      <c r="A259" s="184">
        <f t="shared" si="11"/>
        <v>247</v>
      </c>
      <c r="B259" s="193" t="s">
        <v>72</v>
      </c>
      <c r="C259" s="194" t="s">
        <v>39</v>
      </c>
      <c r="D259" s="194" t="s">
        <v>362</v>
      </c>
      <c r="E259" s="194" t="s">
        <v>19</v>
      </c>
      <c r="F259" s="198">
        <v>405991220.49</v>
      </c>
      <c r="G259" s="198">
        <v>419338510.37</v>
      </c>
      <c r="H259" s="178">
        <f t="shared" si="9"/>
        <v>405991.22049000004</v>
      </c>
      <c r="I259" s="178">
        <f t="shared" si="10"/>
        <v>419338.51037000003</v>
      </c>
    </row>
    <row r="260" spans="1:9" ht="51">
      <c r="A260" s="184">
        <f t="shared" si="11"/>
        <v>248</v>
      </c>
      <c r="B260" s="193" t="s">
        <v>644</v>
      </c>
      <c r="C260" s="194" t="s">
        <v>39</v>
      </c>
      <c r="D260" s="194" t="s">
        <v>452</v>
      </c>
      <c r="E260" s="194" t="s">
        <v>19</v>
      </c>
      <c r="F260" s="198">
        <v>405991220.49</v>
      </c>
      <c r="G260" s="198">
        <v>419338510.37</v>
      </c>
      <c r="H260" s="178">
        <f t="shared" si="9"/>
        <v>405991.22049000004</v>
      </c>
      <c r="I260" s="178">
        <f t="shared" si="10"/>
        <v>419338.51037000003</v>
      </c>
    </row>
    <row r="261" spans="1:9" ht="38.25">
      <c r="A261" s="184">
        <f t="shared" si="11"/>
        <v>249</v>
      </c>
      <c r="B261" s="193" t="s">
        <v>165</v>
      </c>
      <c r="C261" s="194" t="s">
        <v>39</v>
      </c>
      <c r="D261" s="194" t="s">
        <v>464</v>
      </c>
      <c r="E261" s="194" t="s">
        <v>19</v>
      </c>
      <c r="F261" s="198">
        <v>405991220.49</v>
      </c>
      <c r="G261" s="198">
        <v>419338510.37</v>
      </c>
      <c r="H261" s="178">
        <f t="shared" si="9"/>
        <v>405991.22049000004</v>
      </c>
      <c r="I261" s="178">
        <f t="shared" si="10"/>
        <v>419338.51037000003</v>
      </c>
    </row>
    <row r="262" spans="1:9" ht="76.5">
      <c r="A262" s="184">
        <f t="shared" si="11"/>
        <v>250</v>
      </c>
      <c r="B262" s="193" t="s">
        <v>166</v>
      </c>
      <c r="C262" s="194" t="s">
        <v>39</v>
      </c>
      <c r="D262" s="194" t="s">
        <v>465</v>
      </c>
      <c r="E262" s="194" t="s">
        <v>19</v>
      </c>
      <c r="F262" s="198">
        <v>72343602.33</v>
      </c>
      <c r="G262" s="198">
        <v>72343602.33</v>
      </c>
      <c r="H262" s="178">
        <f t="shared" si="9"/>
        <v>72343.60233</v>
      </c>
      <c r="I262" s="178">
        <f t="shared" si="10"/>
        <v>72343.60233</v>
      </c>
    </row>
    <row r="263" spans="1:9" ht="25.5">
      <c r="A263" s="184">
        <f t="shared" si="11"/>
        <v>251</v>
      </c>
      <c r="B263" s="193" t="s">
        <v>119</v>
      </c>
      <c r="C263" s="194" t="s">
        <v>39</v>
      </c>
      <c r="D263" s="194" t="s">
        <v>465</v>
      </c>
      <c r="E263" s="194" t="s">
        <v>103</v>
      </c>
      <c r="F263" s="198">
        <v>72343602.33</v>
      </c>
      <c r="G263" s="198">
        <v>72343602.33</v>
      </c>
      <c r="H263" s="178">
        <f t="shared" si="9"/>
        <v>72343.60233</v>
      </c>
      <c r="I263" s="178">
        <f t="shared" si="10"/>
        <v>72343.60233</v>
      </c>
    </row>
    <row r="264" spans="1:9" ht="127.5">
      <c r="A264" s="184">
        <f t="shared" si="11"/>
        <v>252</v>
      </c>
      <c r="B264" s="193" t="s">
        <v>167</v>
      </c>
      <c r="C264" s="194" t="s">
        <v>39</v>
      </c>
      <c r="D264" s="194" t="s">
        <v>466</v>
      </c>
      <c r="E264" s="194" t="s">
        <v>19</v>
      </c>
      <c r="F264" s="198">
        <v>5619898.71</v>
      </c>
      <c r="G264" s="198">
        <v>5619898.71</v>
      </c>
      <c r="H264" s="178">
        <f t="shared" si="9"/>
        <v>5619.89871</v>
      </c>
      <c r="I264" s="178">
        <f t="shared" si="10"/>
        <v>5619.89871</v>
      </c>
    </row>
    <row r="265" spans="1:9" ht="38.25">
      <c r="A265" s="184">
        <f t="shared" si="11"/>
        <v>253</v>
      </c>
      <c r="B265" s="193" t="s">
        <v>113</v>
      </c>
      <c r="C265" s="194" t="s">
        <v>39</v>
      </c>
      <c r="D265" s="194" t="s">
        <v>466</v>
      </c>
      <c r="E265" s="194" t="s">
        <v>102</v>
      </c>
      <c r="F265" s="198">
        <v>5619898.71</v>
      </c>
      <c r="G265" s="198">
        <v>5619898.71</v>
      </c>
      <c r="H265" s="178">
        <f t="shared" si="9"/>
        <v>5619.89871</v>
      </c>
      <c r="I265" s="178">
        <f t="shared" si="10"/>
        <v>5619.89871</v>
      </c>
    </row>
    <row r="266" spans="1:9" ht="38.25">
      <c r="A266" s="184">
        <f t="shared" si="11"/>
        <v>254</v>
      </c>
      <c r="B266" s="193" t="s">
        <v>168</v>
      </c>
      <c r="C266" s="194" t="s">
        <v>39</v>
      </c>
      <c r="D266" s="194" t="s">
        <v>467</v>
      </c>
      <c r="E266" s="194" t="s">
        <v>19</v>
      </c>
      <c r="F266" s="198">
        <v>44300911.81</v>
      </c>
      <c r="G266" s="198">
        <v>44300911.81</v>
      </c>
      <c r="H266" s="178">
        <f t="shared" si="9"/>
        <v>44300.911810000005</v>
      </c>
      <c r="I266" s="178">
        <f t="shared" si="10"/>
        <v>44300.911810000005</v>
      </c>
    </row>
    <row r="267" spans="1:9" ht="25.5">
      <c r="A267" s="184">
        <f t="shared" si="11"/>
        <v>255</v>
      </c>
      <c r="B267" s="193" t="s">
        <v>119</v>
      </c>
      <c r="C267" s="194" t="s">
        <v>39</v>
      </c>
      <c r="D267" s="194" t="s">
        <v>467</v>
      </c>
      <c r="E267" s="194" t="s">
        <v>103</v>
      </c>
      <c r="F267" s="198">
        <v>138330</v>
      </c>
      <c r="G267" s="198">
        <v>138330</v>
      </c>
      <c r="H267" s="178">
        <f t="shared" si="9"/>
        <v>138.33</v>
      </c>
      <c r="I267" s="178">
        <f t="shared" si="10"/>
        <v>138.33</v>
      </c>
    </row>
    <row r="268" spans="1:9" ht="38.25">
      <c r="A268" s="184">
        <f t="shared" si="11"/>
        <v>256</v>
      </c>
      <c r="B268" s="193" t="s">
        <v>113</v>
      </c>
      <c r="C268" s="194" t="s">
        <v>39</v>
      </c>
      <c r="D268" s="194" t="s">
        <v>467</v>
      </c>
      <c r="E268" s="194" t="s">
        <v>102</v>
      </c>
      <c r="F268" s="198">
        <v>40210204.81</v>
      </c>
      <c r="G268" s="198">
        <v>40210204.81</v>
      </c>
      <c r="H268" s="178">
        <f t="shared" si="9"/>
        <v>40210.20481</v>
      </c>
      <c r="I268" s="178">
        <f t="shared" si="10"/>
        <v>40210.20481</v>
      </c>
    </row>
    <row r="269" spans="1:9" ht="12.75">
      <c r="A269" s="184">
        <f t="shared" si="11"/>
        <v>257</v>
      </c>
      <c r="B269" s="193" t="s">
        <v>120</v>
      </c>
      <c r="C269" s="194" t="s">
        <v>39</v>
      </c>
      <c r="D269" s="194" t="s">
        <v>467</v>
      </c>
      <c r="E269" s="194" t="s">
        <v>104</v>
      </c>
      <c r="F269" s="198">
        <v>3952377</v>
      </c>
      <c r="G269" s="198">
        <v>3952377</v>
      </c>
      <c r="H269" s="178">
        <f t="shared" si="9"/>
        <v>3952.377</v>
      </c>
      <c r="I269" s="178">
        <f t="shared" si="10"/>
        <v>3952.377</v>
      </c>
    </row>
    <row r="270" spans="1:9" ht="38.25">
      <c r="A270" s="184">
        <f t="shared" si="11"/>
        <v>258</v>
      </c>
      <c r="B270" s="193" t="s">
        <v>169</v>
      </c>
      <c r="C270" s="194" t="s">
        <v>39</v>
      </c>
      <c r="D270" s="194" t="s">
        <v>468</v>
      </c>
      <c r="E270" s="194" t="s">
        <v>19</v>
      </c>
      <c r="F270" s="198">
        <v>2366000</v>
      </c>
      <c r="G270" s="198">
        <v>2366000</v>
      </c>
      <c r="H270" s="178">
        <f aca="true" t="shared" si="12" ref="H270:H333">F270/1000</f>
        <v>2366</v>
      </c>
      <c r="I270" s="178">
        <f aca="true" t="shared" si="13" ref="I270:I333">G270/1000</f>
        <v>2366</v>
      </c>
    </row>
    <row r="271" spans="1:9" ht="38.25">
      <c r="A271" s="184">
        <f aca="true" t="shared" si="14" ref="A271:A334">1+A270</f>
        <v>259</v>
      </c>
      <c r="B271" s="193" t="s">
        <v>113</v>
      </c>
      <c r="C271" s="194" t="s">
        <v>39</v>
      </c>
      <c r="D271" s="194" t="s">
        <v>468</v>
      </c>
      <c r="E271" s="194" t="s">
        <v>102</v>
      </c>
      <c r="F271" s="198">
        <v>2366000</v>
      </c>
      <c r="G271" s="198">
        <v>2366000</v>
      </c>
      <c r="H271" s="178">
        <f t="shared" si="12"/>
        <v>2366</v>
      </c>
      <c r="I271" s="178">
        <f t="shared" si="13"/>
        <v>2366</v>
      </c>
    </row>
    <row r="272" spans="1:9" ht="76.5">
      <c r="A272" s="184">
        <f t="shared" si="14"/>
        <v>260</v>
      </c>
      <c r="B272" s="193" t="s">
        <v>852</v>
      </c>
      <c r="C272" s="194" t="s">
        <v>39</v>
      </c>
      <c r="D272" s="194" t="s">
        <v>469</v>
      </c>
      <c r="E272" s="194" t="s">
        <v>19</v>
      </c>
      <c r="F272" s="198">
        <v>6169895</v>
      </c>
      <c r="G272" s="198">
        <v>6169895</v>
      </c>
      <c r="H272" s="178">
        <f t="shared" si="12"/>
        <v>6169.895</v>
      </c>
      <c r="I272" s="178">
        <f t="shared" si="13"/>
        <v>6169.895</v>
      </c>
    </row>
    <row r="273" spans="1:9" ht="38.25">
      <c r="A273" s="184">
        <f t="shared" si="14"/>
        <v>261</v>
      </c>
      <c r="B273" s="193" t="s">
        <v>113</v>
      </c>
      <c r="C273" s="194" t="s">
        <v>39</v>
      </c>
      <c r="D273" s="194" t="s">
        <v>469</v>
      </c>
      <c r="E273" s="194" t="s">
        <v>102</v>
      </c>
      <c r="F273" s="198">
        <v>6169895</v>
      </c>
      <c r="G273" s="198">
        <v>6169895</v>
      </c>
      <c r="H273" s="178">
        <f t="shared" si="12"/>
        <v>6169.895</v>
      </c>
      <c r="I273" s="178">
        <f t="shared" si="13"/>
        <v>6169.895</v>
      </c>
    </row>
    <row r="274" spans="1:9" ht="76.5">
      <c r="A274" s="184">
        <f t="shared" si="14"/>
        <v>262</v>
      </c>
      <c r="B274" s="193" t="s">
        <v>829</v>
      </c>
      <c r="C274" s="194" t="s">
        <v>39</v>
      </c>
      <c r="D274" s="194" t="s">
        <v>470</v>
      </c>
      <c r="E274" s="194" t="s">
        <v>19</v>
      </c>
      <c r="F274" s="198">
        <v>4308000</v>
      </c>
      <c r="G274" s="198">
        <v>4308000</v>
      </c>
      <c r="H274" s="178">
        <f t="shared" si="12"/>
        <v>4308</v>
      </c>
      <c r="I274" s="178">
        <f t="shared" si="13"/>
        <v>4308</v>
      </c>
    </row>
    <row r="275" spans="1:9" ht="38.25">
      <c r="A275" s="184">
        <f t="shared" si="14"/>
        <v>263</v>
      </c>
      <c r="B275" s="193" t="s">
        <v>113</v>
      </c>
      <c r="C275" s="194" t="s">
        <v>39</v>
      </c>
      <c r="D275" s="194" t="s">
        <v>470</v>
      </c>
      <c r="E275" s="194" t="s">
        <v>102</v>
      </c>
      <c r="F275" s="198">
        <v>4308000</v>
      </c>
      <c r="G275" s="198">
        <v>4308000</v>
      </c>
      <c r="H275" s="178">
        <f t="shared" si="12"/>
        <v>4308</v>
      </c>
      <c r="I275" s="178">
        <f t="shared" si="13"/>
        <v>4308</v>
      </c>
    </row>
    <row r="276" spans="1:9" ht="76.5">
      <c r="A276" s="184">
        <f t="shared" si="14"/>
        <v>264</v>
      </c>
      <c r="B276" s="193" t="s">
        <v>853</v>
      </c>
      <c r="C276" s="194" t="s">
        <v>39</v>
      </c>
      <c r="D276" s="194" t="s">
        <v>806</v>
      </c>
      <c r="E276" s="194" t="s">
        <v>19</v>
      </c>
      <c r="F276" s="198">
        <v>2500000</v>
      </c>
      <c r="G276" s="198">
        <v>2500000</v>
      </c>
      <c r="H276" s="178">
        <f t="shared" si="12"/>
        <v>2500</v>
      </c>
      <c r="I276" s="178">
        <f t="shared" si="13"/>
        <v>2500</v>
      </c>
    </row>
    <row r="277" spans="1:9" ht="38.25">
      <c r="A277" s="184">
        <f t="shared" si="14"/>
        <v>265</v>
      </c>
      <c r="B277" s="193" t="s">
        <v>113</v>
      </c>
      <c r="C277" s="194" t="s">
        <v>39</v>
      </c>
      <c r="D277" s="194" t="s">
        <v>806</v>
      </c>
      <c r="E277" s="194" t="s">
        <v>102</v>
      </c>
      <c r="F277" s="198">
        <v>2500000</v>
      </c>
      <c r="G277" s="198">
        <v>2500000</v>
      </c>
      <c r="H277" s="178">
        <f t="shared" si="12"/>
        <v>2500</v>
      </c>
      <c r="I277" s="178">
        <f t="shared" si="13"/>
        <v>2500</v>
      </c>
    </row>
    <row r="278" spans="1:9" ht="127.5">
      <c r="A278" s="184">
        <f t="shared" si="14"/>
        <v>266</v>
      </c>
      <c r="B278" s="193" t="s">
        <v>300</v>
      </c>
      <c r="C278" s="194" t="s">
        <v>39</v>
      </c>
      <c r="D278" s="194" t="s">
        <v>471</v>
      </c>
      <c r="E278" s="194" t="s">
        <v>19</v>
      </c>
      <c r="F278" s="198">
        <v>895800</v>
      </c>
      <c r="G278" s="198">
        <v>895800</v>
      </c>
      <c r="H278" s="178">
        <f t="shared" si="12"/>
        <v>895.8</v>
      </c>
      <c r="I278" s="178">
        <f t="shared" si="13"/>
        <v>895.8</v>
      </c>
    </row>
    <row r="279" spans="1:9" ht="38.25">
      <c r="A279" s="184">
        <f t="shared" si="14"/>
        <v>267</v>
      </c>
      <c r="B279" s="193" t="s">
        <v>113</v>
      </c>
      <c r="C279" s="194" t="s">
        <v>39</v>
      </c>
      <c r="D279" s="194" t="s">
        <v>471</v>
      </c>
      <c r="E279" s="194" t="s">
        <v>102</v>
      </c>
      <c r="F279" s="198">
        <v>895800</v>
      </c>
      <c r="G279" s="198">
        <v>895800</v>
      </c>
      <c r="H279" s="178">
        <f t="shared" si="12"/>
        <v>895.8</v>
      </c>
      <c r="I279" s="178">
        <f t="shared" si="13"/>
        <v>895.8</v>
      </c>
    </row>
    <row r="280" spans="1:9" ht="51">
      <c r="A280" s="184">
        <f t="shared" si="14"/>
        <v>268</v>
      </c>
      <c r="B280" s="193" t="s">
        <v>645</v>
      </c>
      <c r="C280" s="194" t="s">
        <v>39</v>
      </c>
      <c r="D280" s="194" t="s">
        <v>623</v>
      </c>
      <c r="E280" s="194" t="s">
        <v>19</v>
      </c>
      <c r="F280" s="198">
        <v>1500000</v>
      </c>
      <c r="G280" s="198">
        <v>1500000</v>
      </c>
      <c r="H280" s="178">
        <f t="shared" si="12"/>
        <v>1500</v>
      </c>
      <c r="I280" s="178">
        <f t="shared" si="13"/>
        <v>1500</v>
      </c>
    </row>
    <row r="281" spans="1:9" ht="38.25">
      <c r="A281" s="184">
        <f t="shared" si="14"/>
        <v>269</v>
      </c>
      <c r="B281" s="193" t="s">
        <v>113</v>
      </c>
      <c r="C281" s="194" t="s">
        <v>39</v>
      </c>
      <c r="D281" s="194" t="s">
        <v>623</v>
      </c>
      <c r="E281" s="194" t="s">
        <v>102</v>
      </c>
      <c r="F281" s="198">
        <v>1500000</v>
      </c>
      <c r="G281" s="198">
        <v>1500000</v>
      </c>
      <c r="H281" s="178">
        <f t="shared" si="12"/>
        <v>1500</v>
      </c>
      <c r="I281" s="178">
        <f t="shared" si="13"/>
        <v>1500</v>
      </c>
    </row>
    <row r="282" spans="1:9" ht="38.25">
      <c r="A282" s="184">
        <f t="shared" si="14"/>
        <v>270</v>
      </c>
      <c r="B282" s="193" t="s">
        <v>1223</v>
      </c>
      <c r="C282" s="194" t="s">
        <v>39</v>
      </c>
      <c r="D282" s="194" t="s">
        <v>1224</v>
      </c>
      <c r="E282" s="194" t="s">
        <v>19</v>
      </c>
      <c r="F282" s="198">
        <v>15648100</v>
      </c>
      <c r="G282" s="198">
        <v>15648100</v>
      </c>
      <c r="H282" s="178">
        <f t="shared" si="12"/>
        <v>15648.1</v>
      </c>
      <c r="I282" s="178">
        <f t="shared" si="13"/>
        <v>15648.1</v>
      </c>
    </row>
    <row r="283" spans="1:9" ht="25.5">
      <c r="A283" s="184">
        <f t="shared" si="14"/>
        <v>271</v>
      </c>
      <c r="B283" s="193" t="s">
        <v>119</v>
      </c>
      <c r="C283" s="194" t="s">
        <v>39</v>
      </c>
      <c r="D283" s="194" t="s">
        <v>1224</v>
      </c>
      <c r="E283" s="194" t="s">
        <v>103</v>
      </c>
      <c r="F283" s="198">
        <v>15648100</v>
      </c>
      <c r="G283" s="198">
        <v>15648100</v>
      </c>
      <c r="H283" s="178">
        <f t="shared" si="12"/>
        <v>15648.1</v>
      </c>
      <c r="I283" s="178">
        <f t="shared" si="13"/>
        <v>15648.1</v>
      </c>
    </row>
    <row r="284" spans="1:9" ht="153">
      <c r="A284" s="184">
        <f t="shared" si="14"/>
        <v>272</v>
      </c>
      <c r="B284" s="193" t="s">
        <v>529</v>
      </c>
      <c r="C284" s="194" t="s">
        <v>39</v>
      </c>
      <c r="D284" s="194" t="s">
        <v>473</v>
      </c>
      <c r="E284" s="194" t="s">
        <v>19</v>
      </c>
      <c r="F284" s="198">
        <v>207031000</v>
      </c>
      <c r="G284" s="198">
        <v>220315000</v>
      </c>
      <c r="H284" s="178">
        <f t="shared" si="12"/>
        <v>207031</v>
      </c>
      <c r="I284" s="178">
        <f t="shared" si="13"/>
        <v>220315</v>
      </c>
    </row>
    <row r="285" spans="1:9" ht="25.5">
      <c r="A285" s="184">
        <f t="shared" si="14"/>
        <v>273</v>
      </c>
      <c r="B285" s="193" t="s">
        <v>119</v>
      </c>
      <c r="C285" s="194" t="s">
        <v>39</v>
      </c>
      <c r="D285" s="194" t="s">
        <v>473</v>
      </c>
      <c r="E285" s="194" t="s">
        <v>103</v>
      </c>
      <c r="F285" s="198">
        <v>207031000</v>
      </c>
      <c r="G285" s="198">
        <v>220315000</v>
      </c>
      <c r="H285" s="178">
        <f t="shared" si="12"/>
        <v>207031</v>
      </c>
      <c r="I285" s="178">
        <f t="shared" si="13"/>
        <v>220315</v>
      </c>
    </row>
    <row r="286" spans="1:9" ht="153">
      <c r="A286" s="184">
        <f t="shared" si="14"/>
        <v>274</v>
      </c>
      <c r="B286" s="193" t="s">
        <v>530</v>
      </c>
      <c r="C286" s="194" t="s">
        <v>39</v>
      </c>
      <c r="D286" s="194" t="s">
        <v>475</v>
      </c>
      <c r="E286" s="194" t="s">
        <v>19</v>
      </c>
      <c r="F286" s="198">
        <v>8308000</v>
      </c>
      <c r="G286" s="198">
        <v>8640000</v>
      </c>
      <c r="H286" s="178">
        <f t="shared" si="12"/>
        <v>8308</v>
      </c>
      <c r="I286" s="178">
        <f t="shared" si="13"/>
        <v>8640</v>
      </c>
    </row>
    <row r="287" spans="1:9" ht="38.25">
      <c r="A287" s="184">
        <f t="shared" si="14"/>
        <v>275</v>
      </c>
      <c r="B287" s="193" t="s">
        <v>113</v>
      </c>
      <c r="C287" s="194" t="s">
        <v>39</v>
      </c>
      <c r="D287" s="194" t="s">
        <v>475</v>
      </c>
      <c r="E287" s="194" t="s">
        <v>102</v>
      </c>
      <c r="F287" s="198">
        <v>8308000</v>
      </c>
      <c r="G287" s="198">
        <v>8640000</v>
      </c>
      <c r="H287" s="178">
        <f t="shared" si="12"/>
        <v>8308</v>
      </c>
      <c r="I287" s="178">
        <f t="shared" si="13"/>
        <v>8640</v>
      </c>
    </row>
    <row r="288" spans="1:9" ht="38.25">
      <c r="A288" s="184">
        <f t="shared" si="14"/>
        <v>276</v>
      </c>
      <c r="B288" s="193" t="s">
        <v>830</v>
      </c>
      <c r="C288" s="194" t="s">
        <v>39</v>
      </c>
      <c r="D288" s="194" t="s">
        <v>667</v>
      </c>
      <c r="E288" s="194" t="s">
        <v>19</v>
      </c>
      <c r="F288" s="198">
        <v>24946000</v>
      </c>
      <c r="G288" s="198">
        <v>25946000</v>
      </c>
      <c r="H288" s="178">
        <f t="shared" si="12"/>
        <v>24946</v>
      </c>
      <c r="I288" s="178">
        <f t="shared" si="13"/>
        <v>25946</v>
      </c>
    </row>
    <row r="289" spans="1:9" ht="38.25">
      <c r="A289" s="184">
        <f t="shared" si="14"/>
        <v>277</v>
      </c>
      <c r="B289" s="193" t="s">
        <v>113</v>
      </c>
      <c r="C289" s="194" t="s">
        <v>39</v>
      </c>
      <c r="D289" s="194" t="s">
        <v>667</v>
      </c>
      <c r="E289" s="194" t="s">
        <v>102</v>
      </c>
      <c r="F289" s="198">
        <v>24946000</v>
      </c>
      <c r="G289" s="198">
        <v>25946000</v>
      </c>
      <c r="H289" s="178">
        <f t="shared" si="12"/>
        <v>24946</v>
      </c>
      <c r="I289" s="178">
        <f t="shared" si="13"/>
        <v>25946</v>
      </c>
    </row>
    <row r="290" spans="1:9" ht="51">
      <c r="A290" s="184">
        <f t="shared" si="14"/>
        <v>278</v>
      </c>
      <c r="B290" s="193" t="s">
        <v>670</v>
      </c>
      <c r="C290" s="194" t="s">
        <v>39</v>
      </c>
      <c r="D290" s="194" t="s">
        <v>671</v>
      </c>
      <c r="E290" s="194" t="s">
        <v>19</v>
      </c>
      <c r="F290" s="198">
        <v>2000000</v>
      </c>
      <c r="G290" s="198">
        <v>2000000</v>
      </c>
      <c r="H290" s="178">
        <f t="shared" si="12"/>
        <v>2000</v>
      </c>
      <c r="I290" s="178">
        <f t="shared" si="13"/>
        <v>2000</v>
      </c>
    </row>
    <row r="291" spans="1:9" ht="38.25">
      <c r="A291" s="184">
        <f t="shared" si="14"/>
        <v>279</v>
      </c>
      <c r="B291" s="193" t="s">
        <v>113</v>
      </c>
      <c r="C291" s="194" t="s">
        <v>39</v>
      </c>
      <c r="D291" s="194" t="s">
        <v>671</v>
      </c>
      <c r="E291" s="194" t="s">
        <v>102</v>
      </c>
      <c r="F291" s="198">
        <v>2000000</v>
      </c>
      <c r="G291" s="198">
        <v>2000000</v>
      </c>
      <c r="H291" s="178">
        <f t="shared" si="12"/>
        <v>2000</v>
      </c>
      <c r="I291" s="178">
        <f t="shared" si="13"/>
        <v>2000</v>
      </c>
    </row>
    <row r="292" spans="1:9" ht="38.25">
      <c r="A292" s="184">
        <f t="shared" si="14"/>
        <v>280</v>
      </c>
      <c r="B292" s="193" t="s">
        <v>831</v>
      </c>
      <c r="C292" s="194" t="s">
        <v>39</v>
      </c>
      <c r="D292" s="194" t="s">
        <v>626</v>
      </c>
      <c r="E292" s="194" t="s">
        <v>19</v>
      </c>
      <c r="F292" s="198">
        <v>8054012.64</v>
      </c>
      <c r="G292" s="198">
        <v>6785302.52</v>
      </c>
      <c r="H292" s="178">
        <f t="shared" si="12"/>
        <v>8054.01264</v>
      </c>
      <c r="I292" s="178">
        <f t="shared" si="13"/>
        <v>6785.302519999999</v>
      </c>
    </row>
    <row r="293" spans="1:9" ht="38.25">
      <c r="A293" s="184">
        <f t="shared" si="14"/>
        <v>281</v>
      </c>
      <c r="B293" s="193" t="s">
        <v>113</v>
      </c>
      <c r="C293" s="194" t="s">
        <v>39</v>
      </c>
      <c r="D293" s="194" t="s">
        <v>626</v>
      </c>
      <c r="E293" s="194" t="s">
        <v>102</v>
      </c>
      <c r="F293" s="198">
        <v>8054012.64</v>
      </c>
      <c r="G293" s="198">
        <v>6785302.52</v>
      </c>
      <c r="H293" s="178">
        <f t="shared" si="12"/>
        <v>8054.01264</v>
      </c>
      <c r="I293" s="178">
        <f t="shared" si="13"/>
        <v>6785.302519999999</v>
      </c>
    </row>
    <row r="294" spans="1:9" ht="12.75">
      <c r="A294" s="184">
        <f t="shared" si="14"/>
        <v>282</v>
      </c>
      <c r="B294" s="193" t="s">
        <v>531</v>
      </c>
      <c r="C294" s="194" t="s">
        <v>491</v>
      </c>
      <c r="D294" s="194" t="s">
        <v>362</v>
      </c>
      <c r="E294" s="194" t="s">
        <v>19</v>
      </c>
      <c r="F294" s="198">
        <v>52764033</v>
      </c>
      <c r="G294" s="198">
        <v>51849314.49</v>
      </c>
      <c r="H294" s="178">
        <f t="shared" si="12"/>
        <v>52764.033</v>
      </c>
      <c r="I294" s="178">
        <f t="shared" si="13"/>
        <v>51849.314490000004</v>
      </c>
    </row>
    <row r="295" spans="1:9" ht="51">
      <c r="A295" s="184">
        <f t="shared" si="14"/>
        <v>283</v>
      </c>
      <c r="B295" s="193" t="s">
        <v>647</v>
      </c>
      <c r="C295" s="194" t="s">
        <v>491</v>
      </c>
      <c r="D295" s="194" t="s">
        <v>492</v>
      </c>
      <c r="E295" s="194" t="s">
        <v>19</v>
      </c>
      <c r="F295" s="198">
        <v>52764033</v>
      </c>
      <c r="G295" s="198">
        <v>51849314.49</v>
      </c>
      <c r="H295" s="178">
        <f t="shared" si="12"/>
        <v>52764.033</v>
      </c>
      <c r="I295" s="178">
        <f t="shared" si="13"/>
        <v>51849.314490000004</v>
      </c>
    </row>
    <row r="296" spans="1:9" ht="25.5">
      <c r="A296" s="184">
        <f t="shared" si="14"/>
        <v>284</v>
      </c>
      <c r="B296" s="193" t="s">
        <v>178</v>
      </c>
      <c r="C296" s="194" t="s">
        <v>491</v>
      </c>
      <c r="D296" s="194" t="s">
        <v>493</v>
      </c>
      <c r="E296" s="194" t="s">
        <v>19</v>
      </c>
      <c r="F296" s="198">
        <v>52764033</v>
      </c>
      <c r="G296" s="198">
        <v>51849314.49</v>
      </c>
      <c r="H296" s="178">
        <f t="shared" si="12"/>
        <v>52764.033</v>
      </c>
      <c r="I296" s="178">
        <f t="shared" si="13"/>
        <v>51849.314490000004</v>
      </c>
    </row>
    <row r="297" spans="1:9" ht="25.5">
      <c r="A297" s="184">
        <f t="shared" si="14"/>
        <v>285</v>
      </c>
      <c r="B297" s="193" t="s">
        <v>180</v>
      </c>
      <c r="C297" s="194" t="s">
        <v>491</v>
      </c>
      <c r="D297" s="194" t="s">
        <v>494</v>
      </c>
      <c r="E297" s="194" t="s">
        <v>19</v>
      </c>
      <c r="F297" s="198">
        <v>51384545</v>
      </c>
      <c r="G297" s="198">
        <v>50488948</v>
      </c>
      <c r="H297" s="178">
        <f t="shared" si="12"/>
        <v>51384.545</v>
      </c>
      <c r="I297" s="178">
        <f t="shared" si="13"/>
        <v>50488.948</v>
      </c>
    </row>
    <row r="298" spans="1:9" ht="25.5">
      <c r="A298" s="184">
        <f t="shared" si="14"/>
        <v>286</v>
      </c>
      <c r="B298" s="193" t="s">
        <v>119</v>
      </c>
      <c r="C298" s="194" t="s">
        <v>491</v>
      </c>
      <c r="D298" s="194" t="s">
        <v>494</v>
      </c>
      <c r="E298" s="194" t="s">
        <v>103</v>
      </c>
      <c r="F298" s="198">
        <v>45413325</v>
      </c>
      <c r="G298" s="198">
        <v>45168725</v>
      </c>
      <c r="H298" s="178">
        <f t="shared" si="12"/>
        <v>45413.325</v>
      </c>
      <c r="I298" s="178">
        <f t="shared" si="13"/>
        <v>45168.725</v>
      </c>
    </row>
    <row r="299" spans="1:9" ht="38.25">
      <c r="A299" s="184">
        <f t="shared" si="14"/>
        <v>287</v>
      </c>
      <c r="B299" s="193" t="s">
        <v>113</v>
      </c>
      <c r="C299" s="194" t="s">
        <v>491</v>
      </c>
      <c r="D299" s="194" t="s">
        <v>494</v>
      </c>
      <c r="E299" s="194" t="s">
        <v>102</v>
      </c>
      <c r="F299" s="198">
        <v>4758415</v>
      </c>
      <c r="G299" s="198">
        <v>4107418</v>
      </c>
      <c r="H299" s="178">
        <f t="shared" si="12"/>
        <v>4758.415</v>
      </c>
      <c r="I299" s="178">
        <f t="shared" si="13"/>
        <v>4107.418</v>
      </c>
    </row>
    <row r="300" spans="1:9" ht="12.75">
      <c r="A300" s="184">
        <f t="shared" si="14"/>
        <v>288</v>
      </c>
      <c r="B300" s="193" t="s">
        <v>120</v>
      </c>
      <c r="C300" s="194" t="s">
        <v>491</v>
      </c>
      <c r="D300" s="194" t="s">
        <v>494</v>
      </c>
      <c r="E300" s="194" t="s">
        <v>104</v>
      </c>
      <c r="F300" s="198">
        <v>1212805</v>
      </c>
      <c r="G300" s="198">
        <v>1212805</v>
      </c>
      <c r="H300" s="178">
        <f t="shared" si="12"/>
        <v>1212.805</v>
      </c>
      <c r="I300" s="178">
        <f t="shared" si="13"/>
        <v>1212.805</v>
      </c>
    </row>
    <row r="301" spans="1:9" ht="38.25">
      <c r="A301" s="184">
        <f t="shared" si="14"/>
        <v>289</v>
      </c>
      <c r="B301" s="193" t="s">
        <v>181</v>
      </c>
      <c r="C301" s="194" t="s">
        <v>491</v>
      </c>
      <c r="D301" s="194" t="s">
        <v>495</v>
      </c>
      <c r="E301" s="194" t="s">
        <v>19</v>
      </c>
      <c r="F301" s="198">
        <v>1329488</v>
      </c>
      <c r="G301" s="198">
        <v>1329488</v>
      </c>
      <c r="H301" s="178">
        <f t="shared" si="12"/>
        <v>1329.488</v>
      </c>
      <c r="I301" s="178">
        <f t="shared" si="13"/>
        <v>1329.488</v>
      </c>
    </row>
    <row r="302" spans="1:9" ht="38.25">
      <c r="A302" s="184">
        <f t="shared" si="14"/>
        <v>290</v>
      </c>
      <c r="B302" s="193" t="s">
        <v>113</v>
      </c>
      <c r="C302" s="194" t="s">
        <v>491</v>
      </c>
      <c r="D302" s="194" t="s">
        <v>495</v>
      </c>
      <c r="E302" s="194" t="s">
        <v>102</v>
      </c>
      <c r="F302" s="198">
        <v>1329488</v>
      </c>
      <c r="G302" s="198">
        <v>1329488</v>
      </c>
      <c r="H302" s="178">
        <f t="shared" si="12"/>
        <v>1329.488</v>
      </c>
      <c r="I302" s="178">
        <f t="shared" si="13"/>
        <v>1329.488</v>
      </c>
    </row>
    <row r="303" spans="1:9" ht="25.5">
      <c r="A303" s="184">
        <f t="shared" si="14"/>
        <v>291</v>
      </c>
      <c r="B303" s="193" t="s">
        <v>586</v>
      </c>
      <c r="C303" s="194" t="s">
        <v>491</v>
      </c>
      <c r="D303" s="194" t="s">
        <v>551</v>
      </c>
      <c r="E303" s="194" t="s">
        <v>19</v>
      </c>
      <c r="F303" s="198">
        <v>50000</v>
      </c>
      <c r="G303" s="198">
        <v>30878.49</v>
      </c>
      <c r="H303" s="178">
        <f t="shared" si="12"/>
        <v>50</v>
      </c>
      <c r="I303" s="178">
        <f t="shared" si="13"/>
        <v>30.878490000000003</v>
      </c>
    </row>
    <row r="304" spans="1:9" ht="38.25">
      <c r="A304" s="184">
        <f t="shared" si="14"/>
        <v>292</v>
      </c>
      <c r="B304" s="193" t="s">
        <v>113</v>
      </c>
      <c r="C304" s="194" t="s">
        <v>491</v>
      </c>
      <c r="D304" s="194" t="s">
        <v>551</v>
      </c>
      <c r="E304" s="194" t="s">
        <v>102</v>
      </c>
      <c r="F304" s="198">
        <v>50000</v>
      </c>
      <c r="G304" s="198">
        <v>30878.49</v>
      </c>
      <c r="H304" s="178">
        <f t="shared" si="12"/>
        <v>50</v>
      </c>
      <c r="I304" s="178">
        <f t="shared" si="13"/>
        <v>30.878490000000003</v>
      </c>
    </row>
    <row r="305" spans="1:9" ht="12.75">
      <c r="A305" s="184">
        <f t="shared" si="14"/>
        <v>293</v>
      </c>
      <c r="B305" s="193" t="s">
        <v>532</v>
      </c>
      <c r="C305" s="194" t="s">
        <v>40</v>
      </c>
      <c r="D305" s="194" t="s">
        <v>362</v>
      </c>
      <c r="E305" s="194" t="s">
        <v>19</v>
      </c>
      <c r="F305" s="198">
        <v>23165957</v>
      </c>
      <c r="G305" s="198">
        <v>22639527</v>
      </c>
      <c r="H305" s="178">
        <f t="shared" si="12"/>
        <v>23165.957</v>
      </c>
      <c r="I305" s="178">
        <f t="shared" si="13"/>
        <v>22639.527</v>
      </c>
    </row>
    <row r="306" spans="1:9" ht="51">
      <c r="A306" s="184">
        <f t="shared" si="14"/>
        <v>294</v>
      </c>
      <c r="B306" s="193" t="s">
        <v>644</v>
      </c>
      <c r="C306" s="194" t="s">
        <v>40</v>
      </c>
      <c r="D306" s="194" t="s">
        <v>452</v>
      </c>
      <c r="E306" s="194" t="s">
        <v>19</v>
      </c>
      <c r="F306" s="198">
        <v>21882700</v>
      </c>
      <c r="G306" s="198">
        <v>22202800</v>
      </c>
      <c r="H306" s="178">
        <f t="shared" si="12"/>
        <v>21882.7</v>
      </c>
      <c r="I306" s="178">
        <f t="shared" si="13"/>
        <v>22202.8</v>
      </c>
    </row>
    <row r="307" spans="1:9" ht="38.25">
      <c r="A307" s="184">
        <f t="shared" si="14"/>
        <v>295</v>
      </c>
      <c r="B307" s="193" t="s">
        <v>774</v>
      </c>
      <c r="C307" s="194" t="s">
        <v>40</v>
      </c>
      <c r="D307" s="194" t="s">
        <v>477</v>
      </c>
      <c r="E307" s="194" t="s">
        <v>19</v>
      </c>
      <c r="F307" s="198">
        <v>19702700</v>
      </c>
      <c r="G307" s="198">
        <v>20022800</v>
      </c>
      <c r="H307" s="178">
        <f t="shared" si="12"/>
        <v>19702.7</v>
      </c>
      <c r="I307" s="178">
        <f t="shared" si="13"/>
        <v>20022.8</v>
      </c>
    </row>
    <row r="308" spans="1:9" ht="25.5">
      <c r="A308" s="184">
        <f t="shared" si="14"/>
        <v>296</v>
      </c>
      <c r="B308" s="193" t="s">
        <v>170</v>
      </c>
      <c r="C308" s="194" t="s">
        <v>40</v>
      </c>
      <c r="D308" s="194" t="s">
        <v>478</v>
      </c>
      <c r="E308" s="194" t="s">
        <v>19</v>
      </c>
      <c r="F308" s="198">
        <v>10000000</v>
      </c>
      <c r="G308" s="198">
        <v>10000000</v>
      </c>
      <c r="H308" s="178">
        <f t="shared" si="12"/>
        <v>10000</v>
      </c>
      <c r="I308" s="178">
        <f t="shared" si="13"/>
        <v>10000</v>
      </c>
    </row>
    <row r="309" spans="1:9" ht="38.25">
      <c r="A309" s="184">
        <f t="shared" si="14"/>
        <v>297</v>
      </c>
      <c r="B309" s="193" t="s">
        <v>113</v>
      </c>
      <c r="C309" s="194" t="s">
        <v>40</v>
      </c>
      <c r="D309" s="194" t="s">
        <v>478</v>
      </c>
      <c r="E309" s="194" t="s">
        <v>102</v>
      </c>
      <c r="F309" s="198">
        <v>10000000</v>
      </c>
      <c r="G309" s="198">
        <v>10000000</v>
      </c>
      <c r="H309" s="178">
        <f t="shared" si="12"/>
        <v>10000</v>
      </c>
      <c r="I309" s="178">
        <f t="shared" si="13"/>
        <v>10000</v>
      </c>
    </row>
    <row r="310" spans="1:9" ht="38.25">
      <c r="A310" s="184">
        <f t="shared" si="14"/>
        <v>298</v>
      </c>
      <c r="B310" s="193" t="s">
        <v>171</v>
      </c>
      <c r="C310" s="194" t="s">
        <v>40</v>
      </c>
      <c r="D310" s="194" t="s">
        <v>479</v>
      </c>
      <c r="E310" s="194" t="s">
        <v>19</v>
      </c>
      <c r="F310" s="198">
        <v>1500000</v>
      </c>
      <c r="G310" s="198">
        <v>1500000</v>
      </c>
      <c r="H310" s="178">
        <f t="shared" si="12"/>
        <v>1500</v>
      </c>
      <c r="I310" s="178">
        <f t="shared" si="13"/>
        <v>1500</v>
      </c>
    </row>
    <row r="311" spans="1:9" ht="25.5">
      <c r="A311" s="184">
        <f t="shared" si="14"/>
        <v>299</v>
      </c>
      <c r="B311" s="193" t="s">
        <v>119</v>
      </c>
      <c r="C311" s="194" t="s">
        <v>40</v>
      </c>
      <c r="D311" s="194" t="s">
        <v>479</v>
      </c>
      <c r="E311" s="194" t="s">
        <v>103</v>
      </c>
      <c r="F311" s="198">
        <v>1500000</v>
      </c>
      <c r="G311" s="198">
        <v>1500000</v>
      </c>
      <c r="H311" s="178">
        <f t="shared" si="12"/>
        <v>1500</v>
      </c>
      <c r="I311" s="178">
        <f t="shared" si="13"/>
        <v>1500</v>
      </c>
    </row>
    <row r="312" spans="1:9" ht="63.75">
      <c r="A312" s="184">
        <f t="shared" si="14"/>
        <v>300</v>
      </c>
      <c r="B312" s="193" t="s">
        <v>172</v>
      </c>
      <c r="C312" s="194" t="s">
        <v>40</v>
      </c>
      <c r="D312" s="194" t="s">
        <v>480</v>
      </c>
      <c r="E312" s="194" t="s">
        <v>19</v>
      </c>
      <c r="F312" s="198">
        <v>200000</v>
      </c>
      <c r="G312" s="198">
        <v>200000</v>
      </c>
      <c r="H312" s="178">
        <f t="shared" si="12"/>
        <v>200</v>
      </c>
      <c r="I312" s="178">
        <f t="shared" si="13"/>
        <v>200</v>
      </c>
    </row>
    <row r="313" spans="1:9" ht="38.25">
      <c r="A313" s="184">
        <f t="shared" si="14"/>
        <v>301</v>
      </c>
      <c r="B313" s="193" t="s">
        <v>113</v>
      </c>
      <c r="C313" s="194" t="s">
        <v>40</v>
      </c>
      <c r="D313" s="194" t="s">
        <v>480</v>
      </c>
      <c r="E313" s="194" t="s">
        <v>102</v>
      </c>
      <c r="F313" s="198">
        <v>200000</v>
      </c>
      <c r="G313" s="198">
        <v>200000</v>
      </c>
      <c r="H313" s="178">
        <f t="shared" si="12"/>
        <v>200</v>
      </c>
      <c r="I313" s="178">
        <f t="shared" si="13"/>
        <v>200</v>
      </c>
    </row>
    <row r="314" spans="1:9" ht="114.75">
      <c r="A314" s="184">
        <f t="shared" si="14"/>
        <v>302</v>
      </c>
      <c r="B314" s="193" t="s">
        <v>705</v>
      </c>
      <c r="C314" s="194" t="s">
        <v>40</v>
      </c>
      <c r="D314" s="194" t="s">
        <v>627</v>
      </c>
      <c r="E314" s="194" t="s">
        <v>19</v>
      </c>
      <c r="F314" s="198">
        <v>901700</v>
      </c>
      <c r="G314" s="198">
        <v>937800</v>
      </c>
      <c r="H314" s="178">
        <f t="shared" si="12"/>
        <v>901.7</v>
      </c>
      <c r="I314" s="178">
        <f t="shared" si="13"/>
        <v>937.8</v>
      </c>
    </row>
    <row r="315" spans="1:9" ht="38.25">
      <c r="A315" s="184">
        <f t="shared" si="14"/>
        <v>303</v>
      </c>
      <c r="B315" s="193" t="s">
        <v>113</v>
      </c>
      <c r="C315" s="194" t="s">
        <v>40</v>
      </c>
      <c r="D315" s="194" t="s">
        <v>627</v>
      </c>
      <c r="E315" s="194" t="s">
        <v>102</v>
      </c>
      <c r="F315" s="198">
        <v>901700</v>
      </c>
      <c r="G315" s="198">
        <v>937800</v>
      </c>
      <c r="H315" s="178">
        <f t="shared" si="12"/>
        <v>901.7</v>
      </c>
      <c r="I315" s="178">
        <f t="shared" si="13"/>
        <v>937.8</v>
      </c>
    </row>
    <row r="316" spans="1:9" ht="51">
      <c r="A316" s="184">
        <f t="shared" si="14"/>
        <v>304</v>
      </c>
      <c r="B316" s="193" t="s">
        <v>706</v>
      </c>
      <c r="C316" s="194" t="s">
        <v>40</v>
      </c>
      <c r="D316" s="194" t="s">
        <v>481</v>
      </c>
      <c r="E316" s="194" t="s">
        <v>19</v>
      </c>
      <c r="F316" s="198">
        <v>7101000</v>
      </c>
      <c r="G316" s="198">
        <v>7385000</v>
      </c>
      <c r="H316" s="178">
        <f t="shared" si="12"/>
        <v>7101</v>
      </c>
      <c r="I316" s="178">
        <f t="shared" si="13"/>
        <v>7385</v>
      </c>
    </row>
    <row r="317" spans="1:9" ht="38.25">
      <c r="A317" s="184">
        <f t="shared" si="14"/>
        <v>305</v>
      </c>
      <c r="B317" s="193" t="s">
        <v>113</v>
      </c>
      <c r="C317" s="194" t="s">
        <v>40</v>
      </c>
      <c r="D317" s="194" t="s">
        <v>481</v>
      </c>
      <c r="E317" s="194" t="s">
        <v>102</v>
      </c>
      <c r="F317" s="198">
        <v>7101000</v>
      </c>
      <c r="G317" s="198">
        <v>7385000</v>
      </c>
      <c r="H317" s="178">
        <f t="shared" si="12"/>
        <v>7101</v>
      </c>
      <c r="I317" s="178">
        <f t="shared" si="13"/>
        <v>7385</v>
      </c>
    </row>
    <row r="318" spans="1:9" ht="38.25">
      <c r="A318" s="184">
        <f t="shared" si="14"/>
        <v>306</v>
      </c>
      <c r="B318" s="193" t="s">
        <v>173</v>
      </c>
      <c r="C318" s="194" t="s">
        <v>40</v>
      </c>
      <c r="D318" s="194" t="s">
        <v>482</v>
      </c>
      <c r="E318" s="194" t="s">
        <v>19</v>
      </c>
      <c r="F318" s="198">
        <v>2180000</v>
      </c>
      <c r="G318" s="198">
        <v>2180000</v>
      </c>
      <c r="H318" s="178">
        <f t="shared" si="12"/>
        <v>2180</v>
      </c>
      <c r="I318" s="178">
        <f t="shared" si="13"/>
        <v>2180</v>
      </c>
    </row>
    <row r="319" spans="1:9" ht="51">
      <c r="A319" s="184">
        <f t="shared" si="14"/>
        <v>307</v>
      </c>
      <c r="B319" s="193" t="s">
        <v>174</v>
      </c>
      <c r="C319" s="194" t="s">
        <v>40</v>
      </c>
      <c r="D319" s="194" t="s">
        <v>483</v>
      </c>
      <c r="E319" s="194" t="s">
        <v>19</v>
      </c>
      <c r="F319" s="198">
        <v>700000</v>
      </c>
      <c r="G319" s="198">
        <v>700000</v>
      </c>
      <c r="H319" s="178">
        <f t="shared" si="12"/>
        <v>700</v>
      </c>
      <c r="I319" s="178">
        <f t="shared" si="13"/>
        <v>700</v>
      </c>
    </row>
    <row r="320" spans="1:9" ht="38.25">
      <c r="A320" s="184">
        <f t="shared" si="14"/>
        <v>308</v>
      </c>
      <c r="B320" s="193" t="s">
        <v>113</v>
      </c>
      <c r="C320" s="194" t="s">
        <v>40</v>
      </c>
      <c r="D320" s="194" t="s">
        <v>483</v>
      </c>
      <c r="E320" s="194" t="s">
        <v>102</v>
      </c>
      <c r="F320" s="198">
        <v>700000</v>
      </c>
      <c r="G320" s="198">
        <v>700000</v>
      </c>
      <c r="H320" s="178">
        <f t="shared" si="12"/>
        <v>700</v>
      </c>
      <c r="I320" s="178">
        <f t="shared" si="13"/>
        <v>700</v>
      </c>
    </row>
    <row r="321" spans="1:9" ht="38.25">
      <c r="A321" s="184">
        <f t="shared" si="14"/>
        <v>309</v>
      </c>
      <c r="B321" s="193" t="s">
        <v>533</v>
      </c>
      <c r="C321" s="194" t="s">
        <v>40</v>
      </c>
      <c r="D321" s="194" t="s">
        <v>485</v>
      </c>
      <c r="E321" s="194" t="s">
        <v>19</v>
      </c>
      <c r="F321" s="198">
        <v>800000</v>
      </c>
      <c r="G321" s="198">
        <v>800000</v>
      </c>
      <c r="H321" s="178">
        <f t="shared" si="12"/>
        <v>800</v>
      </c>
      <c r="I321" s="178">
        <f t="shared" si="13"/>
        <v>800</v>
      </c>
    </row>
    <row r="322" spans="1:9" ht="38.25">
      <c r="A322" s="184">
        <f t="shared" si="14"/>
        <v>310</v>
      </c>
      <c r="B322" s="193" t="s">
        <v>113</v>
      </c>
      <c r="C322" s="194" t="s">
        <v>40</v>
      </c>
      <c r="D322" s="194" t="s">
        <v>485</v>
      </c>
      <c r="E322" s="194" t="s">
        <v>102</v>
      </c>
      <c r="F322" s="198">
        <v>800000</v>
      </c>
      <c r="G322" s="198">
        <v>800000</v>
      </c>
      <c r="H322" s="178">
        <f t="shared" si="12"/>
        <v>800</v>
      </c>
      <c r="I322" s="178">
        <f t="shared" si="13"/>
        <v>800</v>
      </c>
    </row>
    <row r="323" spans="1:9" ht="38.25">
      <c r="A323" s="184">
        <f t="shared" si="14"/>
        <v>311</v>
      </c>
      <c r="B323" s="193" t="s">
        <v>175</v>
      </c>
      <c r="C323" s="194" t="s">
        <v>40</v>
      </c>
      <c r="D323" s="194" t="s">
        <v>486</v>
      </c>
      <c r="E323" s="194" t="s">
        <v>19</v>
      </c>
      <c r="F323" s="198">
        <v>680000</v>
      </c>
      <c r="G323" s="198">
        <v>680000</v>
      </c>
      <c r="H323" s="178">
        <f t="shared" si="12"/>
        <v>680</v>
      </c>
      <c r="I323" s="178">
        <f t="shared" si="13"/>
        <v>680</v>
      </c>
    </row>
    <row r="324" spans="1:9" ht="38.25">
      <c r="A324" s="184">
        <f t="shared" si="14"/>
        <v>312</v>
      </c>
      <c r="B324" s="193" t="s">
        <v>113</v>
      </c>
      <c r="C324" s="194" t="s">
        <v>40</v>
      </c>
      <c r="D324" s="194" t="s">
        <v>486</v>
      </c>
      <c r="E324" s="194" t="s">
        <v>102</v>
      </c>
      <c r="F324" s="198">
        <v>680000</v>
      </c>
      <c r="G324" s="198">
        <v>680000</v>
      </c>
      <c r="H324" s="178">
        <f t="shared" si="12"/>
        <v>680</v>
      </c>
      <c r="I324" s="178">
        <f t="shared" si="13"/>
        <v>680</v>
      </c>
    </row>
    <row r="325" spans="1:9" ht="51">
      <c r="A325" s="184">
        <f t="shared" si="14"/>
        <v>313</v>
      </c>
      <c r="B325" s="193" t="s">
        <v>647</v>
      </c>
      <c r="C325" s="194" t="s">
        <v>40</v>
      </c>
      <c r="D325" s="194" t="s">
        <v>492</v>
      </c>
      <c r="E325" s="194" t="s">
        <v>19</v>
      </c>
      <c r="F325" s="198">
        <v>1283257</v>
      </c>
      <c r="G325" s="198">
        <v>436727</v>
      </c>
      <c r="H325" s="178">
        <f t="shared" si="12"/>
        <v>1283.257</v>
      </c>
      <c r="I325" s="178">
        <f t="shared" si="13"/>
        <v>436.727</v>
      </c>
    </row>
    <row r="326" spans="1:9" ht="25.5">
      <c r="A326" s="184">
        <f t="shared" si="14"/>
        <v>314</v>
      </c>
      <c r="B326" s="193" t="s">
        <v>182</v>
      </c>
      <c r="C326" s="194" t="s">
        <v>40</v>
      </c>
      <c r="D326" s="194" t="s">
        <v>497</v>
      </c>
      <c r="E326" s="194" t="s">
        <v>19</v>
      </c>
      <c r="F326" s="198">
        <v>1100147</v>
      </c>
      <c r="G326" s="198">
        <v>424317</v>
      </c>
      <c r="H326" s="178">
        <f t="shared" si="12"/>
        <v>1100.147</v>
      </c>
      <c r="I326" s="178">
        <f t="shared" si="13"/>
        <v>424.317</v>
      </c>
    </row>
    <row r="327" spans="1:9" ht="25.5">
      <c r="A327" s="184">
        <f t="shared" si="14"/>
        <v>315</v>
      </c>
      <c r="B327" s="193" t="s">
        <v>552</v>
      </c>
      <c r="C327" s="194" t="s">
        <v>40</v>
      </c>
      <c r="D327" s="194" t="s">
        <v>553</v>
      </c>
      <c r="E327" s="194" t="s">
        <v>19</v>
      </c>
      <c r="F327" s="198">
        <v>1100147</v>
      </c>
      <c r="G327" s="198">
        <v>424317</v>
      </c>
      <c r="H327" s="178">
        <f t="shared" si="12"/>
        <v>1100.147</v>
      </c>
      <c r="I327" s="178">
        <f t="shared" si="13"/>
        <v>424.317</v>
      </c>
    </row>
    <row r="328" spans="1:9" ht="25.5">
      <c r="A328" s="184">
        <f t="shared" si="14"/>
        <v>316</v>
      </c>
      <c r="B328" s="193" t="s">
        <v>119</v>
      </c>
      <c r="C328" s="194" t="s">
        <v>40</v>
      </c>
      <c r="D328" s="194" t="s">
        <v>553</v>
      </c>
      <c r="E328" s="194" t="s">
        <v>103</v>
      </c>
      <c r="F328" s="198">
        <v>757317</v>
      </c>
      <c r="G328" s="198">
        <v>424317</v>
      </c>
      <c r="H328" s="178">
        <f t="shared" si="12"/>
        <v>757.317</v>
      </c>
      <c r="I328" s="178">
        <f t="shared" si="13"/>
        <v>424.317</v>
      </c>
    </row>
    <row r="329" spans="1:9" ht="38.25">
      <c r="A329" s="184">
        <f t="shared" si="14"/>
        <v>317</v>
      </c>
      <c r="B329" s="193" t="s">
        <v>113</v>
      </c>
      <c r="C329" s="194" t="s">
        <v>40</v>
      </c>
      <c r="D329" s="194" t="s">
        <v>553</v>
      </c>
      <c r="E329" s="194" t="s">
        <v>102</v>
      </c>
      <c r="F329" s="198">
        <v>342830</v>
      </c>
      <c r="G329" s="198">
        <v>0</v>
      </c>
      <c r="H329" s="178">
        <f t="shared" si="12"/>
        <v>342.83</v>
      </c>
      <c r="I329" s="178">
        <f t="shared" si="13"/>
        <v>0</v>
      </c>
    </row>
    <row r="330" spans="1:9" ht="25.5">
      <c r="A330" s="184">
        <f t="shared" si="14"/>
        <v>318</v>
      </c>
      <c r="B330" s="193" t="s">
        <v>183</v>
      </c>
      <c r="C330" s="194" t="s">
        <v>40</v>
      </c>
      <c r="D330" s="194" t="s">
        <v>498</v>
      </c>
      <c r="E330" s="194" t="s">
        <v>19</v>
      </c>
      <c r="F330" s="198">
        <v>183110</v>
      </c>
      <c r="G330" s="198">
        <v>12410</v>
      </c>
      <c r="H330" s="178">
        <f t="shared" si="12"/>
        <v>183.11</v>
      </c>
      <c r="I330" s="178">
        <f t="shared" si="13"/>
        <v>12.41</v>
      </c>
    </row>
    <row r="331" spans="1:9" ht="51">
      <c r="A331" s="184">
        <f t="shared" si="14"/>
        <v>319</v>
      </c>
      <c r="B331" s="193" t="s">
        <v>184</v>
      </c>
      <c r="C331" s="194" t="s">
        <v>40</v>
      </c>
      <c r="D331" s="194" t="s">
        <v>499</v>
      </c>
      <c r="E331" s="194" t="s">
        <v>19</v>
      </c>
      <c r="F331" s="198">
        <v>69610</v>
      </c>
      <c r="G331" s="198">
        <v>12410</v>
      </c>
      <c r="H331" s="178">
        <f t="shared" si="12"/>
        <v>69.61</v>
      </c>
      <c r="I331" s="178">
        <f t="shared" si="13"/>
        <v>12.41</v>
      </c>
    </row>
    <row r="332" spans="1:9" ht="38.25">
      <c r="A332" s="184">
        <f t="shared" si="14"/>
        <v>320</v>
      </c>
      <c r="B332" s="193" t="s">
        <v>113</v>
      </c>
      <c r="C332" s="194" t="s">
        <v>40</v>
      </c>
      <c r="D332" s="194" t="s">
        <v>499</v>
      </c>
      <c r="E332" s="194" t="s">
        <v>102</v>
      </c>
      <c r="F332" s="198">
        <v>69610</v>
      </c>
      <c r="G332" s="198">
        <v>12410</v>
      </c>
      <c r="H332" s="178">
        <f t="shared" si="12"/>
        <v>69.61</v>
      </c>
      <c r="I332" s="178">
        <f t="shared" si="13"/>
        <v>12.41</v>
      </c>
    </row>
    <row r="333" spans="1:9" ht="38.25">
      <c r="A333" s="184">
        <f t="shared" si="14"/>
        <v>321</v>
      </c>
      <c r="B333" s="193" t="s">
        <v>301</v>
      </c>
      <c r="C333" s="194" t="s">
        <v>40</v>
      </c>
      <c r="D333" s="194" t="s">
        <v>500</v>
      </c>
      <c r="E333" s="194" t="s">
        <v>19</v>
      </c>
      <c r="F333" s="198">
        <v>28500</v>
      </c>
      <c r="G333" s="198">
        <v>0</v>
      </c>
      <c r="H333" s="178">
        <f t="shared" si="12"/>
        <v>28.5</v>
      </c>
      <c r="I333" s="178">
        <f t="shared" si="13"/>
        <v>0</v>
      </c>
    </row>
    <row r="334" spans="1:9" ht="38.25">
      <c r="A334" s="184">
        <f t="shared" si="14"/>
        <v>322</v>
      </c>
      <c r="B334" s="193" t="s">
        <v>113</v>
      </c>
      <c r="C334" s="194" t="s">
        <v>40</v>
      </c>
      <c r="D334" s="194" t="s">
        <v>500</v>
      </c>
      <c r="E334" s="194" t="s">
        <v>102</v>
      </c>
      <c r="F334" s="198">
        <v>28500</v>
      </c>
      <c r="G334" s="198">
        <v>0</v>
      </c>
      <c r="H334" s="178">
        <f aca="true" t="shared" si="15" ref="H334:H397">F334/1000</f>
        <v>28.5</v>
      </c>
      <c r="I334" s="178">
        <f aca="true" t="shared" si="16" ref="I334:I397">G334/1000</f>
        <v>0</v>
      </c>
    </row>
    <row r="335" spans="1:9" ht="63.75">
      <c r="A335" s="184">
        <f aca="true" t="shared" si="17" ref="A335:A398">1+A334</f>
        <v>323</v>
      </c>
      <c r="B335" s="193" t="s">
        <v>185</v>
      </c>
      <c r="C335" s="194" t="s">
        <v>40</v>
      </c>
      <c r="D335" s="194" t="s">
        <v>1229</v>
      </c>
      <c r="E335" s="194" t="s">
        <v>19</v>
      </c>
      <c r="F335" s="198">
        <v>75000</v>
      </c>
      <c r="G335" s="198">
        <v>0</v>
      </c>
      <c r="H335" s="178">
        <f t="shared" si="15"/>
        <v>75</v>
      </c>
      <c r="I335" s="178">
        <f t="shared" si="16"/>
        <v>0</v>
      </c>
    </row>
    <row r="336" spans="1:9" ht="38.25">
      <c r="A336" s="184">
        <f t="shared" si="17"/>
        <v>324</v>
      </c>
      <c r="B336" s="193" t="s">
        <v>113</v>
      </c>
      <c r="C336" s="194" t="s">
        <v>40</v>
      </c>
      <c r="D336" s="194" t="s">
        <v>1229</v>
      </c>
      <c r="E336" s="194" t="s">
        <v>102</v>
      </c>
      <c r="F336" s="198">
        <v>75000</v>
      </c>
      <c r="G336" s="198">
        <v>0</v>
      </c>
      <c r="H336" s="178">
        <f t="shared" si="15"/>
        <v>75</v>
      </c>
      <c r="I336" s="178">
        <f t="shared" si="16"/>
        <v>0</v>
      </c>
    </row>
    <row r="337" spans="1:9" ht="63.75">
      <c r="A337" s="184">
        <f t="shared" si="17"/>
        <v>325</v>
      </c>
      <c r="B337" s="193" t="s">
        <v>587</v>
      </c>
      <c r="C337" s="194" t="s">
        <v>40</v>
      </c>
      <c r="D337" s="194" t="s">
        <v>554</v>
      </c>
      <c r="E337" s="194" t="s">
        <v>19</v>
      </c>
      <c r="F337" s="198">
        <v>10000</v>
      </c>
      <c r="G337" s="198">
        <v>0</v>
      </c>
      <c r="H337" s="178">
        <f t="shared" si="15"/>
        <v>10</v>
      </c>
      <c r="I337" s="178">
        <f t="shared" si="16"/>
        <v>0</v>
      </c>
    </row>
    <row r="338" spans="1:9" ht="38.25">
      <c r="A338" s="184">
        <f t="shared" si="17"/>
        <v>326</v>
      </c>
      <c r="B338" s="193" t="s">
        <v>113</v>
      </c>
      <c r="C338" s="194" t="s">
        <v>40</v>
      </c>
      <c r="D338" s="194" t="s">
        <v>554</v>
      </c>
      <c r="E338" s="194" t="s">
        <v>102</v>
      </c>
      <c r="F338" s="198">
        <v>10000</v>
      </c>
      <c r="G338" s="198">
        <v>0</v>
      </c>
      <c r="H338" s="178">
        <f t="shared" si="15"/>
        <v>10</v>
      </c>
      <c r="I338" s="178">
        <f t="shared" si="16"/>
        <v>0</v>
      </c>
    </row>
    <row r="339" spans="1:9" ht="12.75">
      <c r="A339" s="184">
        <f t="shared" si="17"/>
        <v>327</v>
      </c>
      <c r="B339" s="193" t="s">
        <v>74</v>
      </c>
      <c r="C339" s="194" t="s">
        <v>41</v>
      </c>
      <c r="D339" s="194" t="s">
        <v>362</v>
      </c>
      <c r="E339" s="194" t="s">
        <v>19</v>
      </c>
      <c r="F339" s="198">
        <v>13348123</v>
      </c>
      <c r="G339" s="198">
        <v>13348123</v>
      </c>
      <c r="H339" s="178">
        <f t="shared" si="15"/>
        <v>13348.123</v>
      </c>
      <c r="I339" s="178">
        <f t="shared" si="16"/>
        <v>13348.123</v>
      </c>
    </row>
    <row r="340" spans="1:9" ht="51">
      <c r="A340" s="184">
        <f t="shared" si="17"/>
        <v>328</v>
      </c>
      <c r="B340" s="193" t="s">
        <v>644</v>
      </c>
      <c r="C340" s="194" t="s">
        <v>41</v>
      </c>
      <c r="D340" s="194" t="s">
        <v>452</v>
      </c>
      <c r="E340" s="194" t="s">
        <v>19</v>
      </c>
      <c r="F340" s="198">
        <v>13348123</v>
      </c>
      <c r="G340" s="198">
        <v>13348123</v>
      </c>
      <c r="H340" s="178">
        <f t="shared" si="15"/>
        <v>13348.123</v>
      </c>
      <c r="I340" s="178">
        <f t="shared" si="16"/>
        <v>13348.123</v>
      </c>
    </row>
    <row r="341" spans="1:9" ht="38.25">
      <c r="A341" s="184">
        <f t="shared" si="17"/>
        <v>329</v>
      </c>
      <c r="B341" s="193" t="s">
        <v>165</v>
      </c>
      <c r="C341" s="194" t="s">
        <v>41</v>
      </c>
      <c r="D341" s="194" t="s">
        <v>464</v>
      </c>
      <c r="E341" s="194" t="s">
        <v>19</v>
      </c>
      <c r="F341" s="198">
        <v>3000000</v>
      </c>
      <c r="G341" s="198">
        <v>3000000</v>
      </c>
      <c r="H341" s="178">
        <f t="shared" si="15"/>
        <v>3000</v>
      </c>
      <c r="I341" s="178">
        <f t="shared" si="16"/>
        <v>3000</v>
      </c>
    </row>
    <row r="342" spans="1:9" ht="51">
      <c r="A342" s="184">
        <f t="shared" si="17"/>
        <v>330</v>
      </c>
      <c r="B342" s="193" t="s">
        <v>646</v>
      </c>
      <c r="C342" s="194" t="s">
        <v>41</v>
      </c>
      <c r="D342" s="194" t="s">
        <v>625</v>
      </c>
      <c r="E342" s="194" t="s">
        <v>19</v>
      </c>
      <c r="F342" s="198">
        <v>3000000</v>
      </c>
      <c r="G342" s="198">
        <v>3000000</v>
      </c>
      <c r="H342" s="178">
        <f t="shared" si="15"/>
        <v>3000</v>
      </c>
      <c r="I342" s="178">
        <f t="shared" si="16"/>
        <v>3000</v>
      </c>
    </row>
    <row r="343" spans="1:9" ht="38.25">
      <c r="A343" s="184">
        <f t="shared" si="17"/>
        <v>331</v>
      </c>
      <c r="B343" s="193" t="s">
        <v>113</v>
      </c>
      <c r="C343" s="194" t="s">
        <v>41</v>
      </c>
      <c r="D343" s="194" t="s">
        <v>625</v>
      </c>
      <c r="E343" s="194" t="s">
        <v>102</v>
      </c>
      <c r="F343" s="198">
        <v>3000000</v>
      </c>
      <c r="G343" s="198">
        <v>3000000</v>
      </c>
      <c r="H343" s="178">
        <f t="shared" si="15"/>
        <v>3000</v>
      </c>
      <c r="I343" s="178">
        <f t="shared" si="16"/>
        <v>3000</v>
      </c>
    </row>
    <row r="344" spans="1:9" ht="63.75">
      <c r="A344" s="184">
        <f t="shared" si="17"/>
        <v>332</v>
      </c>
      <c r="B344" s="193" t="s">
        <v>648</v>
      </c>
      <c r="C344" s="194" t="s">
        <v>41</v>
      </c>
      <c r="D344" s="194" t="s">
        <v>487</v>
      </c>
      <c r="E344" s="194" t="s">
        <v>19</v>
      </c>
      <c r="F344" s="198">
        <v>10348123</v>
      </c>
      <c r="G344" s="198">
        <v>10348123</v>
      </c>
      <c r="H344" s="178">
        <f t="shared" si="15"/>
        <v>10348.123</v>
      </c>
      <c r="I344" s="178">
        <f t="shared" si="16"/>
        <v>10348.123</v>
      </c>
    </row>
    <row r="345" spans="1:9" ht="63.75">
      <c r="A345" s="184">
        <f t="shared" si="17"/>
        <v>333</v>
      </c>
      <c r="B345" s="193" t="s">
        <v>176</v>
      </c>
      <c r="C345" s="194" t="s">
        <v>41</v>
      </c>
      <c r="D345" s="194" t="s">
        <v>488</v>
      </c>
      <c r="E345" s="194" t="s">
        <v>19</v>
      </c>
      <c r="F345" s="198">
        <v>8188123</v>
      </c>
      <c r="G345" s="198">
        <v>8188123</v>
      </c>
      <c r="H345" s="178">
        <f t="shared" si="15"/>
        <v>8188.123</v>
      </c>
      <c r="I345" s="178">
        <f t="shared" si="16"/>
        <v>8188.123</v>
      </c>
    </row>
    <row r="346" spans="1:9" ht="25.5">
      <c r="A346" s="184">
        <f t="shared" si="17"/>
        <v>334</v>
      </c>
      <c r="B346" s="193" t="s">
        <v>119</v>
      </c>
      <c r="C346" s="194" t="s">
        <v>41</v>
      </c>
      <c r="D346" s="194" t="s">
        <v>488</v>
      </c>
      <c r="E346" s="194" t="s">
        <v>103</v>
      </c>
      <c r="F346" s="198">
        <v>6660200</v>
      </c>
      <c r="G346" s="198">
        <v>6660200</v>
      </c>
      <c r="H346" s="178">
        <f t="shared" si="15"/>
        <v>6660.2</v>
      </c>
      <c r="I346" s="178">
        <f t="shared" si="16"/>
        <v>6660.2</v>
      </c>
    </row>
    <row r="347" spans="1:9" ht="38.25">
      <c r="A347" s="184">
        <f t="shared" si="17"/>
        <v>335</v>
      </c>
      <c r="B347" s="193" t="s">
        <v>113</v>
      </c>
      <c r="C347" s="194" t="s">
        <v>41</v>
      </c>
      <c r="D347" s="194" t="s">
        <v>488</v>
      </c>
      <c r="E347" s="194" t="s">
        <v>102</v>
      </c>
      <c r="F347" s="198">
        <v>1523923</v>
      </c>
      <c r="G347" s="198">
        <v>1523923</v>
      </c>
      <c r="H347" s="178">
        <f t="shared" si="15"/>
        <v>1523.923</v>
      </c>
      <c r="I347" s="178">
        <f t="shared" si="16"/>
        <v>1523.923</v>
      </c>
    </row>
    <row r="348" spans="1:9" ht="12.75">
      <c r="A348" s="184">
        <f t="shared" si="17"/>
        <v>336</v>
      </c>
      <c r="B348" s="193" t="s">
        <v>120</v>
      </c>
      <c r="C348" s="194" t="s">
        <v>41</v>
      </c>
      <c r="D348" s="194" t="s">
        <v>488</v>
      </c>
      <c r="E348" s="194" t="s">
        <v>104</v>
      </c>
      <c r="F348" s="198">
        <v>4000</v>
      </c>
      <c r="G348" s="198">
        <v>4000</v>
      </c>
      <c r="H348" s="178">
        <f t="shared" si="15"/>
        <v>4</v>
      </c>
      <c r="I348" s="178">
        <f t="shared" si="16"/>
        <v>4</v>
      </c>
    </row>
    <row r="349" spans="1:9" ht="63.75">
      <c r="A349" s="184">
        <f t="shared" si="17"/>
        <v>337</v>
      </c>
      <c r="B349" s="193" t="s">
        <v>177</v>
      </c>
      <c r="C349" s="194" t="s">
        <v>41</v>
      </c>
      <c r="D349" s="194" t="s">
        <v>489</v>
      </c>
      <c r="E349" s="194" t="s">
        <v>19</v>
      </c>
      <c r="F349" s="198">
        <v>2160000</v>
      </c>
      <c r="G349" s="198">
        <v>2160000</v>
      </c>
      <c r="H349" s="178">
        <f t="shared" si="15"/>
        <v>2160</v>
      </c>
      <c r="I349" s="178">
        <f t="shared" si="16"/>
        <v>2160</v>
      </c>
    </row>
    <row r="350" spans="1:9" ht="38.25">
      <c r="A350" s="184">
        <f t="shared" si="17"/>
        <v>338</v>
      </c>
      <c r="B350" s="193" t="s">
        <v>113</v>
      </c>
      <c r="C350" s="194" t="s">
        <v>41</v>
      </c>
      <c r="D350" s="194" t="s">
        <v>489</v>
      </c>
      <c r="E350" s="194" t="s">
        <v>102</v>
      </c>
      <c r="F350" s="198">
        <v>2060000</v>
      </c>
      <c r="G350" s="198">
        <v>2060000</v>
      </c>
      <c r="H350" s="178">
        <f t="shared" si="15"/>
        <v>2060</v>
      </c>
      <c r="I350" s="178">
        <f t="shared" si="16"/>
        <v>2060</v>
      </c>
    </row>
    <row r="351" spans="1:9" ht="12.75">
      <c r="A351" s="184">
        <f t="shared" si="17"/>
        <v>339</v>
      </c>
      <c r="B351" s="193" t="s">
        <v>521</v>
      </c>
      <c r="C351" s="194" t="s">
        <v>41</v>
      </c>
      <c r="D351" s="194" t="s">
        <v>489</v>
      </c>
      <c r="E351" s="194" t="s">
        <v>373</v>
      </c>
      <c r="F351" s="198">
        <v>100000</v>
      </c>
      <c r="G351" s="198">
        <v>100000</v>
      </c>
      <c r="H351" s="178">
        <f t="shared" si="15"/>
        <v>100</v>
      </c>
      <c r="I351" s="178">
        <f t="shared" si="16"/>
        <v>100</v>
      </c>
    </row>
    <row r="352" spans="1:9" ht="12.75">
      <c r="A352" s="184">
        <f t="shared" si="17"/>
        <v>340</v>
      </c>
      <c r="B352" s="193" t="s">
        <v>75</v>
      </c>
      <c r="C352" s="194" t="s">
        <v>42</v>
      </c>
      <c r="D352" s="194" t="s">
        <v>362</v>
      </c>
      <c r="E352" s="194" t="s">
        <v>19</v>
      </c>
      <c r="F352" s="198">
        <v>15749670</v>
      </c>
      <c r="G352" s="198">
        <v>15391626</v>
      </c>
      <c r="H352" s="178">
        <f t="shared" si="15"/>
        <v>15749.67</v>
      </c>
      <c r="I352" s="178">
        <f t="shared" si="16"/>
        <v>15391.626</v>
      </c>
    </row>
    <row r="353" spans="1:9" ht="12.75">
      <c r="A353" s="184">
        <f t="shared" si="17"/>
        <v>341</v>
      </c>
      <c r="B353" s="193" t="s">
        <v>76</v>
      </c>
      <c r="C353" s="194" t="s">
        <v>43</v>
      </c>
      <c r="D353" s="194" t="s">
        <v>362</v>
      </c>
      <c r="E353" s="194" t="s">
        <v>19</v>
      </c>
      <c r="F353" s="198">
        <v>13039676</v>
      </c>
      <c r="G353" s="198">
        <v>12699206</v>
      </c>
      <c r="H353" s="178">
        <f t="shared" si="15"/>
        <v>13039.676</v>
      </c>
      <c r="I353" s="178">
        <f t="shared" si="16"/>
        <v>12699.206</v>
      </c>
    </row>
    <row r="354" spans="1:9" ht="51">
      <c r="A354" s="184">
        <f t="shared" si="17"/>
        <v>342</v>
      </c>
      <c r="B354" s="193" t="s">
        <v>647</v>
      </c>
      <c r="C354" s="194" t="s">
        <v>43</v>
      </c>
      <c r="D354" s="194" t="s">
        <v>492</v>
      </c>
      <c r="E354" s="194" t="s">
        <v>19</v>
      </c>
      <c r="F354" s="198">
        <v>13039676</v>
      </c>
      <c r="G354" s="198">
        <v>12699206</v>
      </c>
      <c r="H354" s="178">
        <f t="shared" si="15"/>
        <v>13039.676</v>
      </c>
      <c r="I354" s="178">
        <f t="shared" si="16"/>
        <v>12699.206</v>
      </c>
    </row>
    <row r="355" spans="1:9" ht="25.5">
      <c r="A355" s="184">
        <f t="shared" si="17"/>
        <v>343</v>
      </c>
      <c r="B355" s="193" t="s">
        <v>186</v>
      </c>
      <c r="C355" s="194" t="s">
        <v>43</v>
      </c>
      <c r="D355" s="194" t="s">
        <v>501</v>
      </c>
      <c r="E355" s="194" t="s">
        <v>19</v>
      </c>
      <c r="F355" s="198">
        <v>13039676</v>
      </c>
      <c r="G355" s="198">
        <v>12699206</v>
      </c>
      <c r="H355" s="178">
        <f t="shared" si="15"/>
        <v>13039.676</v>
      </c>
      <c r="I355" s="178">
        <f t="shared" si="16"/>
        <v>12699.206</v>
      </c>
    </row>
    <row r="356" spans="1:9" ht="12.75">
      <c r="A356" s="184">
        <f t="shared" si="17"/>
        <v>344</v>
      </c>
      <c r="B356" s="193" t="s">
        <v>187</v>
      </c>
      <c r="C356" s="194" t="s">
        <v>43</v>
      </c>
      <c r="D356" s="194" t="s">
        <v>502</v>
      </c>
      <c r="E356" s="194" t="s">
        <v>19</v>
      </c>
      <c r="F356" s="198">
        <v>10406206.1</v>
      </c>
      <c r="G356" s="198">
        <v>10386206.1</v>
      </c>
      <c r="H356" s="178">
        <f t="shared" si="15"/>
        <v>10406.2061</v>
      </c>
      <c r="I356" s="178">
        <f t="shared" si="16"/>
        <v>10386.2061</v>
      </c>
    </row>
    <row r="357" spans="1:9" ht="25.5">
      <c r="A357" s="184">
        <f t="shared" si="17"/>
        <v>345</v>
      </c>
      <c r="B357" s="193" t="s">
        <v>119</v>
      </c>
      <c r="C357" s="194" t="s">
        <v>43</v>
      </c>
      <c r="D357" s="194" t="s">
        <v>502</v>
      </c>
      <c r="E357" s="194" t="s">
        <v>103</v>
      </c>
      <c r="F357" s="198">
        <v>8924383.1</v>
      </c>
      <c r="G357" s="198">
        <v>8924383.1</v>
      </c>
      <c r="H357" s="178">
        <f t="shared" si="15"/>
        <v>8924.3831</v>
      </c>
      <c r="I357" s="178">
        <f t="shared" si="16"/>
        <v>8924.3831</v>
      </c>
    </row>
    <row r="358" spans="1:9" ht="38.25">
      <c r="A358" s="184">
        <f t="shared" si="17"/>
        <v>346</v>
      </c>
      <c r="B358" s="193" t="s">
        <v>113</v>
      </c>
      <c r="C358" s="194" t="s">
        <v>43</v>
      </c>
      <c r="D358" s="194" t="s">
        <v>502</v>
      </c>
      <c r="E358" s="194" t="s">
        <v>102</v>
      </c>
      <c r="F358" s="198">
        <v>1031823</v>
      </c>
      <c r="G358" s="198">
        <v>1011823</v>
      </c>
      <c r="H358" s="178">
        <f t="shared" si="15"/>
        <v>1031.823</v>
      </c>
      <c r="I358" s="178">
        <f t="shared" si="16"/>
        <v>1011.823</v>
      </c>
    </row>
    <row r="359" spans="1:9" ht="12.75">
      <c r="A359" s="184">
        <f t="shared" si="17"/>
        <v>347</v>
      </c>
      <c r="B359" s="193" t="s">
        <v>120</v>
      </c>
      <c r="C359" s="194" t="s">
        <v>43</v>
      </c>
      <c r="D359" s="194" t="s">
        <v>502</v>
      </c>
      <c r="E359" s="194" t="s">
        <v>104</v>
      </c>
      <c r="F359" s="198">
        <v>450000</v>
      </c>
      <c r="G359" s="198">
        <v>450000</v>
      </c>
      <c r="H359" s="178">
        <f t="shared" si="15"/>
        <v>450</v>
      </c>
      <c r="I359" s="178">
        <f t="shared" si="16"/>
        <v>450</v>
      </c>
    </row>
    <row r="360" spans="1:9" ht="51">
      <c r="A360" s="184">
        <f t="shared" si="17"/>
        <v>348</v>
      </c>
      <c r="B360" s="193" t="s">
        <v>302</v>
      </c>
      <c r="C360" s="194" t="s">
        <v>43</v>
      </c>
      <c r="D360" s="194" t="s">
        <v>503</v>
      </c>
      <c r="E360" s="194" t="s">
        <v>19</v>
      </c>
      <c r="F360" s="198">
        <v>2032268.35</v>
      </c>
      <c r="G360" s="198">
        <v>2029268.35</v>
      </c>
      <c r="H360" s="178">
        <f t="shared" si="15"/>
        <v>2032.26835</v>
      </c>
      <c r="I360" s="178">
        <f t="shared" si="16"/>
        <v>2029.26835</v>
      </c>
    </row>
    <row r="361" spans="1:9" ht="25.5">
      <c r="A361" s="184">
        <f t="shared" si="17"/>
        <v>349</v>
      </c>
      <c r="B361" s="193" t="s">
        <v>119</v>
      </c>
      <c r="C361" s="194" t="s">
        <v>43</v>
      </c>
      <c r="D361" s="194" t="s">
        <v>503</v>
      </c>
      <c r="E361" s="194" t="s">
        <v>103</v>
      </c>
      <c r="F361" s="198">
        <v>1929716.35</v>
      </c>
      <c r="G361" s="198">
        <v>1929716.35</v>
      </c>
      <c r="H361" s="178">
        <f t="shared" si="15"/>
        <v>1929.7163500000001</v>
      </c>
      <c r="I361" s="178">
        <f t="shared" si="16"/>
        <v>1929.7163500000001</v>
      </c>
    </row>
    <row r="362" spans="1:9" ht="38.25">
      <c r="A362" s="184">
        <f t="shared" si="17"/>
        <v>350</v>
      </c>
      <c r="B362" s="193" t="s">
        <v>113</v>
      </c>
      <c r="C362" s="194" t="s">
        <v>43</v>
      </c>
      <c r="D362" s="194" t="s">
        <v>503</v>
      </c>
      <c r="E362" s="194" t="s">
        <v>102</v>
      </c>
      <c r="F362" s="198">
        <v>102552</v>
      </c>
      <c r="G362" s="198">
        <v>99552</v>
      </c>
      <c r="H362" s="178">
        <f t="shared" si="15"/>
        <v>102.552</v>
      </c>
      <c r="I362" s="178">
        <f t="shared" si="16"/>
        <v>99.552</v>
      </c>
    </row>
    <row r="363" spans="1:9" ht="25.5">
      <c r="A363" s="184">
        <f t="shared" si="17"/>
        <v>351</v>
      </c>
      <c r="B363" s="193" t="s">
        <v>188</v>
      </c>
      <c r="C363" s="194" t="s">
        <v>43</v>
      </c>
      <c r="D363" s="194" t="s">
        <v>504</v>
      </c>
      <c r="E363" s="194" t="s">
        <v>19</v>
      </c>
      <c r="F363" s="198">
        <v>223731.55</v>
      </c>
      <c r="G363" s="198">
        <v>223731.55</v>
      </c>
      <c r="H363" s="178">
        <f t="shared" si="15"/>
        <v>223.73155</v>
      </c>
      <c r="I363" s="178">
        <f t="shared" si="16"/>
        <v>223.73155</v>
      </c>
    </row>
    <row r="364" spans="1:9" ht="38.25">
      <c r="A364" s="184">
        <f t="shared" si="17"/>
        <v>352</v>
      </c>
      <c r="B364" s="193" t="s">
        <v>113</v>
      </c>
      <c r="C364" s="194" t="s">
        <v>43</v>
      </c>
      <c r="D364" s="194" t="s">
        <v>504</v>
      </c>
      <c r="E364" s="194" t="s">
        <v>102</v>
      </c>
      <c r="F364" s="198">
        <v>223731.55</v>
      </c>
      <c r="G364" s="198">
        <v>223731.55</v>
      </c>
      <c r="H364" s="178">
        <f t="shared" si="15"/>
        <v>223.73155</v>
      </c>
      <c r="I364" s="178">
        <f t="shared" si="16"/>
        <v>223.73155</v>
      </c>
    </row>
    <row r="365" spans="1:9" ht="25.5">
      <c r="A365" s="184">
        <f t="shared" si="17"/>
        <v>353</v>
      </c>
      <c r="B365" s="193" t="s">
        <v>189</v>
      </c>
      <c r="C365" s="194" t="s">
        <v>43</v>
      </c>
      <c r="D365" s="194" t="s">
        <v>505</v>
      </c>
      <c r="E365" s="194" t="s">
        <v>19</v>
      </c>
      <c r="F365" s="198">
        <v>60000</v>
      </c>
      <c r="G365" s="198">
        <v>60000</v>
      </c>
      <c r="H365" s="178">
        <f t="shared" si="15"/>
        <v>60</v>
      </c>
      <c r="I365" s="178">
        <f t="shared" si="16"/>
        <v>60</v>
      </c>
    </row>
    <row r="366" spans="1:9" ht="38.25">
      <c r="A366" s="184">
        <f t="shared" si="17"/>
        <v>354</v>
      </c>
      <c r="B366" s="193" t="s">
        <v>113</v>
      </c>
      <c r="C366" s="194" t="s">
        <v>43</v>
      </c>
      <c r="D366" s="194" t="s">
        <v>505</v>
      </c>
      <c r="E366" s="194" t="s">
        <v>102</v>
      </c>
      <c r="F366" s="198">
        <v>60000</v>
      </c>
      <c r="G366" s="198">
        <v>60000</v>
      </c>
      <c r="H366" s="178">
        <f t="shared" si="15"/>
        <v>60</v>
      </c>
      <c r="I366" s="178">
        <f t="shared" si="16"/>
        <v>60</v>
      </c>
    </row>
    <row r="367" spans="1:9" ht="12.75">
      <c r="A367" s="184">
        <f t="shared" si="17"/>
        <v>355</v>
      </c>
      <c r="B367" s="193" t="s">
        <v>190</v>
      </c>
      <c r="C367" s="194" t="s">
        <v>43</v>
      </c>
      <c r="D367" s="194" t="s">
        <v>506</v>
      </c>
      <c r="E367" s="194" t="s">
        <v>19</v>
      </c>
      <c r="F367" s="198">
        <v>267470</v>
      </c>
      <c r="G367" s="198">
        <v>0</v>
      </c>
      <c r="H367" s="178">
        <f t="shared" si="15"/>
        <v>267.47</v>
      </c>
      <c r="I367" s="178">
        <f t="shared" si="16"/>
        <v>0</v>
      </c>
    </row>
    <row r="368" spans="1:9" ht="38.25">
      <c r="A368" s="184">
        <f t="shared" si="17"/>
        <v>356</v>
      </c>
      <c r="B368" s="193" t="s">
        <v>113</v>
      </c>
      <c r="C368" s="194" t="s">
        <v>43</v>
      </c>
      <c r="D368" s="194" t="s">
        <v>506</v>
      </c>
      <c r="E368" s="194" t="s">
        <v>102</v>
      </c>
      <c r="F368" s="198">
        <v>267470</v>
      </c>
      <c r="G368" s="198">
        <v>0</v>
      </c>
      <c r="H368" s="178">
        <f t="shared" si="15"/>
        <v>267.47</v>
      </c>
      <c r="I368" s="178">
        <f t="shared" si="16"/>
        <v>0</v>
      </c>
    </row>
    <row r="369" spans="1:9" ht="102">
      <c r="A369" s="184">
        <f t="shared" si="17"/>
        <v>357</v>
      </c>
      <c r="B369" s="193" t="s">
        <v>675</v>
      </c>
      <c r="C369" s="194" t="s">
        <v>43</v>
      </c>
      <c r="D369" s="194" t="s">
        <v>676</v>
      </c>
      <c r="E369" s="194" t="s">
        <v>19</v>
      </c>
      <c r="F369" s="198">
        <v>50000</v>
      </c>
      <c r="G369" s="198">
        <v>0</v>
      </c>
      <c r="H369" s="178">
        <f t="shared" si="15"/>
        <v>50</v>
      </c>
      <c r="I369" s="178">
        <f t="shared" si="16"/>
        <v>0</v>
      </c>
    </row>
    <row r="370" spans="1:9" ht="38.25">
      <c r="A370" s="184">
        <f t="shared" si="17"/>
        <v>358</v>
      </c>
      <c r="B370" s="193" t="s">
        <v>113</v>
      </c>
      <c r="C370" s="194" t="s">
        <v>43</v>
      </c>
      <c r="D370" s="194" t="s">
        <v>676</v>
      </c>
      <c r="E370" s="194" t="s">
        <v>102</v>
      </c>
      <c r="F370" s="198">
        <v>50000</v>
      </c>
      <c r="G370" s="198">
        <v>0</v>
      </c>
      <c r="H370" s="178">
        <f t="shared" si="15"/>
        <v>50</v>
      </c>
      <c r="I370" s="178">
        <f t="shared" si="16"/>
        <v>0</v>
      </c>
    </row>
    <row r="371" spans="1:9" ht="25.5">
      <c r="A371" s="184">
        <f t="shared" si="17"/>
        <v>359</v>
      </c>
      <c r="B371" s="193" t="s">
        <v>77</v>
      </c>
      <c r="C371" s="194" t="s">
        <v>0</v>
      </c>
      <c r="D371" s="194" t="s">
        <v>362</v>
      </c>
      <c r="E371" s="194" t="s">
        <v>19</v>
      </c>
      <c r="F371" s="198">
        <v>2709994</v>
      </c>
      <c r="G371" s="198">
        <v>2692420</v>
      </c>
      <c r="H371" s="178">
        <f t="shared" si="15"/>
        <v>2709.994</v>
      </c>
      <c r="I371" s="178">
        <f t="shared" si="16"/>
        <v>2692.42</v>
      </c>
    </row>
    <row r="372" spans="1:13" ht="51">
      <c r="A372" s="184">
        <f t="shared" si="17"/>
        <v>360</v>
      </c>
      <c r="B372" s="193" t="s">
        <v>647</v>
      </c>
      <c r="C372" s="194" t="s">
        <v>0</v>
      </c>
      <c r="D372" s="194" t="s">
        <v>492</v>
      </c>
      <c r="E372" s="194" t="s">
        <v>19</v>
      </c>
      <c r="F372" s="198">
        <v>2709994</v>
      </c>
      <c r="G372" s="198">
        <v>2692420</v>
      </c>
      <c r="H372" s="178">
        <f t="shared" si="15"/>
        <v>2709.994</v>
      </c>
      <c r="I372" s="178">
        <f t="shared" si="16"/>
        <v>2692.42</v>
      </c>
      <c r="L372" s="204"/>
      <c r="M372" s="204"/>
    </row>
    <row r="373" spans="1:9" ht="25.5">
      <c r="A373" s="184">
        <f t="shared" si="17"/>
        <v>361</v>
      </c>
      <c r="B373" s="193" t="s">
        <v>191</v>
      </c>
      <c r="C373" s="194" t="s">
        <v>0</v>
      </c>
      <c r="D373" s="194" t="s">
        <v>507</v>
      </c>
      <c r="E373" s="194" t="s">
        <v>19</v>
      </c>
      <c r="F373" s="198">
        <v>2709994</v>
      </c>
      <c r="G373" s="198">
        <v>2692420</v>
      </c>
      <c r="H373" s="178">
        <f t="shared" si="15"/>
        <v>2709.994</v>
      </c>
      <c r="I373" s="178">
        <f t="shared" si="16"/>
        <v>2692.42</v>
      </c>
    </row>
    <row r="374" spans="1:9" ht="51">
      <c r="A374" s="184">
        <f t="shared" si="17"/>
        <v>362</v>
      </c>
      <c r="B374" s="193" t="s">
        <v>303</v>
      </c>
      <c r="C374" s="194" t="s">
        <v>0</v>
      </c>
      <c r="D374" s="194" t="s">
        <v>508</v>
      </c>
      <c r="E374" s="194" t="s">
        <v>19</v>
      </c>
      <c r="F374" s="198">
        <v>2709994</v>
      </c>
      <c r="G374" s="198">
        <v>2692420</v>
      </c>
      <c r="H374" s="178">
        <f t="shared" si="15"/>
        <v>2709.994</v>
      </c>
      <c r="I374" s="178">
        <f t="shared" si="16"/>
        <v>2692.42</v>
      </c>
    </row>
    <row r="375" spans="1:9" ht="25.5">
      <c r="A375" s="184">
        <f t="shared" si="17"/>
        <v>363</v>
      </c>
      <c r="B375" s="193" t="s">
        <v>119</v>
      </c>
      <c r="C375" s="194" t="s">
        <v>0</v>
      </c>
      <c r="D375" s="194" t="s">
        <v>508</v>
      </c>
      <c r="E375" s="194" t="s">
        <v>103</v>
      </c>
      <c r="F375" s="198">
        <v>2507750</v>
      </c>
      <c r="G375" s="198">
        <v>2507750</v>
      </c>
      <c r="H375" s="178">
        <f t="shared" si="15"/>
        <v>2507.75</v>
      </c>
      <c r="I375" s="178">
        <f t="shared" si="16"/>
        <v>2507.75</v>
      </c>
    </row>
    <row r="376" spans="1:9" ht="38.25">
      <c r="A376" s="184">
        <f t="shared" si="17"/>
        <v>364</v>
      </c>
      <c r="B376" s="193" t="s">
        <v>113</v>
      </c>
      <c r="C376" s="194" t="s">
        <v>0</v>
      </c>
      <c r="D376" s="194" t="s">
        <v>508</v>
      </c>
      <c r="E376" s="194" t="s">
        <v>102</v>
      </c>
      <c r="F376" s="198">
        <v>202244</v>
      </c>
      <c r="G376" s="198">
        <v>184670</v>
      </c>
      <c r="H376" s="178">
        <f t="shared" si="15"/>
        <v>202.244</v>
      </c>
      <c r="I376" s="178">
        <f t="shared" si="16"/>
        <v>184.67</v>
      </c>
    </row>
    <row r="377" spans="1:9" ht="12.75">
      <c r="A377" s="184">
        <f t="shared" si="17"/>
        <v>365</v>
      </c>
      <c r="B377" s="193" t="s">
        <v>78</v>
      </c>
      <c r="C377" s="194" t="s">
        <v>44</v>
      </c>
      <c r="D377" s="194" t="s">
        <v>362</v>
      </c>
      <c r="E377" s="194" t="s">
        <v>19</v>
      </c>
      <c r="F377" s="198">
        <v>95676717</v>
      </c>
      <c r="G377" s="198">
        <v>94952825</v>
      </c>
      <c r="H377" s="178">
        <f t="shared" si="15"/>
        <v>95676.717</v>
      </c>
      <c r="I377" s="178">
        <f t="shared" si="16"/>
        <v>94952.825</v>
      </c>
    </row>
    <row r="378" spans="1:9" ht="12.75">
      <c r="A378" s="184">
        <f t="shared" si="17"/>
        <v>366</v>
      </c>
      <c r="B378" s="193" t="s">
        <v>79</v>
      </c>
      <c r="C378" s="194" t="s">
        <v>45</v>
      </c>
      <c r="D378" s="194" t="s">
        <v>362</v>
      </c>
      <c r="E378" s="194" t="s">
        <v>19</v>
      </c>
      <c r="F378" s="198">
        <v>5190072</v>
      </c>
      <c r="G378" s="198">
        <v>5397675</v>
      </c>
      <c r="H378" s="178">
        <f t="shared" si="15"/>
        <v>5190.072</v>
      </c>
      <c r="I378" s="178">
        <f t="shared" si="16"/>
        <v>5397.675</v>
      </c>
    </row>
    <row r="379" spans="1:9" ht="12.75">
      <c r="A379" s="184">
        <f t="shared" si="17"/>
        <v>367</v>
      </c>
      <c r="B379" s="193" t="s">
        <v>95</v>
      </c>
      <c r="C379" s="194" t="s">
        <v>45</v>
      </c>
      <c r="D379" s="194" t="s">
        <v>363</v>
      </c>
      <c r="E379" s="194" t="s">
        <v>19</v>
      </c>
      <c r="F379" s="198">
        <v>5190072</v>
      </c>
      <c r="G379" s="198">
        <v>5397675</v>
      </c>
      <c r="H379" s="178">
        <f t="shared" si="15"/>
        <v>5190.072</v>
      </c>
      <c r="I379" s="178">
        <f t="shared" si="16"/>
        <v>5397.675</v>
      </c>
    </row>
    <row r="380" spans="1:9" ht="12.75">
      <c r="A380" s="184">
        <f t="shared" si="17"/>
        <v>368</v>
      </c>
      <c r="B380" s="193" t="s">
        <v>148</v>
      </c>
      <c r="C380" s="194" t="s">
        <v>45</v>
      </c>
      <c r="D380" s="194" t="s">
        <v>436</v>
      </c>
      <c r="E380" s="194" t="s">
        <v>19</v>
      </c>
      <c r="F380" s="198">
        <v>5190072</v>
      </c>
      <c r="G380" s="198">
        <v>5397675</v>
      </c>
      <c r="H380" s="178">
        <f t="shared" si="15"/>
        <v>5190.072</v>
      </c>
      <c r="I380" s="178">
        <f t="shared" si="16"/>
        <v>5397.675</v>
      </c>
    </row>
    <row r="381" spans="1:9" ht="25.5">
      <c r="A381" s="184">
        <f t="shared" si="17"/>
        <v>369</v>
      </c>
      <c r="B381" s="193" t="s">
        <v>149</v>
      </c>
      <c r="C381" s="194" t="s">
        <v>45</v>
      </c>
      <c r="D381" s="194" t="s">
        <v>436</v>
      </c>
      <c r="E381" s="194" t="s">
        <v>106</v>
      </c>
      <c r="F381" s="198">
        <v>5190072</v>
      </c>
      <c r="G381" s="198">
        <v>5397675</v>
      </c>
      <c r="H381" s="178">
        <f t="shared" si="15"/>
        <v>5190.072</v>
      </c>
      <c r="I381" s="178">
        <f t="shared" si="16"/>
        <v>5397.675</v>
      </c>
    </row>
    <row r="382" spans="1:9" ht="12.75">
      <c r="A382" s="184">
        <f t="shared" si="17"/>
        <v>370</v>
      </c>
      <c r="B382" s="193" t="s">
        <v>80</v>
      </c>
      <c r="C382" s="194" t="s">
        <v>46</v>
      </c>
      <c r="D382" s="194" t="s">
        <v>362</v>
      </c>
      <c r="E382" s="194" t="s">
        <v>19</v>
      </c>
      <c r="F382" s="198">
        <v>83406789</v>
      </c>
      <c r="G382" s="198">
        <v>82237294</v>
      </c>
      <c r="H382" s="178">
        <f t="shared" si="15"/>
        <v>83406.789</v>
      </c>
      <c r="I382" s="178">
        <f t="shared" si="16"/>
        <v>82237.294</v>
      </c>
    </row>
    <row r="383" spans="1:9" ht="51">
      <c r="A383" s="184">
        <f t="shared" si="17"/>
        <v>371</v>
      </c>
      <c r="B383" s="193" t="s">
        <v>727</v>
      </c>
      <c r="C383" s="194" t="s">
        <v>46</v>
      </c>
      <c r="D383" s="194" t="s">
        <v>405</v>
      </c>
      <c r="E383" s="194" t="s">
        <v>19</v>
      </c>
      <c r="F383" s="198">
        <v>1826700</v>
      </c>
      <c r="G383" s="198">
        <v>2035400</v>
      </c>
      <c r="H383" s="178">
        <f t="shared" si="15"/>
        <v>1826.7</v>
      </c>
      <c r="I383" s="178">
        <f t="shared" si="16"/>
        <v>2035.4</v>
      </c>
    </row>
    <row r="384" spans="1:9" ht="51">
      <c r="A384" s="184">
        <f t="shared" si="17"/>
        <v>372</v>
      </c>
      <c r="B384" s="193" t="s">
        <v>826</v>
      </c>
      <c r="C384" s="194" t="s">
        <v>46</v>
      </c>
      <c r="D384" s="194" t="s">
        <v>434</v>
      </c>
      <c r="E384" s="194" t="s">
        <v>19</v>
      </c>
      <c r="F384" s="198">
        <v>1826700</v>
      </c>
      <c r="G384" s="198">
        <v>2035400</v>
      </c>
      <c r="H384" s="178">
        <f t="shared" si="15"/>
        <v>1826.7</v>
      </c>
      <c r="I384" s="178">
        <f t="shared" si="16"/>
        <v>2035.4</v>
      </c>
    </row>
    <row r="385" spans="1:9" ht="25.5">
      <c r="A385" s="184">
        <f t="shared" si="17"/>
        <v>373</v>
      </c>
      <c r="B385" s="193" t="s">
        <v>679</v>
      </c>
      <c r="C385" s="194" t="s">
        <v>46</v>
      </c>
      <c r="D385" s="194" t="s">
        <v>757</v>
      </c>
      <c r="E385" s="194" t="s">
        <v>19</v>
      </c>
      <c r="F385" s="198">
        <v>1477000</v>
      </c>
      <c r="G385" s="198">
        <v>803100</v>
      </c>
      <c r="H385" s="178">
        <f t="shared" si="15"/>
        <v>1477</v>
      </c>
      <c r="I385" s="178">
        <f t="shared" si="16"/>
        <v>803.1</v>
      </c>
    </row>
    <row r="386" spans="1:9" ht="25.5">
      <c r="A386" s="184">
        <f t="shared" si="17"/>
        <v>374</v>
      </c>
      <c r="B386" s="193" t="s">
        <v>150</v>
      </c>
      <c r="C386" s="194" t="s">
        <v>46</v>
      </c>
      <c r="D386" s="194" t="s">
        <v>757</v>
      </c>
      <c r="E386" s="194" t="s">
        <v>107</v>
      </c>
      <c r="F386" s="198">
        <v>1477000</v>
      </c>
      <c r="G386" s="198">
        <v>803100</v>
      </c>
      <c r="H386" s="178">
        <f t="shared" si="15"/>
        <v>1477</v>
      </c>
      <c r="I386" s="178">
        <f t="shared" si="16"/>
        <v>803.1</v>
      </c>
    </row>
    <row r="387" spans="1:9" ht="38.25">
      <c r="A387" s="184">
        <f t="shared" si="17"/>
        <v>375</v>
      </c>
      <c r="B387" s="193" t="s">
        <v>776</v>
      </c>
      <c r="C387" s="194" t="s">
        <v>46</v>
      </c>
      <c r="D387" s="194" t="s">
        <v>759</v>
      </c>
      <c r="E387" s="194" t="s">
        <v>19</v>
      </c>
      <c r="F387" s="198">
        <v>349700</v>
      </c>
      <c r="G387" s="198">
        <v>1232300</v>
      </c>
      <c r="H387" s="178">
        <f t="shared" si="15"/>
        <v>349.7</v>
      </c>
      <c r="I387" s="178">
        <f t="shared" si="16"/>
        <v>1232.3</v>
      </c>
    </row>
    <row r="388" spans="1:9" ht="25.5">
      <c r="A388" s="184">
        <f t="shared" si="17"/>
        <v>376</v>
      </c>
      <c r="B388" s="193" t="s">
        <v>150</v>
      </c>
      <c r="C388" s="194" t="s">
        <v>46</v>
      </c>
      <c r="D388" s="194" t="s">
        <v>759</v>
      </c>
      <c r="E388" s="194" t="s">
        <v>107</v>
      </c>
      <c r="F388" s="198">
        <v>349700</v>
      </c>
      <c r="G388" s="198">
        <v>1232300</v>
      </c>
      <c r="H388" s="178">
        <f t="shared" si="15"/>
        <v>349.7</v>
      </c>
      <c r="I388" s="178">
        <f t="shared" si="16"/>
        <v>1232.3</v>
      </c>
    </row>
    <row r="389" spans="1:9" ht="51">
      <c r="A389" s="184">
        <f t="shared" si="17"/>
        <v>377</v>
      </c>
      <c r="B389" s="193" t="s">
        <v>647</v>
      </c>
      <c r="C389" s="194" t="s">
        <v>46</v>
      </c>
      <c r="D389" s="194" t="s">
        <v>492</v>
      </c>
      <c r="E389" s="194" t="s">
        <v>19</v>
      </c>
      <c r="F389" s="198">
        <v>1180000</v>
      </c>
      <c r="G389" s="198">
        <v>180000</v>
      </c>
      <c r="H389" s="178">
        <f t="shared" si="15"/>
        <v>1180</v>
      </c>
      <c r="I389" s="178">
        <f t="shared" si="16"/>
        <v>180</v>
      </c>
    </row>
    <row r="390" spans="1:9" ht="38.25">
      <c r="A390" s="184">
        <f t="shared" si="17"/>
        <v>378</v>
      </c>
      <c r="B390" s="193" t="s">
        <v>192</v>
      </c>
      <c r="C390" s="194" t="s">
        <v>46</v>
      </c>
      <c r="D390" s="194" t="s">
        <v>509</v>
      </c>
      <c r="E390" s="194" t="s">
        <v>19</v>
      </c>
      <c r="F390" s="198">
        <v>1000000</v>
      </c>
      <c r="G390" s="198">
        <v>0</v>
      </c>
      <c r="H390" s="178">
        <f t="shared" si="15"/>
        <v>1000</v>
      </c>
      <c r="I390" s="178">
        <f t="shared" si="16"/>
        <v>0</v>
      </c>
    </row>
    <row r="391" spans="1:9" ht="25.5">
      <c r="A391" s="184">
        <f t="shared" si="17"/>
        <v>379</v>
      </c>
      <c r="B391" s="193" t="s">
        <v>1230</v>
      </c>
      <c r="C391" s="194" t="s">
        <v>46</v>
      </c>
      <c r="D391" s="194" t="s">
        <v>1231</v>
      </c>
      <c r="E391" s="194" t="s">
        <v>19</v>
      </c>
      <c r="F391" s="198">
        <v>1000000</v>
      </c>
      <c r="G391" s="198">
        <v>0</v>
      </c>
      <c r="H391" s="178">
        <f t="shared" si="15"/>
        <v>1000</v>
      </c>
      <c r="I391" s="178">
        <f t="shared" si="16"/>
        <v>0</v>
      </c>
    </row>
    <row r="392" spans="1:9" ht="25.5">
      <c r="A392" s="184">
        <f t="shared" si="17"/>
        <v>380</v>
      </c>
      <c r="B392" s="193" t="s">
        <v>150</v>
      </c>
      <c r="C392" s="194" t="s">
        <v>46</v>
      </c>
      <c r="D392" s="194" t="s">
        <v>1231</v>
      </c>
      <c r="E392" s="194" t="s">
        <v>107</v>
      </c>
      <c r="F392" s="198">
        <v>1000000</v>
      </c>
      <c r="G392" s="198">
        <v>0</v>
      </c>
      <c r="H392" s="178">
        <f t="shared" si="15"/>
        <v>1000</v>
      </c>
      <c r="I392" s="178">
        <f t="shared" si="16"/>
        <v>0</v>
      </c>
    </row>
    <row r="393" spans="1:9" ht="51">
      <c r="A393" s="184">
        <f t="shared" si="17"/>
        <v>381</v>
      </c>
      <c r="B393" s="193" t="s">
        <v>778</v>
      </c>
      <c r="C393" s="194" t="s">
        <v>46</v>
      </c>
      <c r="D393" s="194" t="s">
        <v>510</v>
      </c>
      <c r="E393" s="194" t="s">
        <v>19</v>
      </c>
      <c r="F393" s="198">
        <v>180000</v>
      </c>
      <c r="G393" s="198">
        <v>180000</v>
      </c>
      <c r="H393" s="178">
        <f t="shared" si="15"/>
        <v>180</v>
      </c>
      <c r="I393" s="178">
        <f t="shared" si="16"/>
        <v>180</v>
      </c>
    </row>
    <row r="394" spans="1:9" ht="25.5">
      <c r="A394" s="184">
        <f t="shared" si="17"/>
        <v>382</v>
      </c>
      <c r="B394" s="193" t="s">
        <v>534</v>
      </c>
      <c r="C394" s="194" t="s">
        <v>46</v>
      </c>
      <c r="D394" s="194" t="s">
        <v>512</v>
      </c>
      <c r="E394" s="194" t="s">
        <v>19</v>
      </c>
      <c r="F394" s="198">
        <v>180000</v>
      </c>
      <c r="G394" s="198">
        <v>180000</v>
      </c>
      <c r="H394" s="178">
        <f t="shared" si="15"/>
        <v>180</v>
      </c>
      <c r="I394" s="178">
        <f t="shared" si="16"/>
        <v>180</v>
      </c>
    </row>
    <row r="395" spans="1:9" ht="25.5">
      <c r="A395" s="184">
        <f t="shared" si="17"/>
        <v>383</v>
      </c>
      <c r="B395" s="193" t="s">
        <v>150</v>
      </c>
      <c r="C395" s="194" t="s">
        <v>46</v>
      </c>
      <c r="D395" s="194" t="s">
        <v>512</v>
      </c>
      <c r="E395" s="194" t="s">
        <v>107</v>
      </c>
      <c r="F395" s="198">
        <v>180000</v>
      </c>
      <c r="G395" s="198">
        <v>180000</v>
      </c>
      <c r="H395" s="178">
        <f t="shared" si="15"/>
        <v>180</v>
      </c>
      <c r="I395" s="178">
        <f t="shared" si="16"/>
        <v>180</v>
      </c>
    </row>
    <row r="396" spans="1:9" ht="51">
      <c r="A396" s="184">
        <f t="shared" si="17"/>
        <v>384</v>
      </c>
      <c r="B396" s="193" t="s">
        <v>779</v>
      </c>
      <c r="C396" s="194" t="s">
        <v>46</v>
      </c>
      <c r="D396" s="194" t="s">
        <v>437</v>
      </c>
      <c r="E396" s="194" t="s">
        <v>19</v>
      </c>
      <c r="F396" s="198">
        <v>80092344</v>
      </c>
      <c r="G396" s="198">
        <v>79704144</v>
      </c>
      <c r="H396" s="178">
        <f t="shared" si="15"/>
        <v>80092.344</v>
      </c>
      <c r="I396" s="178">
        <f t="shared" si="16"/>
        <v>79704.144</v>
      </c>
    </row>
    <row r="397" spans="1:9" ht="38.25">
      <c r="A397" s="184">
        <f t="shared" si="17"/>
        <v>385</v>
      </c>
      <c r="B397" s="193" t="s">
        <v>151</v>
      </c>
      <c r="C397" s="194" t="s">
        <v>46</v>
      </c>
      <c r="D397" s="194" t="s">
        <v>438</v>
      </c>
      <c r="E397" s="194" t="s">
        <v>19</v>
      </c>
      <c r="F397" s="198">
        <v>200000</v>
      </c>
      <c r="G397" s="198">
        <v>150000</v>
      </c>
      <c r="H397" s="178">
        <f t="shared" si="15"/>
        <v>200</v>
      </c>
      <c r="I397" s="178">
        <f t="shared" si="16"/>
        <v>150</v>
      </c>
    </row>
    <row r="398" spans="1:9" ht="12.75">
      <c r="A398" s="184">
        <f t="shared" si="17"/>
        <v>386</v>
      </c>
      <c r="B398" s="193" t="s">
        <v>136</v>
      </c>
      <c r="C398" s="194" t="s">
        <v>46</v>
      </c>
      <c r="D398" s="194" t="s">
        <v>438</v>
      </c>
      <c r="E398" s="194" t="s">
        <v>97</v>
      </c>
      <c r="F398" s="198">
        <v>200000</v>
      </c>
      <c r="G398" s="198">
        <v>150000</v>
      </c>
      <c r="H398" s="178">
        <f aca="true" t="shared" si="18" ref="H398:H461">F398/1000</f>
        <v>200</v>
      </c>
      <c r="I398" s="178">
        <f aca="true" t="shared" si="19" ref="I398:I461">G398/1000</f>
        <v>150</v>
      </c>
    </row>
    <row r="399" spans="1:9" ht="25.5">
      <c r="A399" s="184">
        <f aca="true" t="shared" si="20" ref="A399:A462">1+A398</f>
        <v>387</v>
      </c>
      <c r="B399" s="193" t="s">
        <v>1234</v>
      </c>
      <c r="C399" s="194" t="s">
        <v>46</v>
      </c>
      <c r="D399" s="194" t="s">
        <v>1235</v>
      </c>
      <c r="E399" s="194" t="s">
        <v>19</v>
      </c>
      <c r="F399" s="198">
        <v>100000</v>
      </c>
      <c r="G399" s="198">
        <v>100000</v>
      </c>
      <c r="H399" s="178">
        <f t="shared" si="18"/>
        <v>100</v>
      </c>
      <c r="I399" s="178">
        <f t="shared" si="19"/>
        <v>100</v>
      </c>
    </row>
    <row r="400" spans="1:9" ht="38.25">
      <c r="A400" s="184">
        <f t="shared" si="20"/>
        <v>388</v>
      </c>
      <c r="B400" s="193" t="s">
        <v>113</v>
      </c>
      <c r="C400" s="194" t="s">
        <v>46</v>
      </c>
      <c r="D400" s="194" t="s">
        <v>1235</v>
      </c>
      <c r="E400" s="194" t="s">
        <v>102</v>
      </c>
      <c r="F400" s="198">
        <v>100000</v>
      </c>
      <c r="G400" s="198">
        <v>100000</v>
      </c>
      <c r="H400" s="178">
        <f t="shared" si="18"/>
        <v>100</v>
      </c>
      <c r="I400" s="178">
        <f t="shared" si="19"/>
        <v>100</v>
      </c>
    </row>
    <row r="401" spans="1:9" ht="25.5">
      <c r="A401" s="184">
        <f t="shared" si="20"/>
        <v>389</v>
      </c>
      <c r="B401" s="193" t="s">
        <v>152</v>
      </c>
      <c r="C401" s="194" t="s">
        <v>46</v>
      </c>
      <c r="D401" s="194" t="s">
        <v>439</v>
      </c>
      <c r="E401" s="194" t="s">
        <v>19</v>
      </c>
      <c r="F401" s="198">
        <v>380000</v>
      </c>
      <c r="G401" s="198">
        <v>280000</v>
      </c>
      <c r="H401" s="178">
        <f t="shared" si="18"/>
        <v>380</v>
      </c>
      <c r="I401" s="178">
        <f t="shared" si="19"/>
        <v>280</v>
      </c>
    </row>
    <row r="402" spans="1:9" ht="38.25">
      <c r="A402" s="184">
        <f t="shared" si="20"/>
        <v>390</v>
      </c>
      <c r="B402" s="193" t="s">
        <v>304</v>
      </c>
      <c r="C402" s="194" t="s">
        <v>46</v>
      </c>
      <c r="D402" s="194" t="s">
        <v>439</v>
      </c>
      <c r="E402" s="194" t="s">
        <v>305</v>
      </c>
      <c r="F402" s="198">
        <v>380000</v>
      </c>
      <c r="G402" s="198">
        <v>280000</v>
      </c>
      <c r="H402" s="178">
        <f t="shared" si="18"/>
        <v>380</v>
      </c>
      <c r="I402" s="178">
        <f t="shared" si="19"/>
        <v>280</v>
      </c>
    </row>
    <row r="403" spans="1:9" ht="114.75">
      <c r="A403" s="184">
        <f t="shared" si="20"/>
        <v>391</v>
      </c>
      <c r="B403" s="193" t="s">
        <v>854</v>
      </c>
      <c r="C403" s="194" t="s">
        <v>46</v>
      </c>
      <c r="D403" s="194" t="s">
        <v>440</v>
      </c>
      <c r="E403" s="194" t="s">
        <v>19</v>
      </c>
      <c r="F403" s="198">
        <v>110000</v>
      </c>
      <c r="G403" s="198">
        <v>110000</v>
      </c>
      <c r="H403" s="178">
        <f t="shared" si="18"/>
        <v>110</v>
      </c>
      <c r="I403" s="178">
        <f t="shared" si="19"/>
        <v>110</v>
      </c>
    </row>
    <row r="404" spans="1:9" ht="38.25">
      <c r="A404" s="184">
        <f t="shared" si="20"/>
        <v>392</v>
      </c>
      <c r="B404" s="193" t="s">
        <v>113</v>
      </c>
      <c r="C404" s="194" t="s">
        <v>46</v>
      </c>
      <c r="D404" s="194" t="s">
        <v>440</v>
      </c>
      <c r="E404" s="194" t="s">
        <v>102</v>
      </c>
      <c r="F404" s="198">
        <v>110000</v>
      </c>
      <c r="G404" s="198">
        <v>110000</v>
      </c>
      <c r="H404" s="178">
        <f t="shared" si="18"/>
        <v>110</v>
      </c>
      <c r="I404" s="178">
        <f t="shared" si="19"/>
        <v>110</v>
      </c>
    </row>
    <row r="405" spans="1:9" ht="25.5">
      <c r="A405" s="184">
        <f t="shared" si="20"/>
        <v>393</v>
      </c>
      <c r="B405" s="193" t="s">
        <v>153</v>
      </c>
      <c r="C405" s="194" t="s">
        <v>46</v>
      </c>
      <c r="D405" s="194" t="s">
        <v>441</v>
      </c>
      <c r="E405" s="194" t="s">
        <v>19</v>
      </c>
      <c r="F405" s="198">
        <v>10000</v>
      </c>
      <c r="G405" s="198">
        <v>10000</v>
      </c>
      <c r="H405" s="178">
        <f t="shared" si="18"/>
        <v>10</v>
      </c>
      <c r="I405" s="178">
        <f t="shared" si="19"/>
        <v>10</v>
      </c>
    </row>
    <row r="406" spans="1:9" ht="38.25">
      <c r="A406" s="184">
        <f t="shared" si="20"/>
        <v>394</v>
      </c>
      <c r="B406" s="193" t="s">
        <v>113</v>
      </c>
      <c r="C406" s="194" t="s">
        <v>46</v>
      </c>
      <c r="D406" s="194" t="s">
        <v>441</v>
      </c>
      <c r="E406" s="194" t="s">
        <v>102</v>
      </c>
      <c r="F406" s="198">
        <v>10000</v>
      </c>
      <c r="G406" s="198">
        <v>10000</v>
      </c>
      <c r="H406" s="178">
        <f t="shared" si="18"/>
        <v>10</v>
      </c>
      <c r="I406" s="178">
        <f t="shared" si="19"/>
        <v>10</v>
      </c>
    </row>
    <row r="407" spans="1:9" ht="76.5">
      <c r="A407" s="184">
        <f t="shared" si="20"/>
        <v>395</v>
      </c>
      <c r="B407" s="193" t="s">
        <v>707</v>
      </c>
      <c r="C407" s="194" t="s">
        <v>46</v>
      </c>
      <c r="D407" s="194" t="s">
        <v>442</v>
      </c>
      <c r="E407" s="194" t="s">
        <v>19</v>
      </c>
      <c r="F407" s="198">
        <v>7811644</v>
      </c>
      <c r="G407" s="198">
        <v>7811644</v>
      </c>
      <c r="H407" s="178">
        <f t="shared" si="18"/>
        <v>7811.644</v>
      </c>
      <c r="I407" s="178">
        <f t="shared" si="19"/>
        <v>7811.644</v>
      </c>
    </row>
    <row r="408" spans="1:9" ht="38.25">
      <c r="A408" s="184">
        <f t="shared" si="20"/>
        <v>396</v>
      </c>
      <c r="B408" s="193" t="s">
        <v>113</v>
      </c>
      <c r="C408" s="194" t="s">
        <v>46</v>
      </c>
      <c r="D408" s="194" t="s">
        <v>442</v>
      </c>
      <c r="E408" s="194" t="s">
        <v>102</v>
      </c>
      <c r="F408" s="198">
        <v>110000</v>
      </c>
      <c r="G408" s="198">
        <v>110000</v>
      </c>
      <c r="H408" s="178">
        <f t="shared" si="18"/>
        <v>110</v>
      </c>
      <c r="I408" s="178">
        <f t="shared" si="19"/>
        <v>110</v>
      </c>
    </row>
    <row r="409" spans="1:9" ht="25.5">
      <c r="A409" s="184">
        <f t="shared" si="20"/>
        <v>397</v>
      </c>
      <c r="B409" s="193" t="s">
        <v>150</v>
      </c>
      <c r="C409" s="194" t="s">
        <v>46</v>
      </c>
      <c r="D409" s="194" t="s">
        <v>442</v>
      </c>
      <c r="E409" s="194" t="s">
        <v>107</v>
      </c>
      <c r="F409" s="198">
        <v>7701644</v>
      </c>
      <c r="G409" s="198">
        <v>7701644</v>
      </c>
      <c r="H409" s="178">
        <f t="shared" si="18"/>
        <v>7701.644</v>
      </c>
      <c r="I409" s="178">
        <f t="shared" si="19"/>
        <v>7701.644</v>
      </c>
    </row>
    <row r="410" spans="1:9" ht="89.25">
      <c r="A410" s="184">
        <f t="shared" si="20"/>
        <v>398</v>
      </c>
      <c r="B410" s="193" t="s">
        <v>708</v>
      </c>
      <c r="C410" s="194" t="s">
        <v>46</v>
      </c>
      <c r="D410" s="194" t="s">
        <v>443</v>
      </c>
      <c r="E410" s="194" t="s">
        <v>19</v>
      </c>
      <c r="F410" s="198">
        <v>63491500</v>
      </c>
      <c r="G410" s="198">
        <v>63253500</v>
      </c>
      <c r="H410" s="178">
        <f t="shared" si="18"/>
        <v>63491.5</v>
      </c>
      <c r="I410" s="178">
        <f t="shared" si="19"/>
        <v>63253.5</v>
      </c>
    </row>
    <row r="411" spans="1:9" ht="38.25">
      <c r="A411" s="184">
        <f t="shared" si="20"/>
        <v>399</v>
      </c>
      <c r="B411" s="193" t="s">
        <v>113</v>
      </c>
      <c r="C411" s="194" t="s">
        <v>46</v>
      </c>
      <c r="D411" s="194" t="s">
        <v>443</v>
      </c>
      <c r="E411" s="194" t="s">
        <v>102</v>
      </c>
      <c r="F411" s="198">
        <v>797000</v>
      </c>
      <c r="G411" s="198">
        <v>792000</v>
      </c>
      <c r="H411" s="178">
        <f t="shared" si="18"/>
        <v>797</v>
      </c>
      <c r="I411" s="178">
        <f t="shared" si="19"/>
        <v>792</v>
      </c>
    </row>
    <row r="412" spans="1:9" ht="25.5">
      <c r="A412" s="184">
        <f t="shared" si="20"/>
        <v>400</v>
      </c>
      <c r="B412" s="193" t="s">
        <v>150</v>
      </c>
      <c r="C412" s="194" t="s">
        <v>46</v>
      </c>
      <c r="D412" s="194" t="s">
        <v>443</v>
      </c>
      <c r="E412" s="194" t="s">
        <v>107</v>
      </c>
      <c r="F412" s="198">
        <v>62694500</v>
      </c>
      <c r="G412" s="198">
        <v>62461500</v>
      </c>
      <c r="H412" s="178">
        <f t="shared" si="18"/>
        <v>62694.5</v>
      </c>
      <c r="I412" s="178">
        <f t="shared" si="19"/>
        <v>62461.5</v>
      </c>
    </row>
    <row r="413" spans="1:9" ht="76.5">
      <c r="A413" s="184">
        <f t="shared" si="20"/>
        <v>401</v>
      </c>
      <c r="B413" s="193" t="s">
        <v>709</v>
      </c>
      <c r="C413" s="194" t="s">
        <v>46</v>
      </c>
      <c r="D413" s="194" t="s">
        <v>444</v>
      </c>
      <c r="E413" s="194" t="s">
        <v>19</v>
      </c>
      <c r="F413" s="198">
        <v>7989200</v>
      </c>
      <c r="G413" s="198">
        <v>7989000</v>
      </c>
      <c r="H413" s="178">
        <f t="shared" si="18"/>
        <v>7989.2</v>
      </c>
      <c r="I413" s="178">
        <f t="shared" si="19"/>
        <v>7989</v>
      </c>
    </row>
    <row r="414" spans="1:9" ht="38.25">
      <c r="A414" s="184">
        <f t="shared" si="20"/>
        <v>402</v>
      </c>
      <c r="B414" s="193" t="s">
        <v>113</v>
      </c>
      <c r="C414" s="194" t="s">
        <v>46</v>
      </c>
      <c r="D414" s="194" t="s">
        <v>444</v>
      </c>
      <c r="E414" s="194" t="s">
        <v>102</v>
      </c>
      <c r="F414" s="198">
        <v>118000</v>
      </c>
      <c r="G414" s="198">
        <v>118000</v>
      </c>
      <c r="H414" s="178">
        <f t="shared" si="18"/>
        <v>118</v>
      </c>
      <c r="I414" s="178">
        <f t="shared" si="19"/>
        <v>118</v>
      </c>
    </row>
    <row r="415" spans="1:9" ht="25.5">
      <c r="A415" s="184">
        <f t="shared" si="20"/>
        <v>403</v>
      </c>
      <c r="B415" s="193" t="s">
        <v>150</v>
      </c>
      <c r="C415" s="194" t="s">
        <v>46</v>
      </c>
      <c r="D415" s="194" t="s">
        <v>444</v>
      </c>
      <c r="E415" s="194" t="s">
        <v>107</v>
      </c>
      <c r="F415" s="198">
        <v>7871200</v>
      </c>
      <c r="G415" s="198">
        <v>7871000</v>
      </c>
      <c r="H415" s="178">
        <f t="shared" si="18"/>
        <v>7871.2</v>
      </c>
      <c r="I415" s="178">
        <f t="shared" si="19"/>
        <v>7871</v>
      </c>
    </row>
    <row r="416" spans="1:9" ht="12.75">
      <c r="A416" s="184">
        <f t="shared" si="20"/>
        <v>404</v>
      </c>
      <c r="B416" s="193" t="s">
        <v>95</v>
      </c>
      <c r="C416" s="194" t="s">
        <v>46</v>
      </c>
      <c r="D416" s="194" t="s">
        <v>363</v>
      </c>
      <c r="E416" s="194" t="s">
        <v>19</v>
      </c>
      <c r="F416" s="198">
        <v>307745</v>
      </c>
      <c r="G416" s="198">
        <v>317750</v>
      </c>
      <c r="H416" s="178">
        <f t="shared" si="18"/>
        <v>307.745</v>
      </c>
      <c r="I416" s="178">
        <f t="shared" si="19"/>
        <v>317.75</v>
      </c>
    </row>
    <row r="417" spans="1:9" ht="25.5">
      <c r="A417" s="184">
        <f t="shared" si="20"/>
        <v>405</v>
      </c>
      <c r="B417" s="193" t="s">
        <v>154</v>
      </c>
      <c r="C417" s="194" t="s">
        <v>46</v>
      </c>
      <c r="D417" s="194" t="s">
        <v>445</v>
      </c>
      <c r="E417" s="194" t="s">
        <v>19</v>
      </c>
      <c r="F417" s="198">
        <v>307745</v>
      </c>
      <c r="G417" s="198">
        <v>317750</v>
      </c>
      <c r="H417" s="178">
        <f t="shared" si="18"/>
        <v>307.745</v>
      </c>
      <c r="I417" s="178">
        <f t="shared" si="19"/>
        <v>317.75</v>
      </c>
    </row>
    <row r="418" spans="1:9" ht="25.5">
      <c r="A418" s="184">
        <f t="shared" si="20"/>
        <v>406</v>
      </c>
      <c r="B418" s="193" t="s">
        <v>155</v>
      </c>
      <c r="C418" s="194" t="s">
        <v>46</v>
      </c>
      <c r="D418" s="194" t="s">
        <v>445</v>
      </c>
      <c r="E418" s="194" t="s">
        <v>99</v>
      </c>
      <c r="F418" s="198">
        <v>307745</v>
      </c>
      <c r="G418" s="198">
        <v>317750</v>
      </c>
      <c r="H418" s="178">
        <f t="shared" si="18"/>
        <v>307.745</v>
      </c>
      <c r="I418" s="178">
        <f t="shared" si="19"/>
        <v>317.75</v>
      </c>
    </row>
    <row r="419" spans="1:9" ht="12.75">
      <c r="A419" s="184">
        <f t="shared" si="20"/>
        <v>407</v>
      </c>
      <c r="B419" s="193" t="s">
        <v>81</v>
      </c>
      <c r="C419" s="194" t="s">
        <v>92</v>
      </c>
      <c r="D419" s="194" t="s">
        <v>362</v>
      </c>
      <c r="E419" s="194" t="s">
        <v>19</v>
      </c>
      <c r="F419" s="198">
        <v>7079856</v>
      </c>
      <c r="G419" s="198">
        <v>7317856</v>
      </c>
      <c r="H419" s="178">
        <f t="shared" si="18"/>
        <v>7079.856</v>
      </c>
      <c r="I419" s="178">
        <f t="shared" si="19"/>
        <v>7317.856</v>
      </c>
    </row>
    <row r="420" spans="1:9" ht="51">
      <c r="A420" s="184">
        <f t="shared" si="20"/>
        <v>408</v>
      </c>
      <c r="B420" s="193" t="s">
        <v>779</v>
      </c>
      <c r="C420" s="194" t="s">
        <v>92</v>
      </c>
      <c r="D420" s="194" t="s">
        <v>437</v>
      </c>
      <c r="E420" s="194" t="s">
        <v>19</v>
      </c>
      <c r="F420" s="198">
        <v>7079856</v>
      </c>
      <c r="G420" s="198">
        <v>7317856</v>
      </c>
      <c r="H420" s="178">
        <f t="shared" si="18"/>
        <v>7079.856</v>
      </c>
      <c r="I420" s="178">
        <f t="shared" si="19"/>
        <v>7317.856</v>
      </c>
    </row>
    <row r="421" spans="1:9" ht="76.5">
      <c r="A421" s="184">
        <f t="shared" si="20"/>
        <v>409</v>
      </c>
      <c r="B421" s="193" t="s">
        <v>707</v>
      </c>
      <c r="C421" s="194" t="s">
        <v>92</v>
      </c>
      <c r="D421" s="194" t="s">
        <v>442</v>
      </c>
      <c r="E421" s="194" t="s">
        <v>19</v>
      </c>
      <c r="F421" s="198">
        <v>557856</v>
      </c>
      <c r="G421" s="198">
        <v>557856</v>
      </c>
      <c r="H421" s="178">
        <f t="shared" si="18"/>
        <v>557.856</v>
      </c>
      <c r="I421" s="178">
        <f t="shared" si="19"/>
        <v>557.856</v>
      </c>
    </row>
    <row r="422" spans="1:9" ht="25.5">
      <c r="A422" s="184">
        <f t="shared" si="20"/>
        <v>410</v>
      </c>
      <c r="B422" s="193" t="s">
        <v>119</v>
      </c>
      <c r="C422" s="194" t="s">
        <v>92</v>
      </c>
      <c r="D422" s="194" t="s">
        <v>442</v>
      </c>
      <c r="E422" s="194" t="s">
        <v>103</v>
      </c>
      <c r="F422" s="198">
        <v>557856</v>
      </c>
      <c r="G422" s="198">
        <v>557856</v>
      </c>
      <c r="H422" s="178">
        <f t="shared" si="18"/>
        <v>557.856</v>
      </c>
      <c r="I422" s="178">
        <f t="shared" si="19"/>
        <v>557.856</v>
      </c>
    </row>
    <row r="423" spans="1:9" ht="89.25">
      <c r="A423" s="184">
        <f t="shared" si="20"/>
        <v>411</v>
      </c>
      <c r="B423" s="193" t="s">
        <v>708</v>
      </c>
      <c r="C423" s="194" t="s">
        <v>92</v>
      </c>
      <c r="D423" s="194" t="s">
        <v>443</v>
      </c>
      <c r="E423" s="194" t="s">
        <v>19</v>
      </c>
      <c r="F423" s="198">
        <v>6522000</v>
      </c>
      <c r="G423" s="198">
        <v>6760000</v>
      </c>
      <c r="H423" s="178">
        <f t="shared" si="18"/>
        <v>6522</v>
      </c>
      <c r="I423" s="178">
        <f t="shared" si="19"/>
        <v>6760</v>
      </c>
    </row>
    <row r="424" spans="1:9" ht="25.5">
      <c r="A424" s="184">
        <f t="shared" si="20"/>
        <v>412</v>
      </c>
      <c r="B424" s="193" t="s">
        <v>119</v>
      </c>
      <c r="C424" s="194" t="s">
        <v>92</v>
      </c>
      <c r="D424" s="194" t="s">
        <v>443</v>
      </c>
      <c r="E424" s="194" t="s">
        <v>103</v>
      </c>
      <c r="F424" s="198">
        <v>5942000</v>
      </c>
      <c r="G424" s="198">
        <v>6180000</v>
      </c>
      <c r="H424" s="178">
        <f t="shared" si="18"/>
        <v>5942</v>
      </c>
      <c r="I424" s="178">
        <f t="shared" si="19"/>
        <v>6180</v>
      </c>
    </row>
    <row r="425" spans="1:9" ht="38.25">
      <c r="A425" s="184">
        <f t="shared" si="20"/>
        <v>413</v>
      </c>
      <c r="B425" s="193" t="s">
        <v>113</v>
      </c>
      <c r="C425" s="194" t="s">
        <v>92</v>
      </c>
      <c r="D425" s="194" t="s">
        <v>443</v>
      </c>
      <c r="E425" s="194" t="s">
        <v>102</v>
      </c>
      <c r="F425" s="198">
        <v>440000</v>
      </c>
      <c r="G425" s="198">
        <v>440000</v>
      </c>
      <c r="H425" s="178">
        <f t="shared" si="18"/>
        <v>440</v>
      </c>
      <c r="I425" s="178">
        <f t="shared" si="19"/>
        <v>440</v>
      </c>
    </row>
    <row r="426" spans="1:9" ht="12.75">
      <c r="A426" s="184">
        <f t="shared" si="20"/>
        <v>414</v>
      </c>
      <c r="B426" s="193" t="s">
        <v>120</v>
      </c>
      <c r="C426" s="194" t="s">
        <v>92</v>
      </c>
      <c r="D426" s="194" t="s">
        <v>443</v>
      </c>
      <c r="E426" s="194" t="s">
        <v>104</v>
      </c>
      <c r="F426" s="198">
        <v>140000</v>
      </c>
      <c r="G426" s="198">
        <v>140000</v>
      </c>
      <c r="H426" s="178">
        <f t="shared" si="18"/>
        <v>140</v>
      </c>
      <c r="I426" s="178">
        <f t="shared" si="19"/>
        <v>140</v>
      </c>
    </row>
    <row r="427" spans="1:9" ht="12.75">
      <c r="A427" s="184">
        <f t="shared" si="20"/>
        <v>415</v>
      </c>
      <c r="B427" s="193" t="s">
        <v>82</v>
      </c>
      <c r="C427" s="194" t="s">
        <v>47</v>
      </c>
      <c r="D427" s="194" t="s">
        <v>362</v>
      </c>
      <c r="E427" s="194" t="s">
        <v>19</v>
      </c>
      <c r="F427" s="198">
        <v>18791000</v>
      </c>
      <c r="G427" s="198">
        <v>16910292.51</v>
      </c>
      <c r="H427" s="178">
        <f t="shared" si="18"/>
        <v>18791</v>
      </c>
      <c r="I427" s="178">
        <f t="shared" si="19"/>
        <v>16910.292510000003</v>
      </c>
    </row>
    <row r="428" spans="1:9" ht="12.75">
      <c r="A428" s="184">
        <f t="shared" si="20"/>
        <v>416</v>
      </c>
      <c r="B428" s="193" t="s">
        <v>60</v>
      </c>
      <c r="C428" s="194" t="s">
        <v>61</v>
      </c>
      <c r="D428" s="194" t="s">
        <v>362</v>
      </c>
      <c r="E428" s="194" t="s">
        <v>19</v>
      </c>
      <c r="F428" s="198">
        <v>16973348.51</v>
      </c>
      <c r="G428" s="198">
        <v>16910292.51</v>
      </c>
      <c r="H428" s="178">
        <f t="shared" si="18"/>
        <v>16973.348510000003</v>
      </c>
      <c r="I428" s="178">
        <f t="shared" si="19"/>
        <v>16910.292510000003</v>
      </c>
    </row>
    <row r="429" spans="1:9" ht="51">
      <c r="A429" s="184">
        <f t="shared" si="20"/>
        <v>417</v>
      </c>
      <c r="B429" s="193" t="s">
        <v>647</v>
      </c>
      <c r="C429" s="194" t="s">
        <v>61</v>
      </c>
      <c r="D429" s="194" t="s">
        <v>492</v>
      </c>
      <c r="E429" s="194" t="s">
        <v>19</v>
      </c>
      <c r="F429" s="198">
        <v>16973348.51</v>
      </c>
      <c r="G429" s="198">
        <v>16910292.51</v>
      </c>
      <c r="H429" s="178">
        <f t="shared" si="18"/>
        <v>16973.348510000003</v>
      </c>
      <c r="I429" s="178">
        <f t="shared" si="19"/>
        <v>16910.292510000003</v>
      </c>
    </row>
    <row r="430" spans="1:9" ht="25.5">
      <c r="A430" s="184">
        <f t="shared" si="20"/>
        <v>418</v>
      </c>
      <c r="B430" s="193" t="s">
        <v>535</v>
      </c>
      <c r="C430" s="194" t="s">
        <v>61</v>
      </c>
      <c r="D430" s="194" t="s">
        <v>514</v>
      </c>
      <c r="E430" s="194" t="s">
        <v>19</v>
      </c>
      <c r="F430" s="198">
        <v>16973348.51</v>
      </c>
      <c r="G430" s="198">
        <v>16910292.51</v>
      </c>
      <c r="H430" s="178">
        <f t="shared" si="18"/>
        <v>16973.348510000003</v>
      </c>
      <c r="I430" s="178">
        <f t="shared" si="19"/>
        <v>16910.292510000003</v>
      </c>
    </row>
    <row r="431" spans="1:9" ht="38.25">
      <c r="A431" s="184">
        <f t="shared" si="20"/>
        <v>419</v>
      </c>
      <c r="B431" s="193" t="s">
        <v>194</v>
      </c>
      <c r="C431" s="194" t="s">
        <v>61</v>
      </c>
      <c r="D431" s="194" t="s">
        <v>515</v>
      </c>
      <c r="E431" s="194" t="s">
        <v>19</v>
      </c>
      <c r="F431" s="198">
        <v>16953348.51</v>
      </c>
      <c r="G431" s="198">
        <v>16910292.51</v>
      </c>
      <c r="H431" s="178">
        <f t="shared" si="18"/>
        <v>16953.348510000003</v>
      </c>
      <c r="I431" s="178">
        <f t="shared" si="19"/>
        <v>16910.292510000003</v>
      </c>
    </row>
    <row r="432" spans="1:9" ht="25.5">
      <c r="A432" s="184">
        <f t="shared" si="20"/>
        <v>420</v>
      </c>
      <c r="B432" s="193" t="s">
        <v>119</v>
      </c>
      <c r="C432" s="194" t="s">
        <v>61</v>
      </c>
      <c r="D432" s="194" t="s">
        <v>515</v>
      </c>
      <c r="E432" s="194" t="s">
        <v>103</v>
      </c>
      <c r="F432" s="198">
        <v>14942804</v>
      </c>
      <c r="G432" s="198">
        <v>14922804</v>
      </c>
      <c r="H432" s="178">
        <f t="shared" si="18"/>
        <v>14942.804</v>
      </c>
      <c r="I432" s="178">
        <f t="shared" si="19"/>
        <v>14922.804</v>
      </c>
    </row>
    <row r="433" spans="1:9" ht="38.25">
      <c r="A433" s="184">
        <f t="shared" si="20"/>
        <v>421</v>
      </c>
      <c r="B433" s="193" t="s">
        <v>113</v>
      </c>
      <c r="C433" s="194" t="s">
        <v>61</v>
      </c>
      <c r="D433" s="194" t="s">
        <v>515</v>
      </c>
      <c r="E433" s="194" t="s">
        <v>102</v>
      </c>
      <c r="F433" s="198">
        <v>1647254.51</v>
      </c>
      <c r="G433" s="198">
        <v>1624198.51</v>
      </c>
      <c r="H433" s="178">
        <f t="shared" si="18"/>
        <v>1647.25451</v>
      </c>
      <c r="I433" s="178">
        <f t="shared" si="19"/>
        <v>1624.19851</v>
      </c>
    </row>
    <row r="434" spans="1:9" ht="12.75">
      <c r="A434" s="184">
        <f t="shared" si="20"/>
        <v>422</v>
      </c>
      <c r="B434" s="193" t="s">
        <v>120</v>
      </c>
      <c r="C434" s="194" t="s">
        <v>61</v>
      </c>
      <c r="D434" s="194" t="s">
        <v>515</v>
      </c>
      <c r="E434" s="194" t="s">
        <v>104</v>
      </c>
      <c r="F434" s="198">
        <v>363290</v>
      </c>
      <c r="G434" s="198">
        <v>363290</v>
      </c>
      <c r="H434" s="178">
        <f t="shared" si="18"/>
        <v>363.29</v>
      </c>
      <c r="I434" s="178">
        <f t="shared" si="19"/>
        <v>363.29</v>
      </c>
    </row>
    <row r="435" spans="1:9" ht="63.75">
      <c r="A435" s="184">
        <f t="shared" si="20"/>
        <v>423</v>
      </c>
      <c r="B435" s="193" t="s">
        <v>680</v>
      </c>
      <c r="C435" s="194" t="s">
        <v>61</v>
      </c>
      <c r="D435" s="194" t="s">
        <v>681</v>
      </c>
      <c r="E435" s="194" t="s">
        <v>19</v>
      </c>
      <c r="F435" s="198">
        <v>20000</v>
      </c>
      <c r="G435" s="198">
        <v>0</v>
      </c>
      <c r="H435" s="178">
        <f t="shared" si="18"/>
        <v>20</v>
      </c>
      <c r="I435" s="178">
        <f t="shared" si="19"/>
        <v>0</v>
      </c>
    </row>
    <row r="436" spans="1:9" ht="38.25">
      <c r="A436" s="184">
        <f t="shared" si="20"/>
        <v>424</v>
      </c>
      <c r="B436" s="193" t="s">
        <v>113</v>
      </c>
      <c r="C436" s="194" t="s">
        <v>61</v>
      </c>
      <c r="D436" s="194" t="s">
        <v>681</v>
      </c>
      <c r="E436" s="194" t="s">
        <v>102</v>
      </c>
      <c r="F436" s="198">
        <v>20000</v>
      </c>
      <c r="G436" s="198">
        <v>0</v>
      </c>
      <c r="H436" s="178">
        <f t="shared" si="18"/>
        <v>20</v>
      </c>
      <c r="I436" s="178">
        <f t="shared" si="19"/>
        <v>0</v>
      </c>
    </row>
    <row r="437" spans="1:9" ht="12.75">
      <c r="A437" s="184">
        <f t="shared" si="20"/>
        <v>425</v>
      </c>
      <c r="B437" s="193" t="s">
        <v>83</v>
      </c>
      <c r="C437" s="194" t="s">
        <v>1</v>
      </c>
      <c r="D437" s="194" t="s">
        <v>362</v>
      </c>
      <c r="E437" s="194" t="s">
        <v>19</v>
      </c>
      <c r="F437" s="198">
        <v>1817651.49</v>
      </c>
      <c r="G437" s="198">
        <v>0</v>
      </c>
      <c r="H437" s="178">
        <f t="shared" si="18"/>
        <v>1817.65149</v>
      </c>
      <c r="I437" s="178">
        <f t="shared" si="19"/>
        <v>0</v>
      </c>
    </row>
    <row r="438" spans="1:9" ht="51">
      <c r="A438" s="184">
        <f t="shared" si="20"/>
        <v>426</v>
      </c>
      <c r="B438" s="193" t="s">
        <v>647</v>
      </c>
      <c r="C438" s="194" t="s">
        <v>1</v>
      </c>
      <c r="D438" s="194" t="s">
        <v>492</v>
      </c>
      <c r="E438" s="194" t="s">
        <v>19</v>
      </c>
      <c r="F438" s="198">
        <v>1817651.49</v>
      </c>
      <c r="G438" s="198">
        <v>0</v>
      </c>
      <c r="H438" s="178">
        <f t="shared" si="18"/>
        <v>1817.65149</v>
      </c>
      <c r="I438" s="178">
        <f t="shared" si="19"/>
        <v>0</v>
      </c>
    </row>
    <row r="439" spans="1:9" ht="25.5">
      <c r="A439" s="184">
        <f t="shared" si="20"/>
        <v>427</v>
      </c>
      <c r="B439" s="193" t="s">
        <v>535</v>
      </c>
      <c r="C439" s="194" t="s">
        <v>1</v>
      </c>
      <c r="D439" s="194" t="s">
        <v>514</v>
      </c>
      <c r="E439" s="194" t="s">
        <v>19</v>
      </c>
      <c r="F439" s="198">
        <v>1817651.49</v>
      </c>
      <c r="G439" s="198">
        <v>0</v>
      </c>
      <c r="H439" s="178">
        <f t="shared" si="18"/>
        <v>1817.65149</v>
      </c>
      <c r="I439" s="178">
        <f t="shared" si="19"/>
        <v>0</v>
      </c>
    </row>
    <row r="440" spans="1:9" ht="25.5">
      <c r="A440" s="184">
        <f t="shared" si="20"/>
        <v>428</v>
      </c>
      <c r="B440" s="193" t="s">
        <v>195</v>
      </c>
      <c r="C440" s="194" t="s">
        <v>1</v>
      </c>
      <c r="D440" s="194" t="s">
        <v>516</v>
      </c>
      <c r="E440" s="194" t="s">
        <v>19</v>
      </c>
      <c r="F440" s="198">
        <v>1817651.49</v>
      </c>
      <c r="G440" s="198">
        <v>0</v>
      </c>
      <c r="H440" s="178">
        <f t="shared" si="18"/>
        <v>1817.65149</v>
      </c>
      <c r="I440" s="178">
        <f t="shared" si="19"/>
        <v>0</v>
      </c>
    </row>
    <row r="441" spans="1:9" ht="25.5">
      <c r="A441" s="184">
        <f t="shared" si="20"/>
        <v>429</v>
      </c>
      <c r="B441" s="193" t="s">
        <v>119</v>
      </c>
      <c r="C441" s="194" t="s">
        <v>1</v>
      </c>
      <c r="D441" s="194" t="s">
        <v>516</v>
      </c>
      <c r="E441" s="194" t="s">
        <v>103</v>
      </c>
      <c r="F441" s="198">
        <v>1100000</v>
      </c>
      <c r="G441" s="198">
        <v>0</v>
      </c>
      <c r="H441" s="178">
        <f t="shared" si="18"/>
        <v>1100</v>
      </c>
      <c r="I441" s="178">
        <f t="shared" si="19"/>
        <v>0</v>
      </c>
    </row>
    <row r="442" spans="1:9" ht="38.25">
      <c r="A442" s="184">
        <f t="shared" si="20"/>
        <v>430</v>
      </c>
      <c r="B442" s="193" t="s">
        <v>113</v>
      </c>
      <c r="C442" s="194" t="s">
        <v>1</v>
      </c>
      <c r="D442" s="194" t="s">
        <v>516</v>
      </c>
      <c r="E442" s="194" t="s">
        <v>102</v>
      </c>
      <c r="F442" s="198">
        <v>717651.49</v>
      </c>
      <c r="G442" s="198">
        <v>0</v>
      </c>
      <c r="H442" s="178">
        <f t="shared" si="18"/>
        <v>717.65149</v>
      </c>
      <c r="I442" s="178">
        <f t="shared" si="19"/>
        <v>0</v>
      </c>
    </row>
    <row r="443" spans="1:9" ht="12.75">
      <c r="A443" s="184">
        <f t="shared" si="20"/>
        <v>431</v>
      </c>
      <c r="B443" s="193" t="s">
        <v>561</v>
      </c>
      <c r="C443" s="194" t="s">
        <v>562</v>
      </c>
      <c r="D443" s="194" t="s">
        <v>362</v>
      </c>
      <c r="E443" s="194" t="s">
        <v>19</v>
      </c>
      <c r="F443" s="198">
        <v>350000</v>
      </c>
      <c r="G443" s="198">
        <v>1350000</v>
      </c>
      <c r="H443" s="178">
        <f t="shared" si="18"/>
        <v>350</v>
      </c>
      <c r="I443" s="178">
        <f t="shared" si="19"/>
        <v>1350</v>
      </c>
    </row>
    <row r="444" spans="1:9" ht="12.75">
      <c r="A444" s="184">
        <f t="shared" si="20"/>
        <v>432</v>
      </c>
      <c r="B444" s="193" t="s">
        <v>563</v>
      </c>
      <c r="C444" s="194" t="s">
        <v>564</v>
      </c>
      <c r="D444" s="194" t="s">
        <v>362</v>
      </c>
      <c r="E444" s="194" t="s">
        <v>19</v>
      </c>
      <c r="F444" s="198">
        <v>350000</v>
      </c>
      <c r="G444" s="198">
        <v>350000</v>
      </c>
      <c r="H444" s="178">
        <f t="shared" si="18"/>
        <v>350</v>
      </c>
      <c r="I444" s="178">
        <f t="shared" si="19"/>
        <v>350</v>
      </c>
    </row>
    <row r="445" spans="1:9" ht="63.75">
      <c r="A445" s="184">
        <f t="shared" si="20"/>
        <v>433</v>
      </c>
      <c r="B445" s="193" t="s">
        <v>628</v>
      </c>
      <c r="C445" s="194" t="s">
        <v>564</v>
      </c>
      <c r="D445" s="194" t="s">
        <v>367</v>
      </c>
      <c r="E445" s="194" t="s">
        <v>19</v>
      </c>
      <c r="F445" s="198">
        <v>350000</v>
      </c>
      <c r="G445" s="198">
        <v>350000</v>
      </c>
      <c r="H445" s="178">
        <f t="shared" si="18"/>
        <v>350</v>
      </c>
      <c r="I445" s="178">
        <f t="shared" si="19"/>
        <v>350</v>
      </c>
    </row>
    <row r="446" spans="1:9" ht="25.5">
      <c r="A446" s="184">
        <f t="shared" si="20"/>
        <v>434</v>
      </c>
      <c r="B446" s="193" t="s">
        <v>565</v>
      </c>
      <c r="C446" s="194" t="s">
        <v>564</v>
      </c>
      <c r="D446" s="194" t="s">
        <v>376</v>
      </c>
      <c r="E446" s="194" t="s">
        <v>19</v>
      </c>
      <c r="F446" s="198">
        <v>350000</v>
      </c>
      <c r="G446" s="198">
        <v>350000</v>
      </c>
      <c r="H446" s="178">
        <f t="shared" si="18"/>
        <v>350</v>
      </c>
      <c r="I446" s="178">
        <f t="shared" si="19"/>
        <v>350</v>
      </c>
    </row>
    <row r="447" spans="1:9" ht="38.25">
      <c r="A447" s="184">
        <f t="shared" si="20"/>
        <v>435</v>
      </c>
      <c r="B447" s="193" t="s">
        <v>113</v>
      </c>
      <c r="C447" s="194" t="s">
        <v>564</v>
      </c>
      <c r="D447" s="194" t="s">
        <v>376</v>
      </c>
      <c r="E447" s="194" t="s">
        <v>102</v>
      </c>
      <c r="F447" s="198">
        <v>350000</v>
      </c>
      <c r="G447" s="198">
        <v>350000</v>
      </c>
      <c r="H447" s="178">
        <f t="shared" si="18"/>
        <v>350</v>
      </c>
      <c r="I447" s="178">
        <f t="shared" si="19"/>
        <v>350</v>
      </c>
    </row>
    <row r="448" spans="1:9" ht="12.75">
      <c r="A448" s="184">
        <f t="shared" si="20"/>
        <v>436</v>
      </c>
      <c r="B448" s="193" t="s">
        <v>566</v>
      </c>
      <c r="C448" s="194" t="s">
        <v>567</v>
      </c>
      <c r="D448" s="194" t="s">
        <v>362</v>
      </c>
      <c r="E448" s="194" t="s">
        <v>19</v>
      </c>
      <c r="F448" s="198">
        <v>0</v>
      </c>
      <c r="G448" s="198">
        <v>1000000</v>
      </c>
      <c r="H448" s="178">
        <f t="shared" si="18"/>
        <v>0</v>
      </c>
      <c r="I448" s="178">
        <f t="shared" si="19"/>
        <v>1000</v>
      </c>
    </row>
    <row r="449" spans="1:9" ht="63.75">
      <c r="A449" s="184">
        <f t="shared" si="20"/>
        <v>437</v>
      </c>
      <c r="B449" s="193" t="s">
        <v>628</v>
      </c>
      <c r="C449" s="194" t="s">
        <v>567</v>
      </c>
      <c r="D449" s="194" t="s">
        <v>367</v>
      </c>
      <c r="E449" s="194" t="s">
        <v>19</v>
      </c>
      <c r="F449" s="198">
        <v>0</v>
      </c>
      <c r="G449" s="198">
        <v>1000000</v>
      </c>
      <c r="H449" s="178">
        <f t="shared" si="18"/>
        <v>0</v>
      </c>
      <c r="I449" s="178">
        <f t="shared" si="19"/>
        <v>1000</v>
      </c>
    </row>
    <row r="450" spans="1:9" ht="25.5">
      <c r="A450" s="184">
        <f t="shared" si="20"/>
        <v>438</v>
      </c>
      <c r="B450" s="193" t="s">
        <v>565</v>
      </c>
      <c r="C450" s="194" t="s">
        <v>567</v>
      </c>
      <c r="D450" s="194" t="s">
        <v>376</v>
      </c>
      <c r="E450" s="194" t="s">
        <v>19</v>
      </c>
      <c r="F450" s="198">
        <v>0</v>
      </c>
      <c r="G450" s="198">
        <v>1000000</v>
      </c>
      <c r="H450" s="178">
        <f t="shared" si="18"/>
        <v>0</v>
      </c>
      <c r="I450" s="178">
        <f t="shared" si="19"/>
        <v>1000</v>
      </c>
    </row>
    <row r="451" spans="1:9" ht="38.25">
      <c r="A451" s="184">
        <f t="shared" si="20"/>
        <v>439</v>
      </c>
      <c r="B451" s="193" t="s">
        <v>304</v>
      </c>
      <c r="C451" s="194" t="s">
        <v>567</v>
      </c>
      <c r="D451" s="194" t="s">
        <v>376</v>
      </c>
      <c r="E451" s="194" t="s">
        <v>305</v>
      </c>
      <c r="F451" s="198">
        <v>0</v>
      </c>
      <c r="G451" s="198">
        <v>1000000</v>
      </c>
      <c r="H451" s="178">
        <f t="shared" si="18"/>
        <v>0</v>
      </c>
      <c r="I451" s="178">
        <f t="shared" si="19"/>
        <v>1000</v>
      </c>
    </row>
    <row r="452" spans="1:9" ht="51">
      <c r="A452" s="184">
        <f t="shared" si="20"/>
        <v>440</v>
      </c>
      <c r="B452" s="193" t="s">
        <v>84</v>
      </c>
      <c r="C452" s="194" t="s">
        <v>93</v>
      </c>
      <c r="D452" s="194" t="s">
        <v>362</v>
      </c>
      <c r="E452" s="194" t="s">
        <v>19</v>
      </c>
      <c r="F452" s="198">
        <v>172569900</v>
      </c>
      <c r="G452" s="198">
        <v>172004900</v>
      </c>
      <c r="H452" s="178">
        <f t="shared" si="18"/>
        <v>172569.9</v>
      </c>
      <c r="I452" s="178">
        <f t="shared" si="19"/>
        <v>172004.9</v>
      </c>
    </row>
    <row r="453" spans="1:9" ht="38.25">
      <c r="A453" s="184">
        <f t="shared" si="20"/>
        <v>441</v>
      </c>
      <c r="B453" s="193" t="s">
        <v>13</v>
      </c>
      <c r="C453" s="194" t="s">
        <v>14</v>
      </c>
      <c r="D453" s="194" t="s">
        <v>362</v>
      </c>
      <c r="E453" s="194" t="s">
        <v>19</v>
      </c>
      <c r="F453" s="198">
        <v>12001100</v>
      </c>
      <c r="G453" s="198">
        <v>12001100</v>
      </c>
      <c r="H453" s="178">
        <f t="shared" si="18"/>
        <v>12001.1</v>
      </c>
      <c r="I453" s="178">
        <f t="shared" si="19"/>
        <v>12001.1</v>
      </c>
    </row>
    <row r="454" spans="1:9" ht="51">
      <c r="A454" s="184">
        <f t="shared" si="20"/>
        <v>442</v>
      </c>
      <c r="B454" s="193" t="s">
        <v>649</v>
      </c>
      <c r="C454" s="194" t="s">
        <v>14</v>
      </c>
      <c r="D454" s="194" t="s">
        <v>446</v>
      </c>
      <c r="E454" s="194" t="s">
        <v>19</v>
      </c>
      <c r="F454" s="198">
        <v>12001100</v>
      </c>
      <c r="G454" s="198">
        <v>12001100</v>
      </c>
      <c r="H454" s="178">
        <f t="shared" si="18"/>
        <v>12001.1</v>
      </c>
      <c r="I454" s="178">
        <f t="shared" si="19"/>
        <v>12001.1</v>
      </c>
    </row>
    <row r="455" spans="1:9" ht="25.5">
      <c r="A455" s="184">
        <f t="shared" si="20"/>
        <v>443</v>
      </c>
      <c r="B455" s="193" t="s">
        <v>156</v>
      </c>
      <c r="C455" s="194" t="s">
        <v>14</v>
      </c>
      <c r="D455" s="194" t="s">
        <v>447</v>
      </c>
      <c r="E455" s="194" t="s">
        <v>19</v>
      </c>
      <c r="F455" s="198">
        <v>12001100</v>
      </c>
      <c r="G455" s="198">
        <v>12001100</v>
      </c>
      <c r="H455" s="178">
        <f t="shared" si="18"/>
        <v>12001.1</v>
      </c>
      <c r="I455" s="178">
        <f t="shared" si="19"/>
        <v>12001.1</v>
      </c>
    </row>
    <row r="456" spans="1:9" ht="25.5">
      <c r="A456" s="184">
        <f t="shared" si="20"/>
        <v>444</v>
      </c>
      <c r="B456" s="193" t="s">
        <v>157</v>
      </c>
      <c r="C456" s="194" t="s">
        <v>14</v>
      </c>
      <c r="D456" s="194" t="s">
        <v>448</v>
      </c>
      <c r="E456" s="194" t="s">
        <v>19</v>
      </c>
      <c r="F456" s="198">
        <v>3385100</v>
      </c>
      <c r="G456" s="198">
        <v>3385100</v>
      </c>
      <c r="H456" s="178">
        <f t="shared" si="18"/>
        <v>3385.1</v>
      </c>
      <c r="I456" s="178">
        <f t="shared" si="19"/>
        <v>3385.1</v>
      </c>
    </row>
    <row r="457" spans="1:9" ht="12.75">
      <c r="A457" s="184">
        <f t="shared" si="20"/>
        <v>445</v>
      </c>
      <c r="B457" s="193" t="s">
        <v>158</v>
      </c>
      <c r="C457" s="194" t="s">
        <v>14</v>
      </c>
      <c r="D457" s="194" t="s">
        <v>448</v>
      </c>
      <c r="E457" s="194" t="s">
        <v>108</v>
      </c>
      <c r="F457" s="198">
        <v>3385100</v>
      </c>
      <c r="G457" s="198">
        <v>3385100</v>
      </c>
      <c r="H457" s="178">
        <f t="shared" si="18"/>
        <v>3385.1</v>
      </c>
      <c r="I457" s="178">
        <f t="shared" si="19"/>
        <v>3385.1</v>
      </c>
    </row>
    <row r="458" spans="1:12" ht="63.75">
      <c r="A458" s="184">
        <f t="shared" si="20"/>
        <v>446</v>
      </c>
      <c r="B458" s="193" t="s">
        <v>710</v>
      </c>
      <c r="C458" s="194" t="s">
        <v>14</v>
      </c>
      <c r="D458" s="194" t="s">
        <v>449</v>
      </c>
      <c r="E458" s="194" t="s">
        <v>19</v>
      </c>
      <c r="F458" s="198">
        <v>8616000</v>
      </c>
      <c r="G458" s="198">
        <v>8616000</v>
      </c>
      <c r="H458" s="178">
        <f t="shared" si="18"/>
        <v>8616</v>
      </c>
      <c r="I458" s="178">
        <f t="shared" si="19"/>
        <v>8616</v>
      </c>
      <c r="K458" s="204"/>
      <c r="L458" s="204"/>
    </row>
    <row r="459" spans="1:9" ht="12.75">
      <c r="A459" s="184">
        <f t="shared" si="20"/>
        <v>447</v>
      </c>
      <c r="B459" s="193" t="s">
        <v>158</v>
      </c>
      <c r="C459" s="194" t="s">
        <v>14</v>
      </c>
      <c r="D459" s="194" t="s">
        <v>449</v>
      </c>
      <c r="E459" s="194" t="s">
        <v>108</v>
      </c>
      <c r="F459" s="198">
        <v>8616000</v>
      </c>
      <c r="G459" s="198">
        <v>8616000</v>
      </c>
      <c r="H459" s="178">
        <f t="shared" si="18"/>
        <v>8616</v>
      </c>
      <c r="I459" s="178">
        <f t="shared" si="19"/>
        <v>8616</v>
      </c>
    </row>
    <row r="460" spans="1:11" ht="25.5">
      <c r="A460" s="199">
        <f t="shared" si="20"/>
        <v>448</v>
      </c>
      <c r="B460" s="193" t="s">
        <v>85</v>
      </c>
      <c r="C460" s="194" t="s">
        <v>94</v>
      </c>
      <c r="D460" s="194" t="s">
        <v>362</v>
      </c>
      <c r="E460" s="194" t="s">
        <v>19</v>
      </c>
      <c r="F460" s="198">
        <v>160568800</v>
      </c>
      <c r="G460" s="198">
        <v>160003800</v>
      </c>
      <c r="H460" s="178">
        <f t="shared" si="18"/>
        <v>160568.8</v>
      </c>
      <c r="I460" s="178">
        <f t="shared" si="19"/>
        <v>160003.8</v>
      </c>
      <c r="J460" s="204"/>
      <c r="K460" s="204"/>
    </row>
    <row r="461" spans="1:9" ht="51">
      <c r="A461" s="199">
        <f t="shared" si="20"/>
        <v>449</v>
      </c>
      <c r="B461" s="193" t="s">
        <v>649</v>
      </c>
      <c r="C461" s="195" t="s">
        <v>94</v>
      </c>
      <c r="D461" s="195" t="s">
        <v>446</v>
      </c>
      <c r="E461" s="195" t="s">
        <v>19</v>
      </c>
      <c r="F461" s="200">
        <v>160568800</v>
      </c>
      <c r="G461" s="200">
        <v>160003800</v>
      </c>
      <c r="H461" s="177">
        <f t="shared" si="18"/>
        <v>160568.8</v>
      </c>
      <c r="I461" s="177">
        <f t="shared" si="19"/>
        <v>160003.8</v>
      </c>
    </row>
    <row r="462" spans="1:9" ht="25.5">
      <c r="A462" s="184">
        <f t="shared" si="20"/>
        <v>450</v>
      </c>
      <c r="B462" s="188" t="s">
        <v>156</v>
      </c>
      <c r="C462" s="189" t="s">
        <v>94</v>
      </c>
      <c r="D462" s="189" t="s">
        <v>447</v>
      </c>
      <c r="E462" s="189" t="s">
        <v>19</v>
      </c>
      <c r="F462" s="196">
        <v>160568800</v>
      </c>
      <c r="G462" s="196">
        <v>160003800</v>
      </c>
      <c r="H462" s="178">
        <f aca="true" t="shared" si="21" ref="H462:I465">F462/1000</f>
        <v>160568.8</v>
      </c>
      <c r="I462" s="178">
        <f t="shared" si="21"/>
        <v>160003.8</v>
      </c>
    </row>
    <row r="463" spans="1:9" ht="38.25">
      <c r="A463" s="184">
        <f>1+A462</f>
        <v>451</v>
      </c>
      <c r="B463" s="188" t="s">
        <v>160</v>
      </c>
      <c r="C463" s="189" t="s">
        <v>94</v>
      </c>
      <c r="D463" s="189" t="s">
        <v>451</v>
      </c>
      <c r="E463" s="189" t="s">
        <v>19</v>
      </c>
      <c r="F463" s="196">
        <v>160568800</v>
      </c>
      <c r="G463" s="196">
        <v>160003800</v>
      </c>
      <c r="H463" s="178">
        <f t="shared" si="21"/>
        <v>160568.8</v>
      </c>
      <c r="I463" s="178">
        <f t="shared" si="21"/>
        <v>160003.8</v>
      </c>
    </row>
    <row r="464" spans="1:9" ht="12.75">
      <c r="A464" s="184">
        <f>1+A463</f>
        <v>452</v>
      </c>
      <c r="B464" s="188" t="s">
        <v>159</v>
      </c>
      <c r="C464" s="189" t="s">
        <v>94</v>
      </c>
      <c r="D464" s="189" t="s">
        <v>451</v>
      </c>
      <c r="E464" s="189" t="s">
        <v>100</v>
      </c>
      <c r="F464" s="196">
        <v>160568800</v>
      </c>
      <c r="G464" s="196">
        <v>160003800</v>
      </c>
      <c r="H464" s="178">
        <f t="shared" si="21"/>
        <v>160568.8</v>
      </c>
      <c r="I464" s="178">
        <f t="shared" si="21"/>
        <v>160003.8</v>
      </c>
    </row>
    <row r="465" spans="1:9" ht="12.75">
      <c r="A465" s="184">
        <f>1+A464</f>
        <v>453</v>
      </c>
      <c r="B465" s="237" t="s">
        <v>603</v>
      </c>
      <c r="C465" s="238"/>
      <c r="D465" s="238"/>
      <c r="E465" s="238"/>
      <c r="F465" s="197">
        <v>1269358470</v>
      </c>
      <c r="G465" s="197">
        <v>1276257450</v>
      </c>
      <c r="H465" s="178">
        <f t="shared" si="21"/>
        <v>1269358.47</v>
      </c>
      <c r="I465" s="178">
        <f t="shared" si="21"/>
        <v>1276257.45</v>
      </c>
    </row>
  </sheetData>
  <sheetProtection/>
  <autoFilter ref="A11:M465"/>
  <mergeCells count="7">
    <mergeCell ref="B465:E465"/>
    <mergeCell ref="A8:I8"/>
    <mergeCell ref="A10:A11"/>
    <mergeCell ref="B10:B11"/>
    <mergeCell ref="C10:C11"/>
    <mergeCell ref="D10:D11"/>
    <mergeCell ref="E10:E11"/>
  </mergeCells>
  <printOptions/>
  <pageMargins left="0.7" right="0.7" top="0.75" bottom="0.75" header="0.3" footer="0.3"/>
  <pageSetup fitToHeight="0"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H612"/>
  <sheetViews>
    <sheetView zoomScalePageLayoutView="0" workbookViewId="0" topLeftCell="A589">
      <selection activeCell="B10" sqref="A10:IV10"/>
    </sheetView>
  </sheetViews>
  <sheetFormatPr defaultColWidth="9.00390625" defaultRowHeight="12.75"/>
  <cols>
    <col min="1" max="1" width="4.75390625" style="172" customWidth="1"/>
    <col min="2" max="2" width="60.75390625" style="171" customWidth="1"/>
    <col min="3" max="3" width="5.00390625" style="171" customWidth="1"/>
    <col min="4" max="4" width="6.75390625" style="171" customWidth="1"/>
    <col min="5" max="5" width="11.625" style="171" customWidth="1"/>
    <col min="6" max="6" width="6.125" style="171" customWidth="1"/>
    <col min="7" max="7" width="15.375" style="175" hidden="1" customWidth="1"/>
    <col min="8" max="8" width="12.75390625" style="170" customWidth="1"/>
    <col min="9" max="16384" width="9.125" style="175" customWidth="1"/>
  </cols>
  <sheetData>
    <row r="1" spans="1:8" s="176" customFormat="1" ht="12.75">
      <c r="A1" s="220"/>
      <c r="B1" s="221"/>
      <c r="C1" s="221"/>
      <c r="D1" s="221"/>
      <c r="E1" s="221"/>
      <c r="F1" s="221"/>
      <c r="G1" s="222"/>
      <c r="H1" s="223" t="s">
        <v>780</v>
      </c>
    </row>
    <row r="2" spans="1:8" s="176" customFormat="1" ht="12.75">
      <c r="A2" s="220"/>
      <c r="B2" s="221"/>
      <c r="C2" s="221"/>
      <c r="D2" s="221"/>
      <c r="E2" s="221"/>
      <c r="F2" s="221"/>
      <c r="G2" s="222"/>
      <c r="H2" s="223" t="s">
        <v>73</v>
      </c>
    </row>
    <row r="3" spans="1:8" s="176" customFormat="1" ht="12.75">
      <c r="A3" s="220"/>
      <c r="B3" s="221"/>
      <c r="C3" s="221"/>
      <c r="D3" s="221"/>
      <c r="E3" s="221"/>
      <c r="F3" s="221"/>
      <c r="G3" s="222"/>
      <c r="H3" s="223" t="s">
        <v>17</v>
      </c>
    </row>
    <row r="4" spans="1:8" s="176" customFormat="1" ht="12.75">
      <c r="A4" s="220"/>
      <c r="B4" s="221"/>
      <c r="C4" s="221"/>
      <c r="D4" s="221"/>
      <c r="E4" s="221"/>
      <c r="F4" s="221"/>
      <c r="G4" s="222"/>
      <c r="H4" s="223" t="s">
        <v>18</v>
      </c>
    </row>
    <row r="5" spans="1:8" s="176" customFormat="1" ht="12.75">
      <c r="A5" s="220"/>
      <c r="B5" s="221"/>
      <c r="C5" s="221"/>
      <c r="D5" s="221"/>
      <c r="E5" s="221"/>
      <c r="F5" s="221"/>
      <c r="G5" s="222"/>
      <c r="H5" s="223" t="s">
        <v>17</v>
      </c>
    </row>
    <row r="6" spans="1:8" s="176" customFormat="1" ht="12.75">
      <c r="A6" s="220"/>
      <c r="B6" s="221"/>
      <c r="C6" s="221"/>
      <c r="D6" s="221"/>
      <c r="E6" s="221"/>
      <c r="F6" s="221"/>
      <c r="G6" s="222"/>
      <c r="H6" s="223" t="s">
        <v>650</v>
      </c>
    </row>
    <row r="7" spans="1:8" s="176" customFormat="1" ht="9" customHeight="1">
      <c r="A7" s="220"/>
      <c r="B7" s="221"/>
      <c r="C7" s="221"/>
      <c r="D7" s="221"/>
      <c r="E7" s="221"/>
      <c r="F7" s="221"/>
      <c r="G7" s="222"/>
      <c r="H7" s="223"/>
    </row>
    <row r="8" spans="1:8" s="176" customFormat="1" ht="14.25" customHeight="1">
      <c r="A8" s="234" t="s">
        <v>699</v>
      </c>
      <c r="B8" s="247"/>
      <c r="C8" s="247"/>
      <c r="D8" s="247"/>
      <c r="E8" s="247"/>
      <c r="F8" s="247"/>
      <c r="G8" s="247"/>
      <c r="H8" s="247"/>
    </row>
    <row r="9" spans="1:8" ht="12">
      <c r="A9" s="220"/>
      <c r="B9" s="224"/>
      <c r="C9" s="224"/>
      <c r="D9" s="224"/>
      <c r="E9" s="224"/>
      <c r="F9" s="224"/>
      <c r="G9" s="225"/>
      <c r="H9" s="223"/>
    </row>
    <row r="10" spans="1:8" ht="58.5" customHeight="1">
      <c r="A10" s="219" t="s">
        <v>56</v>
      </c>
      <c r="B10" s="190" t="s">
        <v>200</v>
      </c>
      <c r="C10" s="190" t="s">
        <v>109</v>
      </c>
      <c r="D10" s="190" t="s">
        <v>22</v>
      </c>
      <c r="E10" s="190" t="s">
        <v>54</v>
      </c>
      <c r="F10" s="190" t="s">
        <v>55</v>
      </c>
      <c r="G10" s="55"/>
      <c r="H10" s="192" t="s">
        <v>48</v>
      </c>
    </row>
    <row r="11" spans="1:8" ht="12">
      <c r="A11" s="185">
        <v>1</v>
      </c>
      <c r="B11" s="190">
        <v>2</v>
      </c>
      <c r="C11" s="190">
        <v>3</v>
      </c>
      <c r="D11" s="190">
        <v>4</v>
      </c>
      <c r="E11" s="190">
        <v>5</v>
      </c>
      <c r="F11" s="190">
        <v>6</v>
      </c>
      <c r="G11" s="55"/>
      <c r="H11" s="190">
        <v>7</v>
      </c>
    </row>
    <row r="12" spans="1:8" ht="12.75">
      <c r="A12" s="184">
        <v>1</v>
      </c>
      <c r="B12" s="210" t="s">
        <v>62</v>
      </c>
      <c r="C12" s="211" t="s">
        <v>50</v>
      </c>
      <c r="D12" s="211" t="s">
        <v>20</v>
      </c>
      <c r="E12" s="211" t="s">
        <v>362</v>
      </c>
      <c r="F12" s="211" t="s">
        <v>19</v>
      </c>
      <c r="G12" s="212">
        <v>489327698.66</v>
      </c>
      <c r="H12" s="208">
        <f>G12/1000</f>
        <v>489327.69866000005</v>
      </c>
    </row>
    <row r="13" spans="1:8" ht="12.75">
      <c r="A13" s="184">
        <f aca="true" t="shared" si="0" ref="A13:A76">1+A12</f>
        <v>2</v>
      </c>
      <c r="B13" s="210" t="s">
        <v>316</v>
      </c>
      <c r="C13" s="211" t="s">
        <v>50</v>
      </c>
      <c r="D13" s="211" t="s">
        <v>27</v>
      </c>
      <c r="E13" s="211" t="s">
        <v>362</v>
      </c>
      <c r="F13" s="211" t="s">
        <v>19</v>
      </c>
      <c r="G13" s="212">
        <v>85082319.29</v>
      </c>
      <c r="H13" s="208">
        <f aca="true" t="shared" si="1" ref="H13:H76">G13/1000</f>
        <v>85082.31929</v>
      </c>
    </row>
    <row r="14" spans="1:8" ht="25.5">
      <c r="A14" s="184">
        <f t="shared" si="0"/>
        <v>3</v>
      </c>
      <c r="B14" s="210" t="s">
        <v>317</v>
      </c>
      <c r="C14" s="211" t="s">
        <v>50</v>
      </c>
      <c r="D14" s="211" t="s">
        <v>28</v>
      </c>
      <c r="E14" s="211" t="s">
        <v>362</v>
      </c>
      <c r="F14" s="211" t="s">
        <v>19</v>
      </c>
      <c r="G14" s="212">
        <v>2001781</v>
      </c>
      <c r="H14" s="208">
        <f t="shared" si="1"/>
        <v>2001.781</v>
      </c>
    </row>
    <row r="15" spans="1:8" ht="12.75">
      <c r="A15" s="184">
        <f t="shared" si="0"/>
        <v>4</v>
      </c>
      <c r="B15" s="210" t="s">
        <v>110</v>
      </c>
      <c r="C15" s="211" t="s">
        <v>50</v>
      </c>
      <c r="D15" s="211" t="s">
        <v>28</v>
      </c>
      <c r="E15" s="211" t="s">
        <v>363</v>
      </c>
      <c r="F15" s="211" t="s">
        <v>19</v>
      </c>
      <c r="G15" s="212">
        <v>2001781</v>
      </c>
      <c r="H15" s="208">
        <f t="shared" si="1"/>
        <v>2001.781</v>
      </c>
    </row>
    <row r="16" spans="1:8" ht="12.75">
      <c r="A16" s="184">
        <f t="shared" si="0"/>
        <v>5</v>
      </c>
      <c r="B16" s="210" t="s">
        <v>201</v>
      </c>
      <c r="C16" s="211" t="s">
        <v>50</v>
      </c>
      <c r="D16" s="211" t="s">
        <v>28</v>
      </c>
      <c r="E16" s="211" t="s">
        <v>364</v>
      </c>
      <c r="F16" s="211" t="s">
        <v>19</v>
      </c>
      <c r="G16" s="212">
        <v>2001781</v>
      </c>
      <c r="H16" s="208">
        <f t="shared" si="1"/>
        <v>2001.781</v>
      </c>
    </row>
    <row r="17" spans="1:8" ht="25.5">
      <c r="A17" s="184">
        <f t="shared" si="0"/>
        <v>6</v>
      </c>
      <c r="B17" s="210" t="s">
        <v>202</v>
      </c>
      <c r="C17" s="211" t="s">
        <v>50</v>
      </c>
      <c r="D17" s="211" t="s">
        <v>28</v>
      </c>
      <c r="E17" s="211" t="s">
        <v>364</v>
      </c>
      <c r="F17" s="211" t="s">
        <v>101</v>
      </c>
      <c r="G17" s="212">
        <v>2001781</v>
      </c>
      <c r="H17" s="208">
        <f t="shared" si="1"/>
        <v>2001.781</v>
      </c>
    </row>
    <row r="18" spans="1:8" ht="38.25">
      <c r="A18" s="184">
        <f t="shared" si="0"/>
        <v>7</v>
      </c>
      <c r="B18" s="210" t="s">
        <v>318</v>
      </c>
      <c r="C18" s="211" t="s">
        <v>50</v>
      </c>
      <c r="D18" s="211" t="s">
        <v>30</v>
      </c>
      <c r="E18" s="211" t="s">
        <v>362</v>
      </c>
      <c r="F18" s="211" t="s">
        <v>19</v>
      </c>
      <c r="G18" s="212">
        <v>30394756</v>
      </c>
      <c r="H18" s="208">
        <f t="shared" si="1"/>
        <v>30394.756</v>
      </c>
    </row>
    <row r="19" spans="1:8" ht="12.75">
      <c r="A19" s="184">
        <f t="shared" si="0"/>
        <v>8</v>
      </c>
      <c r="B19" s="210" t="s">
        <v>110</v>
      </c>
      <c r="C19" s="211" t="s">
        <v>50</v>
      </c>
      <c r="D19" s="211" t="s">
        <v>30</v>
      </c>
      <c r="E19" s="211" t="s">
        <v>363</v>
      </c>
      <c r="F19" s="211" t="s">
        <v>19</v>
      </c>
      <c r="G19" s="212">
        <v>30394756</v>
      </c>
      <c r="H19" s="208">
        <f t="shared" si="1"/>
        <v>30394.756</v>
      </c>
    </row>
    <row r="20" spans="1:8" ht="25.5">
      <c r="A20" s="184">
        <f t="shared" si="0"/>
        <v>9</v>
      </c>
      <c r="B20" s="210" t="s">
        <v>203</v>
      </c>
      <c r="C20" s="211" t="s">
        <v>50</v>
      </c>
      <c r="D20" s="211" t="s">
        <v>30</v>
      </c>
      <c r="E20" s="211" t="s">
        <v>365</v>
      </c>
      <c r="F20" s="211" t="s">
        <v>19</v>
      </c>
      <c r="G20" s="212">
        <v>30394756</v>
      </c>
      <c r="H20" s="208">
        <f t="shared" si="1"/>
        <v>30394.756</v>
      </c>
    </row>
    <row r="21" spans="1:8" ht="25.5">
      <c r="A21" s="184">
        <f t="shared" si="0"/>
        <v>10</v>
      </c>
      <c r="B21" s="210" t="s">
        <v>202</v>
      </c>
      <c r="C21" s="211" t="s">
        <v>50</v>
      </c>
      <c r="D21" s="211" t="s">
        <v>30</v>
      </c>
      <c r="E21" s="211" t="s">
        <v>365</v>
      </c>
      <c r="F21" s="211" t="s">
        <v>101</v>
      </c>
      <c r="G21" s="212">
        <v>30176756</v>
      </c>
      <c r="H21" s="208">
        <f t="shared" si="1"/>
        <v>30176.756</v>
      </c>
    </row>
    <row r="22" spans="1:8" ht="25.5">
      <c r="A22" s="184">
        <f t="shared" si="0"/>
        <v>11</v>
      </c>
      <c r="B22" s="210" t="s">
        <v>204</v>
      </c>
      <c r="C22" s="211" t="s">
        <v>50</v>
      </c>
      <c r="D22" s="211" t="s">
        <v>30</v>
      </c>
      <c r="E22" s="211" t="s">
        <v>365</v>
      </c>
      <c r="F22" s="211" t="s">
        <v>102</v>
      </c>
      <c r="G22" s="212">
        <v>218000</v>
      </c>
      <c r="H22" s="208">
        <f t="shared" si="1"/>
        <v>218</v>
      </c>
    </row>
    <row r="23" spans="1:8" ht="12.75">
      <c r="A23" s="184">
        <f t="shared" si="0"/>
        <v>12</v>
      </c>
      <c r="B23" s="210" t="s">
        <v>864</v>
      </c>
      <c r="C23" s="211" t="s">
        <v>50</v>
      </c>
      <c r="D23" s="211" t="s">
        <v>865</v>
      </c>
      <c r="E23" s="211" t="s">
        <v>362</v>
      </c>
      <c r="F23" s="211" t="s">
        <v>19</v>
      </c>
      <c r="G23" s="212">
        <v>600</v>
      </c>
      <c r="H23" s="208">
        <f t="shared" si="1"/>
        <v>0.6</v>
      </c>
    </row>
    <row r="24" spans="1:8" ht="12.75">
      <c r="A24" s="184">
        <f t="shared" si="0"/>
        <v>13</v>
      </c>
      <c r="B24" s="210" t="s">
        <v>110</v>
      </c>
      <c r="C24" s="211" t="s">
        <v>50</v>
      </c>
      <c r="D24" s="211" t="s">
        <v>865</v>
      </c>
      <c r="E24" s="211" t="s">
        <v>363</v>
      </c>
      <c r="F24" s="211" t="s">
        <v>19</v>
      </c>
      <c r="G24" s="212">
        <v>600</v>
      </c>
      <c r="H24" s="208">
        <f t="shared" si="1"/>
        <v>0.6</v>
      </c>
    </row>
    <row r="25" spans="1:8" ht="63.75">
      <c r="A25" s="184">
        <f t="shared" si="0"/>
        <v>14</v>
      </c>
      <c r="B25" s="210" t="s">
        <v>722</v>
      </c>
      <c r="C25" s="211" t="s">
        <v>50</v>
      </c>
      <c r="D25" s="211" t="s">
        <v>865</v>
      </c>
      <c r="E25" s="211" t="s">
        <v>568</v>
      </c>
      <c r="F25" s="211" t="s">
        <v>19</v>
      </c>
      <c r="G25" s="212">
        <v>600</v>
      </c>
      <c r="H25" s="208">
        <f t="shared" si="1"/>
        <v>0.6</v>
      </c>
    </row>
    <row r="26" spans="1:8" ht="12.75">
      <c r="A26" s="184">
        <f t="shared" si="0"/>
        <v>15</v>
      </c>
      <c r="B26" s="210" t="s">
        <v>866</v>
      </c>
      <c r="C26" s="211" t="s">
        <v>50</v>
      </c>
      <c r="D26" s="211" t="s">
        <v>865</v>
      </c>
      <c r="E26" s="211" t="s">
        <v>568</v>
      </c>
      <c r="F26" s="211" t="s">
        <v>867</v>
      </c>
      <c r="G26" s="212">
        <v>600</v>
      </c>
      <c r="H26" s="208">
        <f t="shared" si="1"/>
        <v>0.6</v>
      </c>
    </row>
    <row r="27" spans="1:8" ht="38.25">
      <c r="A27" s="184">
        <f t="shared" si="0"/>
        <v>16</v>
      </c>
      <c r="B27" s="210" t="s">
        <v>319</v>
      </c>
      <c r="C27" s="211" t="s">
        <v>50</v>
      </c>
      <c r="D27" s="211" t="s">
        <v>58</v>
      </c>
      <c r="E27" s="211" t="s">
        <v>362</v>
      </c>
      <c r="F27" s="211" t="s">
        <v>19</v>
      </c>
      <c r="G27" s="212">
        <v>14117694</v>
      </c>
      <c r="H27" s="208">
        <f t="shared" si="1"/>
        <v>14117.694</v>
      </c>
    </row>
    <row r="28" spans="1:8" ht="12.75">
      <c r="A28" s="184">
        <f t="shared" si="0"/>
        <v>17</v>
      </c>
      <c r="B28" s="210" t="s">
        <v>110</v>
      </c>
      <c r="C28" s="211" t="s">
        <v>50</v>
      </c>
      <c r="D28" s="211" t="s">
        <v>58</v>
      </c>
      <c r="E28" s="211" t="s">
        <v>363</v>
      </c>
      <c r="F28" s="211" t="s">
        <v>19</v>
      </c>
      <c r="G28" s="212">
        <v>14117694</v>
      </c>
      <c r="H28" s="208">
        <f t="shared" si="1"/>
        <v>14117.694</v>
      </c>
    </row>
    <row r="29" spans="1:8" ht="25.5">
      <c r="A29" s="184">
        <f t="shared" si="0"/>
        <v>18</v>
      </c>
      <c r="B29" s="210" t="s">
        <v>203</v>
      </c>
      <c r="C29" s="211" t="s">
        <v>50</v>
      </c>
      <c r="D29" s="211" t="s">
        <v>58</v>
      </c>
      <c r="E29" s="211" t="s">
        <v>365</v>
      </c>
      <c r="F29" s="211" t="s">
        <v>19</v>
      </c>
      <c r="G29" s="212">
        <v>14117694</v>
      </c>
      <c r="H29" s="208">
        <f t="shared" si="1"/>
        <v>14117.694</v>
      </c>
    </row>
    <row r="30" spans="1:8" ht="25.5">
      <c r="A30" s="184">
        <f t="shared" si="0"/>
        <v>19</v>
      </c>
      <c r="B30" s="210" t="s">
        <v>202</v>
      </c>
      <c r="C30" s="211" t="s">
        <v>50</v>
      </c>
      <c r="D30" s="211" t="s">
        <v>58</v>
      </c>
      <c r="E30" s="211" t="s">
        <v>365</v>
      </c>
      <c r="F30" s="211" t="s">
        <v>101</v>
      </c>
      <c r="G30" s="212">
        <v>12307694</v>
      </c>
      <c r="H30" s="208">
        <f t="shared" si="1"/>
        <v>12307.694</v>
      </c>
    </row>
    <row r="31" spans="1:8" ht="25.5">
      <c r="A31" s="184">
        <f t="shared" si="0"/>
        <v>20</v>
      </c>
      <c r="B31" s="210" t="s">
        <v>204</v>
      </c>
      <c r="C31" s="211" t="s">
        <v>50</v>
      </c>
      <c r="D31" s="211" t="s">
        <v>58</v>
      </c>
      <c r="E31" s="211" t="s">
        <v>365</v>
      </c>
      <c r="F31" s="211" t="s">
        <v>102</v>
      </c>
      <c r="G31" s="212">
        <v>1809000</v>
      </c>
      <c r="H31" s="208">
        <f t="shared" si="1"/>
        <v>1809</v>
      </c>
    </row>
    <row r="32" spans="1:8" ht="12.75">
      <c r="A32" s="184">
        <f t="shared" si="0"/>
        <v>21</v>
      </c>
      <c r="B32" s="210" t="s">
        <v>212</v>
      </c>
      <c r="C32" s="211" t="s">
        <v>50</v>
      </c>
      <c r="D32" s="211" t="s">
        <v>58</v>
      </c>
      <c r="E32" s="211" t="s">
        <v>365</v>
      </c>
      <c r="F32" s="211" t="s">
        <v>104</v>
      </c>
      <c r="G32" s="212">
        <v>1000</v>
      </c>
      <c r="H32" s="208">
        <f t="shared" si="1"/>
        <v>1</v>
      </c>
    </row>
    <row r="33" spans="1:8" ht="12.75">
      <c r="A33" s="184">
        <f t="shared" si="0"/>
        <v>22</v>
      </c>
      <c r="B33" s="210" t="s">
        <v>320</v>
      </c>
      <c r="C33" s="211" t="s">
        <v>50</v>
      </c>
      <c r="D33" s="211" t="s">
        <v>87</v>
      </c>
      <c r="E33" s="211" t="s">
        <v>362</v>
      </c>
      <c r="F33" s="211" t="s">
        <v>19</v>
      </c>
      <c r="G33" s="212">
        <v>862000</v>
      </c>
      <c r="H33" s="208">
        <f t="shared" si="1"/>
        <v>862</v>
      </c>
    </row>
    <row r="34" spans="1:8" ht="12.75">
      <c r="A34" s="184">
        <f t="shared" si="0"/>
        <v>23</v>
      </c>
      <c r="B34" s="210" t="s">
        <v>110</v>
      </c>
      <c r="C34" s="211" t="s">
        <v>50</v>
      </c>
      <c r="D34" s="211" t="s">
        <v>87</v>
      </c>
      <c r="E34" s="211" t="s">
        <v>363</v>
      </c>
      <c r="F34" s="211" t="s">
        <v>19</v>
      </c>
      <c r="G34" s="212">
        <v>862000</v>
      </c>
      <c r="H34" s="208">
        <f t="shared" si="1"/>
        <v>862</v>
      </c>
    </row>
    <row r="35" spans="1:8" ht="12.75">
      <c r="A35" s="184">
        <f t="shared" si="0"/>
        <v>24</v>
      </c>
      <c r="B35" s="210" t="s">
        <v>205</v>
      </c>
      <c r="C35" s="211" t="s">
        <v>50</v>
      </c>
      <c r="D35" s="211" t="s">
        <v>87</v>
      </c>
      <c r="E35" s="211" t="s">
        <v>366</v>
      </c>
      <c r="F35" s="211" t="s">
        <v>19</v>
      </c>
      <c r="G35" s="212">
        <v>862000</v>
      </c>
      <c r="H35" s="208">
        <f t="shared" si="1"/>
        <v>862</v>
      </c>
    </row>
    <row r="36" spans="1:8" ht="12.75">
      <c r="A36" s="184">
        <f t="shared" si="0"/>
        <v>25</v>
      </c>
      <c r="B36" s="210" t="s">
        <v>206</v>
      </c>
      <c r="C36" s="211" t="s">
        <v>50</v>
      </c>
      <c r="D36" s="211" t="s">
        <v>87</v>
      </c>
      <c r="E36" s="211" t="s">
        <v>366</v>
      </c>
      <c r="F36" s="211" t="s">
        <v>96</v>
      </c>
      <c r="G36" s="212">
        <v>862000</v>
      </c>
      <c r="H36" s="208">
        <f t="shared" si="1"/>
        <v>862</v>
      </c>
    </row>
    <row r="37" spans="1:8" ht="12.75">
      <c r="A37" s="184">
        <f t="shared" si="0"/>
        <v>26</v>
      </c>
      <c r="B37" s="210" t="s">
        <v>321</v>
      </c>
      <c r="C37" s="211" t="s">
        <v>50</v>
      </c>
      <c r="D37" s="211" t="s">
        <v>89</v>
      </c>
      <c r="E37" s="211" t="s">
        <v>362</v>
      </c>
      <c r="F37" s="211" t="s">
        <v>19</v>
      </c>
      <c r="G37" s="212">
        <v>37705488.29</v>
      </c>
      <c r="H37" s="208">
        <f t="shared" si="1"/>
        <v>37705.48829</v>
      </c>
    </row>
    <row r="38" spans="1:8" ht="51">
      <c r="A38" s="184">
        <f t="shared" si="0"/>
        <v>27</v>
      </c>
      <c r="B38" s="210" t="s">
        <v>589</v>
      </c>
      <c r="C38" s="211" t="s">
        <v>50</v>
      </c>
      <c r="D38" s="211" t="s">
        <v>89</v>
      </c>
      <c r="E38" s="211" t="s">
        <v>367</v>
      </c>
      <c r="F38" s="211" t="s">
        <v>19</v>
      </c>
      <c r="G38" s="212">
        <v>29479534</v>
      </c>
      <c r="H38" s="208">
        <f t="shared" si="1"/>
        <v>29479.534</v>
      </c>
    </row>
    <row r="39" spans="1:8" ht="38.25">
      <c r="A39" s="184">
        <f t="shared" si="0"/>
        <v>28</v>
      </c>
      <c r="B39" s="210" t="s">
        <v>306</v>
      </c>
      <c r="C39" s="211" t="s">
        <v>50</v>
      </c>
      <c r="D39" s="211" t="s">
        <v>89</v>
      </c>
      <c r="E39" s="211" t="s">
        <v>368</v>
      </c>
      <c r="F39" s="211" t="s">
        <v>19</v>
      </c>
      <c r="G39" s="212">
        <v>23503051</v>
      </c>
      <c r="H39" s="208">
        <f t="shared" si="1"/>
        <v>23503.051</v>
      </c>
    </row>
    <row r="40" spans="1:8" ht="27.75" customHeight="1">
      <c r="A40" s="184">
        <f t="shared" si="0"/>
        <v>29</v>
      </c>
      <c r="B40" s="210" t="s">
        <v>211</v>
      </c>
      <c r="C40" s="211" t="s">
        <v>50</v>
      </c>
      <c r="D40" s="211" t="s">
        <v>89</v>
      </c>
      <c r="E40" s="211" t="s">
        <v>368</v>
      </c>
      <c r="F40" s="211" t="s">
        <v>103</v>
      </c>
      <c r="G40" s="212">
        <v>13010876</v>
      </c>
      <c r="H40" s="208">
        <f t="shared" si="1"/>
        <v>13010.876</v>
      </c>
    </row>
    <row r="41" spans="1:8" ht="25.5">
      <c r="A41" s="184">
        <f t="shared" si="0"/>
        <v>30</v>
      </c>
      <c r="B41" s="210" t="s">
        <v>204</v>
      </c>
      <c r="C41" s="211" t="s">
        <v>50</v>
      </c>
      <c r="D41" s="211" t="s">
        <v>89</v>
      </c>
      <c r="E41" s="211" t="s">
        <v>368</v>
      </c>
      <c r="F41" s="211" t="s">
        <v>102</v>
      </c>
      <c r="G41" s="212">
        <v>10448816</v>
      </c>
      <c r="H41" s="208">
        <f t="shared" si="1"/>
        <v>10448.816</v>
      </c>
    </row>
    <row r="42" spans="1:8" ht="12.75">
      <c r="A42" s="184">
        <f t="shared" si="0"/>
        <v>31</v>
      </c>
      <c r="B42" s="210" t="s">
        <v>212</v>
      </c>
      <c r="C42" s="211" t="s">
        <v>50</v>
      </c>
      <c r="D42" s="211" t="s">
        <v>89</v>
      </c>
      <c r="E42" s="211" t="s">
        <v>368</v>
      </c>
      <c r="F42" s="211" t="s">
        <v>104</v>
      </c>
      <c r="G42" s="212">
        <v>43359</v>
      </c>
      <c r="H42" s="208">
        <f t="shared" si="1"/>
        <v>43.359</v>
      </c>
    </row>
    <row r="43" spans="1:8" ht="51">
      <c r="A43" s="184">
        <f t="shared" si="0"/>
        <v>32</v>
      </c>
      <c r="B43" s="210" t="s">
        <v>207</v>
      </c>
      <c r="C43" s="211" t="s">
        <v>50</v>
      </c>
      <c r="D43" s="211" t="s">
        <v>89</v>
      </c>
      <c r="E43" s="211" t="s">
        <v>369</v>
      </c>
      <c r="F43" s="211" t="s">
        <v>19</v>
      </c>
      <c r="G43" s="212">
        <v>50000</v>
      </c>
      <c r="H43" s="208">
        <f t="shared" si="1"/>
        <v>50</v>
      </c>
    </row>
    <row r="44" spans="1:8" ht="24.75" customHeight="1">
      <c r="A44" s="184">
        <f t="shared" si="0"/>
        <v>33</v>
      </c>
      <c r="B44" s="210" t="s">
        <v>204</v>
      </c>
      <c r="C44" s="211" t="s">
        <v>50</v>
      </c>
      <c r="D44" s="211" t="s">
        <v>89</v>
      </c>
      <c r="E44" s="211" t="s">
        <v>369</v>
      </c>
      <c r="F44" s="211" t="s">
        <v>102</v>
      </c>
      <c r="G44" s="212">
        <v>50000</v>
      </c>
      <c r="H44" s="208">
        <f t="shared" si="1"/>
        <v>50</v>
      </c>
    </row>
    <row r="45" spans="1:8" ht="38.25">
      <c r="A45" s="184">
        <f t="shared" si="0"/>
        <v>34</v>
      </c>
      <c r="B45" s="210" t="s">
        <v>781</v>
      </c>
      <c r="C45" s="211" t="s">
        <v>50</v>
      </c>
      <c r="D45" s="211" t="s">
        <v>89</v>
      </c>
      <c r="E45" s="211" t="s">
        <v>370</v>
      </c>
      <c r="F45" s="211" t="s">
        <v>19</v>
      </c>
      <c r="G45" s="212">
        <v>100000</v>
      </c>
      <c r="H45" s="208">
        <f t="shared" si="1"/>
        <v>100</v>
      </c>
    </row>
    <row r="46" spans="1:8" ht="25.5">
      <c r="A46" s="184">
        <f t="shared" si="0"/>
        <v>35</v>
      </c>
      <c r="B46" s="210" t="s">
        <v>204</v>
      </c>
      <c r="C46" s="211" t="s">
        <v>50</v>
      </c>
      <c r="D46" s="211" t="s">
        <v>89</v>
      </c>
      <c r="E46" s="211" t="s">
        <v>370</v>
      </c>
      <c r="F46" s="211" t="s">
        <v>102</v>
      </c>
      <c r="G46" s="212">
        <v>100000</v>
      </c>
      <c r="H46" s="208">
        <f t="shared" si="1"/>
        <v>100</v>
      </c>
    </row>
    <row r="47" spans="1:8" ht="12.75">
      <c r="A47" s="184">
        <f t="shared" si="0"/>
        <v>36</v>
      </c>
      <c r="B47" s="210" t="s">
        <v>569</v>
      </c>
      <c r="C47" s="211" t="s">
        <v>50</v>
      </c>
      <c r="D47" s="211" t="s">
        <v>89</v>
      </c>
      <c r="E47" s="211" t="s">
        <v>537</v>
      </c>
      <c r="F47" s="211" t="s">
        <v>19</v>
      </c>
      <c r="G47" s="212">
        <v>590000</v>
      </c>
      <c r="H47" s="208">
        <f t="shared" si="1"/>
        <v>590</v>
      </c>
    </row>
    <row r="48" spans="1:8" ht="25.5">
      <c r="A48" s="184">
        <f t="shared" si="0"/>
        <v>37</v>
      </c>
      <c r="B48" s="210" t="s">
        <v>202</v>
      </c>
      <c r="C48" s="211" t="s">
        <v>50</v>
      </c>
      <c r="D48" s="211" t="s">
        <v>89</v>
      </c>
      <c r="E48" s="211" t="s">
        <v>537</v>
      </c>
      <c r="F48" s="211" t="s">
        <v>101</v>
      </c>
      <c r="G48" s="212">
        <v>210000</v>
      </c>
      <c r="H48" s="208">
        <f t="shared" si="1"/>
        <v>210</v>
      </c>
    </row>
    <row r="49" spans="1:8" ht="25.5">
      <c r="A49" s="184">
        <f t="shared" si="0"/>
        <v>38</v>
      </c>
      <c r="B49" s="210" t="s">
        <v>204</v>
      </c>
      <c r="C49" s="211" t="s">
        <v>50</v>
      </c>
      <c r="D49" s="211" t="s">
        <v>89</v>
      </c>
      <c r="E49" s="211" t="s">
        <v>537</v>
      </c>
      <c r="F49" s="211" t="s">
        <v>102</v>
      </c>
      <c r="G49" s="212">
        <v>380000</v>
      </c>
      <c r="H49" s="208">
        <f t="shared" si="1"/>
        <v>380</v>
      </c>
    </row>
    <row r="50" spans="1:8" ht="12.75">
      <c r="A50" s="184">
        <f t="shared" si="0"/>
        <v>39</v>
      </c>
      <c r="B50" s="210" t="s">
        <v>570</v>
      </c>
      <c r="C50" s="211" t="s">
        <v>50</v>
      </c>
      <c r="D50" s="211" t="s">
        <v>89</v>
      </c>
      <c r="E50" s="211" t="s">
        <v>371</v>
      </c>
      <c r="F50" s="211" t="s">
        <v>19</v>
      </c>
      <c r="G50" s="212">
        <v>500000</v>
      </c>
      <c r="H50" s="208">
        <f t="shared" si="1"/>
        <v>500</v>
      </c>
    </row>
    <row r="51" spans="1:8" ht="25.5">
      <c r="A51" s="184">
        <f t="shared" si="0"/>
        <v>40</v>
      </c>
      <c r="B51" s="210" t="s">
        <v>204</v>
      </c>
      <c r="C51" s="211" t="s">
        <v>50</v>
      </c>
      <c r="D51" s="211" t="s">
        <v>89</v>
      </c>
      <c r="E51" s="211" t="s">
        <v>371</v>
      </c>
      <c r="F51" s="211" t="s">
        <v>102</v>
      </c>
      <c r="G51" s="212">
        <v>344831</v>
      </c>
      <c r="H51" s="208">
        <f t="shared" si="1"/>
        <v>344.831</v>
      </c>
    </row>
    <row r="52" spans="1:8" ht="12.75">
      <c r="A52" s="184">
        <f t="shared" si="0"/>
        <v>41</v>
      </c>
      <c r="B52" s="210" t="s">
        <v>372</v>
      </c>
      <c r="C52" s="211" t="s">
        <v>50</v>
      </c>
      <c r="D52" s="211" t="s">
        <v>89</v>
      </c>
      <c r="E52" s="211" t="s">
        <v>371</v>
      </c>
      <c r="F52" s="211" t="s">
        <v>373</v>
      </c>
      <c r="G52" s="212">
        <v>155169</v>
      </c>
      <c r="H52" s="208">
        <f t="shared" si="1"/>
        <v>155.169</v>
      </c>
    </row>
    <row r="53" spans="1:8" ht="25.5">
      <c r="A53" s="184">
        <f t="shared" si="0"/>
        <v>42</v>
      </c>
      <c r="B53" s="210" t="s">
        <v>571</v>
      </c>
      <c r="C53" s="211" t="s">
        <v>50</v>
      </c>
      <c r="D53" s="211" t="s">
        <v>89</v>
      </c>
      <c r="E53" s="211" t="s">
        <v>540</v>
      </c>
      <c r="F53" s="211" t="s">
        <v>19</v>
      </c>
      <c r="G53" s="212">
        <v>410000</v>
      </c>
      <c r="H53" s="208">
        <f t="shared" si="1"/>
        <v>410</v>
      </c>
    </row>
    <row r="54" spans="1:8" ht="25.5">
      <c r="A54" s="184">
        <f t="shared" si="0"/>
        <v>43</v>
      </c>
      <c r="B54" s="210" t="s">
        <v>204</v>
      </c>
      <c r="C54" s="211" t="s">
        <v>50</v>
      </c>
      <c r="D54" s="211" t="s">
        <v>89</v>
      </c>
      <c r="E54" s="211" t="s">
        <v>540</v>
      </c>
      <c r="F54" s="211" t="s">
        <v>102</v>
      </c>
      <c r="G54" s="212">
        <v>410000</v>
      </c>
      <c r="H54" s="208">
        <f t="shared" si="1"/>
        <v>410</v>
      </c>
    </row>
    <row r="55" spans="1:8" ht="25.5">
      <c r="A55" s="184">
        <f t="shared" si="0"/>
        <v>44</v>
      </c>
      <c r="B55" s="210" t="s">
        <v>572</v>
      </c>
      <c r="C55" s="211" t="s">
        <v>50</v>
      </c>
      <c r="D55" s="211" t="s">
        <v>89</v>
      </c>
      <c r="E55" s="211" t="s">
        <v>374</v>
      </c>
      <c r="F55" s="211" t="s">
        <v>19</v>
      </c>
      <c r="G55" s="212">
        <v>830000</v>
      </c>
      <c r="H55" s="208">
        <f t="shared" si="1"/>
        <v>830</v>
      </c>
    </row>
    <row r="56" spans="1:8" ht="25.5">
      <c r="A56" s="184">
        <f t="shared" si="0"/>
        <v>45</v>
      </c>
      <c r="B56" s="210" t="s">
        <v>204</v>
      </c>
      <c r="C56" s="211" t="s">
        <v>50</v>
      </c>
      <c r="D56" s="211" t="s">
        <v>89</v>
      </c>
      <c r="E56" s="211" t="s">
        <v>374</v>
      </c>
      <c r="F56" s="211" t="s">
        <v>102</v>
      </c>
      <c r="G56" s="212">
        <v>830000</v>
      </c>
      <c r="H56" s="208">
        <f t="shared" si="1"/>
        <v>830</v>
      </c>
    </row>
    <row r="57" spans="1:8" ht="25.5">
      <c r="A57" s="184">
        <f t="shared" si="0"/>
        <v>46</v>
      </c>
      <c r="B57" s="210" t="s">
        <v>208</v>
      </c>
      <c r="C57" s="211" t="s">
        <v>50</v>
      </c>
      <c r="D57" s="211" t="s">
        <v>89</v>
      </c>
      <c r="E57" s="211" t="s">
        <v>542</v>
      </c>
      <c r="F57" s="211" t="s">
        <v>19</v>
      </c>
      <c r="G57" s="212">
        <v>100000</v>
      </c>
      <c r="H57" s="208">
        <f t="shared" si="1"/>
        <v>100</v>
      </c>
    </row>
    <row r="58" spans="1:8" ht="25.5">
      <c r="A58" s="184">
        <f t="shared" si="0"/>
        <v>47</v>
      </c>
      <c r="B58" s="210" t="s">
        <v>204</v>
      </c>
      <c r="C58" s="211" t="s">
        <v>50</v>
      </c>
      <c r="D58" s="211" t="s">
        <v>89</v>
      </c>
      <c r="E58" s="211" t="s">
        <v>542</v>
      </c>
      <c r="F58" s="211" t="s">
        <v>102</v>
      </c>
      <c r="G58" s="212">
        <v>100000</v>
      </c>
      <c r="H58" s="208">
        <f t="shared" si="1"/>
        <v>100</v>
      </c>
    </row>
    <row r="59" spans="1:8" ht="25.5">
      <c r="A59" s="184">
        <f t="shared" si="0"/>
        <v>48</v>
      </c>
      <c r="B59" s="210" t="s">
        <v>209</v>
      </c>
      <c r="C59" s="211" t="s">
        <v>50</v>
      </c>
      <c r="D59" s="211" t="s">
        <v>89</v>
      </c>
      <c r="E59" s="211" t="s">
        <v>375</v>
      </c>
      <c r="F59" s="211" t="s">
        <v>19</v>
      </c>
      <c r="G59" s="212">
        <v>50000</v>
      </c>
      <c r="H59" s="208">
        <f t="shared" si="1"/>
        <v>50</v>
      </c>
    </row>
    <row r="60" spans="1:8" ht="12.75">
      <c r="A60" s="184">
        <f t="shared" si="0"/>
        <v>49</v>
      </c>
      <c r="B60" s="210" t="s">
        <v>212</v>
      </c>
      <c r="C60" s="211" t="s">
        <v>50</v>
      </c>
      <c r="D60" s="211" t="s">
        <v>89</v>
      </c>
      <c r="E60" s="211" t="s">
        <v>375</v>
      </c>
      <c r="F60" s="211" t="s">
        <v>104</v>
      </c>
      <c r="G60" s="212">
        <v>50000</v>
      </c>
      <c r="H60" s="208">
        <f t="shared" si="1"/>
        <v>50</v>
      </c>
    </row>
    <row r="61" spans="1:8" ht="12.75">
      <c r="A61" s="184">
        <f t="shared" si="0"/>
        <v>50</v>
      </c>
      <c r="B61" s="210" t="s">
        <v>604</v>
      </c>
      <c r="C61" s="211" t="s">
        <v>50</v>
      </c>
      <c r="D61" s="211" t="s">
        <v>89</v>
      </c>
      <c r="E61" s="211" t="s">
        <v>605</v>
      </c>
      <c r="F61" s="211" t="s">
        <v>19</v>
      </c>
      <c r="G61" s="212">
        <v>155000</v>
      </c>
      <c r="H61" s="208">
        <f t="shared" si="1"/>
        <v>155</v>
      </c>
    </row>
    <row r="62" spans="1:8" ht="25.5">
      <c r="A62" s="184">
        <f t="shared" si="0"/>
        <v>51</v>
      </c>
      <c r="B62" s="210" t="s">
        <v>204</v>
      </c>
      <c r="C62" s="211" t="s">
        <v>50</v>
      </c>
      <c r="D62" s="211" t="s">
        <v>89</v>
      </c>
      <c r="E62" s="211" t="s">
        <v>605</v>
      </c>
      <c r="F62" s="211" t="s">
        <v>102</v>
      </c>
      <c r="G62" s="212">
        <v>155000</v>
      </c>
      <c r="H62" s="208">
        <f t="shared" si="1"/>
        <v>155</v>
      </c>
    </row>
    <row r="63" spans="1:8" ht="63.75">
      <c r="A63" s="184">
        <f t="shared" si="0"/>
        <v>52</v>
      </c>
      <c r="B63" s="210" t="s">
        <v>713</v>
      </c>
      <c r="C63" s="211" t="s">
        <v>50</v>
      </c>
      <c r="D63" s="211" t="s">
        <v>89</v>
      </c>
      <c r="E63" s="211" t="s">
        <v>543</v>
      </c>
      <c r="F63" s="211" t="s">
        <v>19</v>
      </c>
      <c r="G63" s="212">
        <v>342000</v>
      </c>
      <c r="H63" s="208">
        <f t="shared" si="1"/>
        <v>342</v>
      </c>
    </row>
    <row r="64" spans="1:8" ht="25.5">
      <c r="A64" s="184">
        <f t="shared" si="0"/>
        <v>53</v>
      </c>
      <c r="B64" s="210" t="s">
        <v>204</v>
      </c>
      <c r="C64" s="211" t="s">
        <v>50</v>
      </c>
      <c r="D64" s="211" t="s">
        <v>89</v>
      </c>
      <c r="E64" s="211" t="s">
        <v>543</v>
      </c>
      <c r="F64" s="211" t="s">
        <v>102</v>
      </c>
      <c r="G64" s="212">
        <v>342000</v>
      </c>
      <c r="H64" s="208">
        <f t="shared" si="1"/>
        <v>342</v>
      </c>
    </row>
    <row r="65" spans="1:8" ht="25.5">
      <c r="A65" s="184">
        <f t="shared" si="0"/>
        <v>54</v>
      </c>
      <c r="B65" s="210" t="s">
        <v>210</v>
      </c>
      <c r="C65" s="211" t="s">
        <v>50</v>
      </c>
      <c r="D65" s="211" t="s">
        <v>89</v>
      </c>
      <c r="E65" s="211" t="s">
        <v>377</v>
      </c>
      <c r="F65" s="211" t="s">
        <v>19</v>
      </c>
      <c r="G65" s="212">
        <v>570000</v>
      </c>
      <c r="H65" s="208">
        <f t="shared" si="1"/>
        <v>570</v>
      </c>
    </row>
    <row r="66" spans="1:8" ht="25.5">
      <c r="A66" s="184">
        <f t="shared" si="0"/>
        <v>55</v>
      </c>
      <c r="B66" s="210" t="s">
        <v>204</v>
      </c>
      <c r="C66" s="211" t="s">
        <v>50</v>
      </c>
      <c r="D66" s="211" t="s">
        <v>89</v>
      </c>
      <c r="E66" s="211" t="s">
        <v>377</v>
      </c>
      <c r="F66" s="211" t="s">
        <v>102</v>
      </c>
      <c r="G66" s="212">
        <v>570000</v>
      </c>
      <c r="H66" s="208">
        <f t="shared" si="1"/>
        <v>570</v>
      </c>
    </row>
    <row r="67" spans="1:8" ht="38.25">
      <c r="A67" s="184">
        <f t="shared" si="0"/>
        <v>56</v>
      </c>
      <c r="B67" s="210" t="s">
        <v>213</v>
      </c>
      <c r="C67" s="211" t="s">
        <v>50</v>
      </c>
      <c r="D67" s="211" t="s">
        <v>89</v>
      </c>
      <c r="E67" s="211" t="s">
        <v>378</v>
      </c>
      <c r="F67" s="211" t="s">
        <v>19</v>
      </c>
      <c r="G67" s="212">
        <v>2279483</v>
      </c>
      <c r="H67" s="208">
        <f t="shared" si="1"/>
        <v>2279.483</v>
      </c>
    </row>
    <row r="68" spans="1:8" ht="12.75">
      <c r="A68" s="184">
        <f t="shared" si="0"/>
        <v>57</v>
      </c>
      <c r="B68" s="210" t="s">
        <v>211</v>
      </c>
      <c r="C68" s="211" t="s">
        <v>50</v>
      </c>
      <c r="D68" s="211" t="s">
        <v>89</v>
      </c>
      <c r="E68" s="211" t="s">
        <v>378</v>
      </c>
      <c r="F68" s="211" t="s">
        <v>103</v>
      </c>
      <c r="G68" s="212">
        <v>2027483</v>
      </c>
      <c r="H68" s="208">
        <f t="shared" si="1"/>
        <v>2027.483</v>
      </c>
    </row>
    <row r="69" spans="1:8" ht="25.5">
      <c r="A69" s="184">
        <f t="shared" si="0"/>
        <v>58</v>
      </c>
      <c r="B69" s="210" t="s">
        <v>204</v>
      </c>
      <c r="C69" s="211" t="s">
        <v>50</v>
      </c>
      <c r="D69" s="211" t="s">
        <v>89</v>
      </c>
      <c r="E69" s="211" t="s">
        <v>378</v>
      </c>
      <c r="F69" s="211" t="s">
        <v>102</v>
      </c>
      <c r="G69" s="212">
        <v>252000</v>
      </c>
      <c r="H69" s="208">
        <f t="shared" si="1"/>
        <v>252</v>
      </c>
    </row>
    <row r="70" spans="1:8" ht="51">
      <c r="A70" s="184">
        <f t="shared" si="0"/>
        <v>59</v>
      </c>
      <c r="B70" s="210" t="s">
        <v>590</v>
      </c>
      <c r="C70" s="211" t="s">
        <v>50</v>
      </c>
      <c r="D70" s="211" t="s">
        <v>89</v>
      </c>
      <c r="E70" s="211" t="s">
        <v>379</v>
      </c>
      <c r="F70" s="211" t="s">
        <v>19</v>
      </c>
      <c r="G70" s="212">
        <v>7653654.29</v>
      </c>
      <c r="H70" s="208">
        <f t="shared" si="1"/>
        <v>7653.65429</v>
      </c>
    </row>
    <row r="71" spans="1:8" ht="25.5">
      <c r="A71" s="184">
        <f t="shared" si="0"/>
        <v>60</v>
      </c>
      <c r="B71" s="210" t="s">
        <v>215</v>
      </c>
      <c r="C71" s="211" t="s">
        <v>50</v>
      </c>
      <c r="D71" s="211" t="s">
        <v>89</v>
      </c>
      <c r="E71" s="211" t="s">
        <v>380</v>
      </c>
      <c r="F71" s="211" t="s">
        <v>19</v>
      </c>
      <c r="G71" s="212">
        <v>600000</v>
      </c>
      <c r="H71" s="208">
        <f t="shared" si="1"/>
        <v>600</v>
      </c>
    </row>
    <row r="72" spans="1:8" ht="25.5">
      <c r="A72" s="184">
        <f t="shared" si="0"/>
        <v>61</v>
      </c>
      <c r="B72" s="210" t="s">
        <v>204</v>
      </c>
      <c r="C72" s="211" t="s">
        <v>50</v>
      </c>
      <c r="D72" s="211" t="s">
        <v>89</v>
      </c>
      <c r="E72" s="211" t="s">
        <v>380</v>
      </c>
      <c r="F72" s="211" t="s">
        <v>102</v>
      </c>
      <c r="G72" s="212">
        <v>600000</v>
      </c>
      <c r="H72" s="208">
        <f t="shared" si="1"/>
        <v>600</v>
      </c>
    </row>
    <row r="73" spans="1:8" ht="102">
      <c r="A73" s="184">
        <f t="shared" si="0"/>
        <v>62</v>
      </c>
      <c r="B73" s="210" t="s">
        <v>682</v>
      </c>
      <c r="C73" s="211" t="s">
        <v>50</v>
      </c>
      <c r="D73" s="211" t="s">
        <v>89</v>
      </c>
      <c r="E73" s="211" t="s">
        <v>652</v>
      </c>
      <c r="F73" s="211" t="s">
        <v>19</v>
      </c>
      <c r="G73" s="212">
        <v>1000</v>
      </c>
      <c r="H73" s="208">
        <f t="shared" si="1"/>
        <v>1</v>
      </c>
    </row>
    <row r="74" spans="1:8" ht="25.5">
      <c r="A74" s="184">
        <f t="shared" si="0"/>
        <v>63</v>
      </c>
      <c r="B74" s="210" t="s">
        <v>204</v>
      </c>
      <c r="C74" s="211" t="s">
        <v>50</v>
      </c>
      <c r="D74" s="211" t="s">
        <v>89</v>
      </c>
      <c r="E74" s="211" t="s">
        <v>652</v>
      </c>
      <c r="F74" s="211" t="s">
        <v>102</v>
      </c>
      <c r="G74" s="212">
        <v>1000</v>
      </c>
      <c r="H74" s="208">
        <f t="shared" si="1"/>
        <v>1</v>
      </c>
    </row>
    <row r="75" spans="1:8" ht="25.5">
      <c r="A75" s="184">
        <f t="shared" si="0"/>
        <v>64</v>
      </c>
      <c r="B75" s="210" t="s">
        <v>216</v>
      </c>
      <c r="C75" s="211" t="s">
        <v>50</v>
      </c>
      <c r="D75" s="211" t="s">
        <v>89</v>
      </c>
      <c r="E75" s="211" t="s">
        <v>381</v>
      </c>
      <c r="F75" s="211" t="s">
        <v>19</v>
      </c>
      <c r="G75" s="212">
        <v>140000</v>
      </c>
      <c r="H75" s="208">
        <f t="shared" si="1"/>
        <v>140</v>
      </c>
    </row>
    <row r="76" spans="1:8" ht="25.5">
      <c r="A76" s="184">
        <f t="shared" si="0"/>
        <v>65</v>
      </c>
      <c r="B76" s="210" t="s">
        <v>204</v>
      </c>
      <c r="C76" s="211" t="s">
        <v>50</v>
      </c>
      <c r="D76" s="211" t="s">
        <v>89</v>
      </c>
      <c r="E76" s="211" t="s">
        <v>381</v>
      </c>
      <c r="F76" s="211" t="s">
        <v>102</v>
      </c>
      <c r="G76" s="212">
        <v>140000</v>
      </c>
      <c r="H76" s="208">
        <f t="shared" si="1"/>
        <v>140</v>
      </c>
    </row>
    <row r="77" spans="1:8" ht="38.25">
      <c r="A77" s="184">
        <f aca="true" t="shared" si="2" ref="A77:A140">1+A76</f>
        <v>66</v>
      </c>
      <c r="B77" s="210" t="s">
        <v>606</v>
      </c>
      <c r="C77" s="211" t="s">
        <v>50</v>
      </c>
      <c r="D77" s="211" t="s">
        <v>89</v>
      </c>
      <c r="E77" s="211" t="s">
        <v>382</v>
      </c>
      <c r="F77" s="211" t="s">
        <v>19</v>
      </c>
      <c r="G77" s="212">
        <v>3507702</v>
      </c>
      <c r="H77" s="208">
        <f aca="true" t="shared" si="3" ref="H77:H140">G77/1000</f>
        <v>3507.702</v>
      </c>
    </row>
    <row r="78" spans="1:8" ht="25.5">
      <c r="A78" s="184">
        <f t="shared" si="2"/>
        <v>67</v>
      </c>
      <c r="B78" s="210" t="s">
        <v>204</v>
      </c>
      <c r="C78" s="211" t="s">
        <v>50</v>
      </c>
      <c r="D78" s="211" t="s">
        <v>89</v>
      </c>
      <c r="E78" s="211" t="s">
        <v>382</v>
      </c>
      <c r="F78" s="211" t="s">
        <v>102</v>
      </c>
      <c r="G78" s="212">
        <v>3507702</v>
      </c>
      <c r="H78" s="208">
        <f t="shared" si="3"/>
        <v>3507.702</v>
      </c>
    </row>
    <row r="79" spans="1:8" ht="25.5">
      <c r="A79" s="184">
        <f t="shared" si="2"/>
        <v>68</v>
      </c>
      <c r="B79" s="210" t="s">
        <v>217</v>
      </c>
      <c r="C79" s="211" t="s">
        <v>50</v>
      </c>
      <c r="D79" s="211" t="s">
        <v>89</v>
      </c>
      <c r="E79" s="211" t="s">
        <v>383</v>
      </c>
      <c r="F79" s="211" t="s">
        <v>19</v>
      </c>
      <c r="G79" s="212">
        <v>100000</v>
      </c>
      <c r="H79" s="208">
        <f t="shared" si="3"/>
        <v>100</v>
      </c>
    </row>
    <row r="80" spans="1:8" ht="25.5">
      <c r="A80" s="184">
        <f t="shared" si="2"/>
        <v>69</v>
      </c>
      <c r="B80" s="210" t="s">
        <v>204</v>
      </c>
      <c r="C80" s="211" t="s">
        <v>50</v>
      </c>
      <c r="D80" s="211" t="s">
        <v>89</v>
      </c>
      <c r="E80" s="211" t="s">
        <v>383</v>
      </c>
      <c r="F80" s="211" t="s">
        <v>102</v>
      </c>
      <c r="G80" s="212">
        <v>100000</v>
      </c>
      <c r="H80" s="208">
        <f t="shared" si="3"/>
        <v>100</v>
      </c>
    </row>
    <row r="81" spans="1:8" ht="25.5">
      <c r="A81" s="184">
        <f t="shared" si="2"/>
        <v>70</v>
      </c>
      <c r="B81" s="210" t="s">
        <v>834</v>
      </c>
      <c r="C81" s="211" t="s">
        <v>50</v>
      </c>
      <c r="D81" s="211" t="s">
        <v>89</v>
      </c>
      <c r="E81" s="211" t="s">
        <v>607</v>
      </c>
      <c r="F81" s="211" t="s">
        <v>19</v>
      </c>
      <c r="G81" s="212">
        <v>2815960.39</v>
      </c>
      <c r="H81" s="208">
        <f t="shared" si="3"/>
        <v>2815.96039</v>
      </c>
    </row>
    <row r="82" spans="1:8" ht="12.75">
      <c r="A82" s="184">
        <f t="shared" si="2"/>
        <v>71</v>
      </c>
      <c r="B82" s="210" t="s">
        <v>211</v>
      </c>
      <c r="C82" s="211" t="s">
        <v>50</v>
      </c>
      <c r="D82" s="211" t="s">
        <v>89</v>
      </c>
      <c r="E82" s="211" t="s">
        <v>607</v>
      </c>
      <c r="F82" s="211" t="s">
        <v>103</v>
      </c>
      <c r="G82" s="212">
        <v>2654230.39</v>
      </c>
      <c r="H82" s="208">
        <f t="shared" si="3"/>
        <v>2654.23039</v>
      </c>
    </row>
    <row r="83" spans="1:8" ht="25.5">
      <c r="A83" s="184">
        <f t="shared" si="2"/>
        <v>72</v>
      </c>
      <c r="B83" s="210" t="s">
        <v>204</v>
      </c>
      <c r="C83" s="211" t="s">
        <v>50</v>
      </c>
      <c r="D83" s="211" t="s">
        <v>89</v>
      </c>
      <c r="E83" s="211" t="s">
        <v>607</v>
      </c>
      <c r="F83" s="211" t="s">
        <v>102</v>
      </c>
      <c r="G83" s="212">
        <v>161730</v>
      </c>
      <c r="H83" s="208">
        <f t="shared" si="3"/>
        <v>161.73</v>
      </c>
    </row>
    <row r="84" spans="1:8" ht="12.75">
      <c r="A84" s="184">
        <f t="shared" si="2"/>
        <v>73</v>
      </c>
      <c r="B84" s="210" t="s">
        <v>782</v>
      </c>
      <c r="C84" s="211" t="s">
        <v>50</v>
      </c>
      <c r="D84" s="211" t="s">
        <v>89</v>
      </c>
      <c r="E84" s="211" t="s">
        <v>783</v>
      </c>
      <c r="F84" s="211" t="s">
        <v>19</v>
      </c>
      <c r="G84" s="212">
        <v>247591.9</v>
      </c>
      <c r="H84" s="208">
        <f t="shared" si="3"/>
        <v>247.59189999999998</v>
      </c>
    </row>
    <row r="85" spans="1:8" ht="25.5">
      <c r="A85" s="184">
        <f t="shared" si="2"/>
        <v>74</v>
      </c>
      <c r="B85" s="210" t="s">
        <v>204</v>
      </c>
      <c r="C85" s="211" t="s">
        <v>50</v>
      </c>
      <c r="D85" s="211" t="s">
        <v>89</v>
      </c>
      <c r="E85" s="211" t="s">
        <v>783</v>
      </c>
      <c r="F85" s="211" t="s">
        <v>102</v>
      </c>
      <c r="G85" s="212">
        <v>247591.9</v>
      </c>
      <c r="H85" s="208">
        <f t="shared" si="3"/>
        <v>247.59189999999998</v>
      </c>
    </row>
    <row r="86" spans="1:8" ht="25.5">
      <c r="A86" s="184">
        <f t="shared" si="2"/>
        <v>75</v>
      </c>
      <c r="B86" s="210" t="s">
        <v>573</v>
      </c>
      <c r="C86" s="211" t="s">
        <v>50</v>
      </c>
      <c r="D86" s="211" t="s">
        <v>89</v>
      </c>
      <c r="E86" s="211" t="s">
        <v>545</v>
      </c>
      <c r="F86" s="211" t="s">
        <v>19</v>
      </c>
      <c r="G86" s="212">
        <v>200000</v>
      </c>
      <c r="H86" s="208">
        <f t="shared" si="3"/>
        <v>200</v>
      </c>
    </row>
    <row r="87" spans="1:8" ht="25.5">
      <c r="A87" s="184">
        <f t="shared" si="2"/>
        <v>76</v>
      </c>
      <c r="B87" s="210" t="s">
        <v>204</v>
      </c>
      <c r="C87" s="211" t="s">
        <v>50</v>
      </c>
      <c r="D87" s="211" t="s">
        <v>89</v>
      </c>
      <c r="E87" s="211" t="s">
        <v>545</v>
      </c>
      <c r="F87" s="211" t="s">
        <v>102</v>
      </c>
      <c r="G87" s="212">
        <v>200000</v>
      </c>
      <c r="H87" s="208">
        <f t="shared" si="3"/>
        <v>200</v>
      </c>
    </row>
    <row r="88" spans="1:8" ht="51">
      <c r="A88" s="184">
        <f t="shared" si="2"/>
        <v>77</v>
      </c>
      <c r="B88" s="210" t="s">
        <v>784</v>
      </c>
      <c r="C88" s="211" t="s">
        <v>50</v>
      </c>
      <c r="D88" s="211" t="s">
        <v>89</v>
      </c>
      <c r="E88" s="211" t="s">
        <v>785</v>
      </c>
      <c r="F88" s="211" t="s">
        <v>19</v>
      </c>
      <c r="G88" s="212">
        <v>41400</v>
      </c>
      <c r="H88" s="208">
        <f t="shared" si="3"/>
        <v>41.4</v>
      </c>
    </row>
    <row r="89" spans="1:8" ht="12.75">
      <c r="A89" s="184">
        <f t="shared" si="2"/>
        <v>78</v>
      </c>
      <c r="B89" s="210" t="s">
        <v>252</v>
      </c>
      <c r="C89" s="211" t="s">
        <v>50</v>
      </c>
      <c r="D89" s="211" t="s">
        <v>89</v>
      </c>
      <c r="E89" s="211" t="s">
        <v>785</v>
      </c>
      <c r="F89" s="211" t="s">
        <v>100</v>
      </c>
      <c r="G89" s="212">
        <v>41400</v>
      </c>
      <c r="H89" s="208">
        <f t="shared" si="3"/>
        <v>41.4</v>
      </c>
    </row>
    <row r="90" spans="1:8" ht="38.25">
      <c r="A90" s="184">
        <f t="shared" si="2"/>
        <v>79</v>
      </c>
      <c r="B90" s="210" t="s">
        <v>683</v>
      </c>
      <c r="C90" s="211" t="s">
        <v>50</v>
      </c>
      <c r="D90" s="211" t="s">
        <v>89</v>
      </c>
      <c r="E90" s="211" t="s">
        <v>384</v>
      </c>
      <c r="F90" s="211" t="s">
        <v>19</v>
      </c>
      <c r="G90" s="212">
        <v>116400</v>
      </c>
      <c r="H90" s="208">
        <f t="shared" si="3"/>
        <v>116.4</v>
      </c>
    </row>
    <row r="91" spans="1:8" ht="38.25">
      <c r="A91" s="184">
        <f t="shared" si="2"/>
        <v>80</v>
      </c>
      <c r="B91" s="210" t="s">
        <v>591</v>
      </c>
      <c r="C91" s="211" t="s">
        <v>50</v>
      </c>
      <c r="D91" s="211" t="s">
        <v>89</v>
      </c>
      <c r="E91" s="211" t="s">
        <v>385</v>
      </c>
      <c r="F91" s="211" t="s">
        <v>19</v>
      </c>
      <c r="G91" s="212">
        <v>116400</v>
      </c>
      <c r="H91" s="208">
        <f t="shared" si="3"/>
        <v>116.4</v>
      </c>
    </row>
    <row r="92" spans="1:8" ht="76.5">
      <c r="A92" s="184">
        <f t="shared" si="2"/>
        <v>81</v>
      </c>
      <c r="B92" s="210" t="s">
        <v>714</v>
      </c>
      <c r="C92" s="211" t="s">
        <v>50</v>
      </c>
      <c r="D92" s="211" t="s">
        <v>89</v>
      </c>
      <c r="E92" s="211" t="s">
        <v>386</v>
      </c>
      <c r="F92" s="211" t="s">
        <v>19</v>
      </c>
      <c r="G92" s="212">
        <v>1200</v>
      </c>
      <c r="H92" s="208">
        <f t="shared" si="3"/>
        <v>1.2</v>
      </c>
    </row>
    <row r="93" spans="1:8" ht="25.5">
      <c r="A93" s="184">
        <f t="shared" si="2"/>
        <v>82</v>
      </c>
      <c r="B93" s="210" t="s">
        <v>204</v>
      </c>
      <c r="C93" s="211" t="s">
        <v>50</v>
      </c>
      <c r="D93" s="211" t="s">
        <v>89</v>
      </c>
      <c r="E93" s="211" t="s">
        <v>386</v>
      </c>
      <c r="F93" s="211" t="s">
        <v>102</v>
      </c>
      <c r="G93" s="212">
        <v>200</v>
      </c>
      <c r="H93" s="208">
        <f t="shared" si="3"/>
        <v>0.2</v>
      </c>
    </row>
    <row r="94" spans="1:8" ht="12.75">
      <c r="A94" s="184">
        <f t="shared" si="2"/>
        <v>83</v>
      </c>
      <c r="B94" s="210" t="s">
        <v>866</v>
      </c>
      <c r="C94" s="211" t="s">
        <v>50</v>
      </c>
      <c r="D94" s="211" t="s">
        <v>89</v>
      </c>
      <c r="E94" s="211" t="s">
        <v>386</v>
      </c>
      <c r="F94" s="211" t="s">
        <v>867</v>
      </c>
      <c r="G94" s="212">
        <v>1000</v>
      </c>
      <c r="H94" s="208">
        <f t="shared" si="3"/>
        <v>1</v>
      </c>
    </row>
    <row r="95" spans="1:8" ht="38.25">
      <c r="A95" s="184">
        <f t="shared" si="2"/>
        <v>84</v>
      </c>
      <c r="B95" s="210" t="s">
        <v>715</v>
      </c>
      <c r="C95" s="211" t="s">
        <v>50</v>
      </c>
      <c r="D95" s="211" t="s">
        <v>89</v>
      </c>
      <c r="E95" s="211" t="s">
        <v>387</v>
      </c>
      <c r="F95" s="211" t="s">
        <v>19</v>
      </c>
      <c r="G95" s="212">
        <v>115200</v>
      </c>
      <c r="H95" s="208">
        <f t="shared" si="3"/>
        <v>115.2</v>
      </c>
    </row>
    <row r="96" spans="1:8" ht="25.5">
      <c r="A96" s="184">
        <f t="shared" si="2"/>
        <v>85</v>
      </c>
      <c r="B96" s="210" t="s">
        <v>202</v>
      </c>
      <c r="C96" s="211" t="s">
        <v>50</v>
      </c>
      <c r="D96" s="211" t="s">
        <v>89</v>
      </c>
      <c r="E96" s="211" t="s">
        <v>387</v>
      </c>
      <c r="F96" s="211" t="s">
        <v>101</v>
      </c>
      <c r="G96" s="212">
        <v>53903</v>
      </c>
      <c r="H96" s="208">
        <f t="shared" si="3"/>
        <v>53.903</v>
      </c>
    </row>
    <row r="97" spans="1:8" ht="25.5">
      <c r="A97" s="184">
        <f t="shared" si="2"/>
        <v>86</v>
      </c>
      <c r="B97" s="210" t="s">
        <v>204</v>
      </c>
      <c r="C97" s="211" t="s">
        <v>50</v>
      </c>
      <c r="D97" s="211" t="s">
        <v>89</v>
      </c>
      <c r="E97" s="211" t="s">
        <v>387</v>
      </c>
      <c r="F97" s="211" t="s">
        <v>102</v>
      </c>
      <c r="G97" s="212">
        <v>61297</v>
      </c>
      <c r="H97" s="208">
        <f t="shared" si="3"/>
        <v>61.297</v>
      </c>
    </row>
    <row r="98" spans="1:8" ht="12.75">
      <c r="A98" s="184">
        <f t="shared" si="2"/>
        <v>87</v>
      </c>
      <c r="B98" s="210" t="s">
        <v>110</v>
      </c>
      <c r="C98" s="211" t="s">
        <v>50</v>
      </c>
      <c r="D98" s="211" t="s">
        <v>89</v>
      </c>
      <c r="E98" s="211" t="s">
        <v>363</v>
      </c>
      <c r="F98" s="211" t="s">
        <v>19</v>
      </c>
      <c r="G98" s="212">
        <v>455900</v>
      </c>
      <c r="H98" s="208">
        <f t="shared" si="3"/>
        <v>455.9</v>
      </c>
    </row>
    <row r="99" spans="1:8" ht="63.75">
      <c r="A99" s="184">
        <f t="shared" si="2"/>
        <v>88</v>
      </c>
      <c r="B99" s="210" t="s">
        <v>736</v>
      </c>
      <c r="C99" s="211" t="s">
        <v>50</v>
      </c>
      <c r="D99" s="211" t="s">
        <v>89</v>
      </c>
      <c r="E99" s="211" t="s">
        <v>726</v>
      </c>
      <c r="F99" s="211" t="s">
        <v>19</v>
      </c>
      <c r="G99" s="212">
        <v>455900</v>
      </c>
      <c r="H99" s="208">
        <f t="shared" si="3"/>
        <v>455.9</v>
      </c>
    </row>
    <row r="100" spans="1:8" ht="25.5">
      <c r="A100" s="184">
        <f t="shared" si="2"/>
        <v>89</v>
      </c>
      <c r="B100" s="210" t="s">
        <v>204</v>
      </c>
      <c r="C100" s="211" t="s">
        <v>50</v>
      </c>
      <c r="D100" s="211" t="s">
        <v>89</v>
      </c>
      <c r="E100" s="211" t="s">
        <v>726</v>
      </c>
      <c r="F100" s="211" t="s">
        <v>102</v>
      </c>
      <c r="G100" s="212">
        <v>455900</v>
      </c>
      <c r="H100" s="208">
        <f t="shared" si="3"/>
        <v>455.9</v>
      </c>
    </row>
    <row r="101" spans="1:8" ht="12.75">
      <c r="A101" s="184">
        <f t="shared" si="2"/>
        <v>90</v>
      </c>
      <c r="B101" s="210" t="s">
        <v>868</v>
      </c>
      <c r="C101" s="211" t="s">
        <v>50</v>
      </c>
      <c r="D101" s="211" t="s">
        <v>869</v>
      </c>
      <c r="E101" s="211" t="s">
        <v>362</v>
      </c>
      <c r="F101" s="211" t="s">
        <v>19</v>
      </c>
      <c r="G101" s="212">
        <v>1209700</v>
      </c>
      <c r="H101" s="208">
        <f t="shared" si="3"/>
        <v>1209.7</v>
      </c>
    </row>
    <row r="102" spans="1:8" ht="12.75">
      <c r="A102" s="184">
        <f t="shared" si="2"/>
        <v>91</v>
      </c>
      <c r="B102" s="210" t="s">
        <v>870</v>
      </c>
      <c r="C102" s="211" t="s">
        <v>50</v>
      </c>
      <c r="D102" s="211" t="s">
        <v>871</v>
      </c>
      <c r="E102" s="211" t="s">
        <v>362</v>
      </c>
      <c r="F102" s="211" t="s">
        <v>19</v>
      </c>
      <c r="G102" s="212">
        <v>1209700</v>
      </c>
      <c r="H102" s="208">
        <f t="shared" si="3"/>
        <v>1209.7</v>
      </c>
    </row>
    <row r="103" spans="1:8" ht="38.25">
      <c r="A103" s="184">
        <f t="shared" si="2"/>
        <v>92</v>
      </c>
      <c r="B103" s="210" t="s">
        <v>683</v>
      </c>
      <c r="C103" s="211" t="s">
        <v>50</v>
      </c>
      <c r="D103" s="211" t="s">
        <v>871</v>
      </c>
      <c r="E103" s="211" t="s">
        <v>384</v>
      </c>
      <c r="F103" s="211" t="s">
        <v>19</v>
      </c>
      <c r="G103" s="212">
        <v>1209700</v>
      </c>
      <c r="H103" s="208">
        <f t="shared" si="3"/>
        <v>1209.7</v>
      </c>
    </row>
    <row r="104" spans="1:8" ht="38.25">
      <c r="A104" s="184">
        <f t="shared" si="2"/>
        <v>93</v>
      </c>
      <c r="B104" s="210" t="s">
        <v>591</v>
      </c>
      <c r="C104" s="211" t="s">
        <v>50</v>
      </c>
      <c r="D104" s="211" t="s">
        <v>871</v>
      </c>
      <c r="E104" s="211" t="s">
        <v>385</v>
      </c>
      <c r="F104" s="211" t="s">
        <v>19</v>
      </c>
      <c r="G104" s="212">
        <v>1209700</v>
      </c>
      <c r="H104" s="208">
        <f t="shared" si="3"/>
        <v>1209.7</v>
      </c>
    </row>
    <row r="105" spans="1:8" ht="63.75">
      <c r="A105" s="184">
        <f t="shared" si="2"/>
        <v>94</v>
      </c>
      <c r="B105" s="210" t="s">
        <v>721</v>
      </c>
      <c r="C105" s="211" t="s">
        <v>50</v>
      </c>
      <c r="D105" s="211" t="s">
        <v>871</v>
      </c>
      <c r="E105" s="211" t="s">
        <v>450</v>
      </c>
      <c r="F105" s="211" t="s">
        <v>19</v>
      </c>
      <c r="G105" s="212">
        <v>1209700</v>
      </c>
      <c r="H105" s="208">
        <f t="shared" si="3"/>
        <v>1209.7</v>
      </c>
    </row>
    <row r="106" spans="1:8" ht="12.75">
      <c r="A106" s="184">
        <f t="shared" si="2"/>
        <v>95</v>
      </c>
      <c r="B106" s="210" t="s">
        <v>866</v>
      </c>
      <c r="C106" s="211" t="s">
        <v>50</v>
      </c>
      <c r="D106" s="211" t="s">
        <v>871</v>
      </c>
      <c r="E106" s="211" t="s">
        <v>450</v>
      </c>
      <c r="F106" s="211" t="s">
        <v>867</v>
      </c>
      <c r="G106" s="212">
        <v>1209700</v>
      </c>
      <c r="H106" s="208">
        <f t="shared" si="3"/>
        <v>1209.7</v>
      </c>
    </row>
    <row r="107" spans="1:8" ht="25.5">
      <c r="A107" s="184">
        <f t="shared" si="2"/>
        <v>96</v>
      </c>
      <c r="B107" s="210" t="s">
        <v>322</v>
      </c>
      <c r="C107" s="211" t="s">
        <v>50</v>
      </c>
      <c r="D107" s="211" t="s">
        <v>31</v>
      </c>
      <c r="E107" s="211" t="s">
        <v>362</v>
      </c>
      <c r="F107" s="211" t="s">
        <v>19</v>
      </c>
      <c r="G107" s="212">
        <v>18785017</v>
      </c>
      <c r="H107" s="208">
        <f t="shared" si="3"/>
        <v>18785.017</v>
      </c>
    </row>
    <row r="108" spans="1:8" ht="38.25">
      <c r="A108" s="184">
        <f t="shared" si="2"/>
        <v>97</v>
      </c>
      <c r="B108" s="210" t="s">
        <v>323</v>
      </c>
      <c r="C108" s="211" t="s">
        <v>50</v>
      </c>
      <c r="D108" s="211" t="s">
        <v>32</v>
      </c>
      <c r="E108" s="211" t="s">
        <v>362</v>
      </c>
      <c r="F108" s="211" t="s">
        <v>19</v>
      </c>
      <c r="G108" s="212">
        <v>12352856</v>
      </c>
      <c r="H108" s="208">
        <f t="shared" si="3"/>
        <v>12352.856</v>
      </c>
    </row>
    <row r="109" spans="1:8" ht="38.25">
      <c r="A109" s="184">
        <f t="shared" si="2"/>
        <v>98</v>
      </c>
      <c r="B109" s="210" t="s">
        <v>683</v>
      </c>
      <c r="C109" s="211" t="s">
        <v>50</v>
      </c>
      <c r="D109" s="211" t="s">
        <v>32</v>
      </c>
      <c r="E109" s="211" t="s">
        <v>384</v>
      </c>
      <c r="F109" s="211" t="s">
        <v>19</v>
      </c>
      <c r="G109" s="212">
        <v>12214856</v>
      </c>
      <c r="H109" s="208">
        <f t="shared" si="3"/>
        <v>12214.856</v>
      </c>
    </row>
    <row r="110" spans="1:8" ht="63.75">
      <c r="A110" s="184">
        <f t="shared" si="2"/>
        <v>99</v>
      </c>
      <c r="B110" s="210" t="s">
        <v>786</v>
      </c>
      <c r="C110" s="211" t="s">
        <v>50</v>
      </c>
      <c r="D110" s="211" t="s">
        <v>32</v>
      </c>
      <c r="E110" s="211" t="s">
        <v>388</v>
      </c>
      <c r="F110" s="211" t="s">
        <v>19</v>
      </c>
      <c r="G110" s="212">
        <v>12214856</v>
      </c>
      <c r="H110" s="208">
        <f t="shared" si="3"/>
        <v>12214.856</v>
      </c>
    </row>
    <row r="111" spans="1:8" ht="63.75">
      <c r="A111" s="184">
        <f t="shared" si="2"/>
        <v>100</v>
      </c>
      <c r="B111" s="210" t="s">
        <v>218</v>
      </c>
      <c r="C111" s="211" t="s">
        <v>50</v>
      </c>
      <c r="D111" s="211" t="s">
        <v>32</v>
      </c>
      <c r="E111" s="211" t="s">
        <v>389</v>
      </c>
      <c r="F111" s="211" t="s">
        <v>19</v>
      </c>
      <c r="G111" s="212">
        <v>110000</v>
      </c>
      <c r="H111" s="208">
        <f t="shared" si="3"/>
        <v>110</v>
      </c>
    </row>
    <row r="112" spans="1:8" ht="25.5">
      <c r="A112" s="184">
        <f t="shared" si="2"/>
        <v>101</v>
      </c>
      <c r="B112" s="210" t="s">
        <v>204</v>
      </c>
      <c r="C112" s="211" t="s">
        <v>50</v>
      </c>
      <c r="D112" s="211" t="s">
        <v>32</v>
      </c>
      <c r="E112" s="211" t="s">
        <v>389</v>
      </c>
      <c r="F112" s="211" t="s">
        <v>102</v>
      </c>
      <c r="G112" s="212">
        <v>110000</v>
      </c>
      <c r="H112" s="208">
        <f t="shared" si="3"/>
        <v>110</v>
      </c>
    </row>
    <row r="113" spans="1:8" ht="25.5">
      <c r="A113" s="184">
        <f t="shared" si="2"/>
        <v>102</v>
      </c>
      <c r="B113" s="210" t="s">
        <v>219</v>
      </c>
      <c r="C113" s="211" t="s">
        <v>50</v>
      </c>
      <c r="D113" s="211" t="s">
        <v>32</v>
      </c>
      <c r="E113" s="211" t="s">
        <v>390</v>
      </c>
      <c r="F113" s="211" t="s">
        <v>19</v>
      </c>
      <c r="G113" s="212">
        <v>50000</v>
      </c>
      <c r="H113" s="208">
        <f t="shared" si="3"/>
        <v>50</v>
      </c>
    </row>
    <row r="114" spans="1:8" ht="25.5">
      <c r="A114" s="184">
        <f t="shared" si="2"/>
        <v>103</v>
      </c>
      <c r="B114" s="210" t="s">
        <v>204</v>
      </c>
      <c r="C114" s="211" t="s">
        <v>50</v>
      </c>
      <c r="D114" s="211" t="s">
        <v>32</v>
      </c>
      <c r="E114" s="211" t="s">
        <v>390</v>
      </c>
      <c r="F114" s="211" t="s">
        <v>102</v>
      </c>
      <c r="G114" s="212">
        <v>50000</v>
      </c>
      <c r="H114" s="208">
        <f t="shared" si="3"/>
        <v>50</v>
      </c>
    </row>
    <row r="115" spans="1:8" ht="51">
      <c r="A115" s="184">
        <f t="shared" si="2"/>
        <v>104</v>
      </c>
      <c r="B115" s="210" t="s">
        <v>220</v>
      </c>
      <c r="C115" s="211" t="s">
        <v>50</v>
      </c>
      <c r="D115" s="211" t="s">
        <v>32</v>
      </c>
      <c r="E115" s="211" t="s">
        <v>391</v>
      </c>
      <c r="F115" s="211" t="s">
        <v>19</v>
      </c>
      <c r="G115" s="212">
        <v>50000</v>
      </c>
      <c r="H115" s="208">
        <f t="shared" si="3"/>
        <v>50</v>
      </c>
    </row>
    <row r="116" spans="1:8" ht="25.5">
      <c r="A116" s="184">
        <f t="shared" si="2"/>
        <v>105</v>
      </c>
      <c r="B116" s="210" t="s">
        <v>204</v>
      </c>
      <c r="C116" s="211" t="s">
        <v>50</v>
      </c>
      <c r="D116" s="211" t="s">
        <v>32</v>
      </c>
      <c r="E116" s="211" t="s">
        <v>391</v>
      </c>
      <c r="F116" s="211" t="s">
        <v>102</v>
      </c>
      <c r="G116" s="212">
        <v>50000</v>
      </c>
      <c r="H116" s="208">
        <f t="shared" si="3"/>
        <v>50</v>
      </c>
    </row>
    <row r="117" spans="1:8" ht="38.25">
      <c r="A117" s="184">
        <f t="shared" si="2"/>
        <v>106</v>
      </c>
      <c r="B117" s="210" t="s">
        <v>221</v>
      </c>
      <c r="C117" s="211" t="s">
        <v>50</v>
      </c>
      <c r="D117" s="211" t="s">
        <v>32</v>
      </c>
      <c r="E117" s="211" t="s">
        <v>392</v>
      </c>
      <c r="F117" s="211" t="s">
        <v>19</v>
      </c>
      <c r="G117" s="212">
        <v>20000</v>
      </c>
      <c r="H117" s="208">
        <f t="shared" si="3"/>
        <v>20</v>
      </c>
    </row>
    <row r="118" spans="1:8" ht="25.5">
      <c r="A118" s="184">
        <f t="shared" si="2"/>
        <v>107</v>
      </c>
      <c r="B118" s="210" t="s">
        <v>204</v>
      </c>
      <c r="C118" s="211" t="s">
        <v>50</v>
      </c>
      <c r="D118" s="211" t="s">
        <v>32</v>
      </c>
      <c r="E118" s="211" t="s">
        <v>392</v>
      </c>
      <c r="F118" s="211" t="s">
        <v>102</v>
      </c>
      <c r="G118" s="212">
        <v>20000</v>
      </c>
      <c r="H118" s="208">
        <f t="shared" si="3"/>
        <v>20</v>
      </c>
    </row>
    <row r="119" spans="1:8" ht="63.75">
      <c r="A119" s="184">
        <f t="shared" si="2"/>
        <v>108</v>
      </c>
      <c r="B119" s="210" t="s">
        <v>222</v>
      </c>
      <c r="C119" s="211" t="s">
        <v>50</v>
      </c>
      <c r="D119" s="211" t="s">
        <v>32</v>
      </c>
      <c r="E119" s="211" t="s">
        <v>393</v>
      </c>
      <c r="F119" s="211" t="s">
        <v>19</v>
      </c>
      <c r="G119" s="212">
        <v>20000</v>
      </c>
      <c r="H119" s="208">
        <f t="shared" si="3"/>
        <v>20</v>
      </c>
    </row>
    <row r="120" spans="1:8" ht="25.5">
      <c r="A120" s="184">
        <f t="shared" si="2"/>
        <v>109</v>
      </c>
      <c r="B120" s="210" t="s">
        <v>204</v>
      </c>
      <c r="C120" s="211" t="s">
        <v>50</v>
      </c>
      <c r="D120" s="211" t="s">
        <v>32</v>
      </c>
      <c r="E120" s="211" t="s">
        <v>393</v>
      </c>
      <c r="F120" s="211" t="s">
        <v>102</v>
      </c>
      <c r="G120" s="212">
        <v>20000</v>
      </c>
      <c r="H120" s="208">
        <f t="shared" si="3"/>
        <v>20</v>
      </c>
    </row>
    <row r="121" spans="1:8" ht="63.75">
      <c r="A121" s="184">
        <f t="shared" si="2"/>
        <v>110</v>
      </c>
      <c r="B121" s="210" t="s">
        <v>223</v>
      </c>
      <c r="C121" s="211" t="s">
        <v>50</v>
      </c>
      <c r="D121" s="211" t="s">
        <v>32</v>
      </c>
      <c r="E121" s="211" t="s">
        <v>414</v>
      </c>
      <c r="F121" s="211" t="s">
        <v>19</v>
      </c>
      <c r="G121" s="212">
        <v>120000</v>
      </c>
      <c r="H121" s="208">
        <f t="shared" si="3"/>
        <v>120</v>
      </c>
    </row>
    <row r="122" spans="1:8" ht="25.5">
      <c r="A122" s="184">
        <f t="shared" si="2"/>
        <v>111</v>
      </c>
      <c r="B122" s="210" t="s">
        <v>204</v>
      </c>
      <c r="C122" s="211" t="s">
        <v>50</v>
      </c>
      <c r="D122" s="211" t="s">
        <v>32</v>
      </c>
      <c r="E122" s="211" t="s">
        <v>414</v>
      </c>
      <c r="F122" s="211" t="s">
        <v>102</v>
      </c>
      <c r="G122" s="212">
        <v>120000</v>
      </c>
      <c r="H122" s="208">
        <f t="shared" si="3"/>
        <v>120</v>
      </c>
    </row>
    <row r="123" spans="1:8" ht="25.5">
      <c r="A123" s="184">
        <f t="shared" si="2"/>
        <v>112</v>
      </c>
      <c r="B123" s="210" t="s">
        <v>225</v>
      </c>
      <c r="C123" s="211" t="s">
        <v>50</v>
      </c>
      <c r="D123" s="211" t="s">
        <v>32</v>
      </c>
      <c r="E123" s="211" t="s">
        <v>395</v>
      </c>
      <c r="F123" s="211" t="s">
        <v>19</v>
      </c>
      <c r="G123" s="212">
        <v>50000</v>
      </c>
      <c r="H123" s="208">
        <f t="shared" si="3"/>
        <v>50</v>
      </c>
    </row>
    <row r="124" spans="1:8" ht="25.5">
      <c r="A124" s="184">
        <f t="shared" si="2"/>
        <v>113</v>
      </c>
      <c r="B124" s="210" t="s">
        <v>204</v>
      </c>
      <c r="C124" s="211" t="s">
        <v>50</v>
      </c>
      <c r="D124" s="211" t="s">
        <v>32</v>
      </c>
      <c r="E124" s="211" t="s">
        <v>395</v>
      </c>
      <c r="F124" s="211" t="s">
        <v>102</v>
      </c>
      <c r="G124" s="212">
        <v>50000</v>
      </c>
      <c r="H124" s="208">
        <f t="shared" si="3"/>
        <v>50</v>
      </c>
    </row>
    <row r="125" spans="1:8" ht="27.75" customHeight="1">
      <c r="A125" s="184">
        <f t="shared" si="2"/>
        <v>114</v>
      </c>
      <c r="B125" s="210" t="s">
        <v>226</v>
      </c>
      <c r="C125" s="211" t="s">
        <v>50</v>
      </c>
      <c r="D125" s="211" t="s">
        <v>32</v>
      </c>
      <c r="E125" s="211" t="s">
        <v>396</v>
      </c>
      <c r="F125" s="211" t="s">
        <v>19</v>
      </c>
      <c r="G125" s="212">
        <v>30000</v>
      </c>
      <c r="H125" s="208">
        <f t="shared" si="3"/>
        <v>30</v>
      </c>
    </row>
    <row r="126" spans="1:8" ht="25.5">
      <c r="A126" s="184">
        <f t="shared" si="2"/>
        <v>115</v>
      </c>
      <c r="B126" s="210" t="s">
        <v>204</v>
      </c>
      <c r="C126" s="211" t="s">
        <v>50</v>
      </c>
      <c r="D126" s="211" t="s">
        <v>32</v>
      </c>
      <c r="E126" s="211" t="s">
        <v>396</v>
      </c>
      <c r="F126" s="211" t="s">
        <v>102</v>
      </c>
      <c r="G126" s="212">
        <v>30000</v>
      </c>
      <c r="H126" s="208">
        <f t="shared" si="3"/>
        <v>30</v>
      </c>
    </row>
    <row r="127" spans="1:8" ht="25.5">
      <c r="A127" s="184">
        <f t="shared" si="2"/>
        <v>116</v>
      </c>
      <c r="B127" s="210" t="s">
        <v>227</v>
      </c>
      <c r="C127" s="211" t="s">
        <v>50</v>
      </c>
      <c r="D127" s="211" t="s">
        <v>32</v>
      </c>
      <c r="E127" s="211" t="s">
        <v>397</v>
      </c>
      <c r="F127" s="211" t="s">
        <v>19</v>
      </c>
      <c r="G127" s="212">
        <v>279856</v>
      </c>
      <c r="H127" s="208">
        <f t="shared" si="3"/>
        <v>279.856</v>
      </c>
    </row>
    <row r="128" spans="1:8" ht="25.5">
      <c r="A128" s="184">
        <f t="shared" si="2"/>
        <v>117</v>
      </c>
      <c r="B128" s="210" t="s">
        <v>204</v>
      </c>
      <c r="C128" s="211" t="s">
        <v>50</v>
      </c>
      <c r="D128" s="211" t="s">
        <v>32</v>
      </c>
      <c r="E128" s="211" t="s">
        <v>397</v>
      </c>
      <c r="F128" s="211" t="s">
        <v>102</v>
      </c>
      <c r="G128" s="212">
        <v>279856</v>
      </c>
      <c r="H128" s="208">
        <f t="shared" si="3"/>
        <v>279.856</v>
      </c>
    </row>
    <row r="129" spans="1:8" ht="12.75">
      <c r="A129" s="184">
        <f t="shared" si="2"/>
        <v>118</v>
      </c>
      <c r="B129" s="210" t="s">
        <v>228</v>
      </c>
      <c r="C129" s="211" t="s">
        <v>50</v>
      </c>
      <c r="D129" s="211" t="s">
        <v>32</v>
      </c>
      <c r="E129" s="211" t="s">
        <v>398</v>
      </c>
      <c r="F129" s="211" t="s">
        <v>19</v>
      </c>
      <c r="G129" s="212">
        <v>11485000</v>
      </c>
      <c r="H129" s="208">
        <f t="shared" si="3"/>
        <v>11485</v>
      </c>
    </row>
    <row r="130" spans="1:8" ht="12.75">
      <c r="A130" s="184">
        <f t="shared" si="2"/>
        <v>119</v>
      </c>
      <c r="B130" s="210" t="s">
        <v>211</v>
      </c>
      <c r="C130" s="211" t="s">
        <v>50</v>
      </c>
      <c r="D130" s="211" t="s">
        <v>32</v>
      </c>
      <c r="E130" s="211" t="s">
        <v>398</v>
      </c>
      <c r="F130" s="211" t="s">
        <v>103</v>
      </c>
      <c r="G130" s="212">
        <v>9327173.23</v>
      </c>
      <c r="H130" s="208">
        <f t="shared" si="3"/>
        <v>9327.17323</v>
      </c>
    </row>
    <row r="131" spans="1:8" ht="25.5">
      <c r="A131" s="184">
        <f t="shared" si="2"/>
        <v>120</v>
      </c>
      <c r="B131" s="210" t="s">
        <v>204</v>
      </c>
      <c r="C131" s="211" t="s">
        <v>50</v>
      </c>
      <c r="D131" s="211" t="s">
        <v>32</v>
      </c>
      <c r="E131" s="211" t="s">
        <v>398</v>
      </c>
      <c r="F131" s="211" t="s">
        <v>102</v>
      </c>
      <c r="G131" s="212">
        <v>1867201.77</v>
      </c>
      <c r="H131" s="208">
        <f t="shared" si="3"/>
        <v>1867.2017700000001</v>
      </c>
    </row>
    <row r="132" spans="1:8" ht="12.75">
      <c r="A132" s="184">
        <f t="shared" si="2"/>
        <v>121</v>
      </c>
      <c r="B132" s="210" t="s">
        <v>212</v>
      </c>
      <c r="C132" s="211" t="s">
        <v>50</v>
      </c>
      <c r="D132" s="211" t="s">
        <v>32</v>
      </c>
      <c r="E132" s="211" t="s">
        <v>398</v>
      </c>
      <c r="F132" s="211" t="s">
        <v>104</v>
      </c>
      <c r="G132" s="212">
        <v>290625</v>
      </c>
      <c r="H132" s="208">
        <f t="shared" si="3"/>
        <v>290.625</v>
      </c>
    </row>
    <row r="133" spans="1:8" ht="12.75">
      <c r="A133" s="184">
        <f t="shared" si="2"/>
        <v>122</v>
      </c>
      <c r="B133" s="210" t="s">
        <v>110</v>
      </c>
      <c r="C133" s="211" t="s">
        <v>50</v>
      </c>
      <c r="D133" s="211" t="s">
        <v>32</v>
      </c>
      <c r="E133" s="211" t="s">
        <v>363</v>
      </c>
      <c r="F133" s="211" t="s">
        <v>19</v>
      </c>
      <c r="G133" s="212">
        <v>138000</v>
      </c>
      <c r="H133" s="208">
        <f t="shared" si="3"/>
        <v>138</v>
      </c>
    </row>
    <row r="134" spans="1:8" ht="12.75">
      <c r="A134" s="184">
        <f t="shared" si="2"/>
        <v>123</v>
      </c>
      <c r="B134" s="210" t="s">
        <v>205</v>
      </c>
      <c r="C134" s="211" t="s">
        <v>50</v>
      </c>
      <c r="D134" s="211" t="s">
        <v>32</v>
      </c>
      <c r="E134" s="211" t="s">
        <v>366</v>
      </c>
      <c r="F134" s="211" t="s">
        <v>19</v>
      </c>
      <c r="G134" s="212">
        <v>138000</v>
      </c>
      <c r="H134" s="208">
        <f t="shared" si="3"/>
        <v>138</v>
      </c>
    </row>
    <row r="135" spans="1:8" ht="25.5">
      <c r="A135" s="184">
        <f t="shared" si="2"/>
        <v>124</v>
      </c>
      <c r="B135" s="210" t="s">
        <v>204</v>
      </c>
      <c r="C135" s="211" t="s">
        <v>50</v>
      </c>
      <c r="D135" s="211" t="s">
        <v>32</v>
      </c>
      <c r="E135" s="211" t="s">
        <v>366</v>
      </c>
      <c r="F135" s="211" t="s">
        <v>102</v>
      </c>
      <c r="G135" s="212">
        <v>138000</v>
      </c>
      <c r="H135" s="208">
        <f t="shared" si="3"/>
        <v>138</v>
      </c>
    </row>
    <row r="136" spans="1:8" ht="12.75">
      <c r="A136" s="184">
        <f t="shared" si="2"/>
        <v>125</v>
      </c>
      <c r="B136" s="210" t="s">
        <v>592</v>
      </c>
      <c r="C136" s="211" t="s">
        <v>50</v>
      </c>
      <c r="D136" s="211" t="s">
        <v>593</v>
      </c>
      <c r="E136" s="211" t="s">
        <v>362</v>
      </c>
      <c r="F136" s="211" t="s">
        <v>19</v>
      </c>
      <c r="G136" s="212">
        <v>4932550</v>
      </c>
      <c r="H136" s="208">
        <f t="shared" si="3"/>
        <v>4932.55</v>
      </c>
    </row>
    <row r="137" spans="1:8" ht="13.5" customHeight="1">
      <c r="A137" s="184">
        <f t="shared" si="2"/>
        <v>126</v>
      </c>
      <c r="B137" s="210" t="s">
        <v>683</v>
      </c>
      <c r="C137" s="211" t="s">
        <v>50</v>
      </c>
      <c r="D137" s="211" t="s">
        <v>593</v>
      </c>
      <c r="E137" s="211" t="s">
        <v>384</v>
      </c>
      <c r="F137" s="211" t="s">
        <v>19</v>
      </c>
      <c r="G137" s="212">
        <v>4932550</v>
      </c>
      <c r="H137" s="208">
        <f t="shared" si="3"/>
        <v>4932.55</v>
      </c>
    </row>
    <row r="138" spans="1:8" ht="63.75">
      <c r="A138" s="184">
        <f t="shared" si="2"/>
        <v>127</v>
      </c>
      <c r="B138" s="210" t="s">
        <v>786</v>
      </c>
      <c r="C138" s="211" t="s">
        <v>50</v>
      </c>
      <c r="D138" s="211" t="s">
        <v>593</v>
      </c>
      <c r="E138" s="211" t="s">
        <v>388</v>
      </c>
      <c r="F138" s="211" t="s">
        <v>19</v>
      </c>
      <c r="G138" s="212">
        <v>4932550</v>
      </c>
      <c r="H138" s="208">
        <f t="shared" si="3"/>
        <v>4932.55</v>
      </c>
    </row>
    <row r="139" spans="1:8" ht="25.5">
      <c r="A139" s="184">
        <f t="shared" si="2"/>
        <v>128</v>
      </c>
      <c r="B139" s="210" t="s">
        <v>608</v>
      </c>
      <c r="C139" s="211" t="s">
        <v>50</v>
      </c>
      <c r="D139" s="211" t="s">
        <v>593</v>
      </c>
      <c r="E139" s="211" t="s">
        <v>609</v>
      </c>
      <c r="F139" s="211" t="s">
        <v>19</v>
      </c>
      <c r="G139" s="212">
        <v>4932550</v>
      </c>
      <c r="H139" s="208">
        <f t="shared" si="3"/>
        <v>4932.55</v>
      </c>
    </row>
    <row r="140" spans="1:8" ht="12.75">
      <c r="A140" s="184">
        <f t="shared" si="2"/>
        <v>129</v>
      </c>
      <c r="B140" s="210" t="s">
        <v>252</v>
      </c>
      <c r="C140" s="211" t="s">
        <v>50</v>
      </c>
      <c r="D140" s="211" t="s">
        <v>593</v>
      </c>
      <c r="E140" s="211" t="s">
        <v>609</v>
      </c>
      <c r="F140" s="211" t="s">
        <v>100</v>
      </c>
      <c r="G140" s="212">
        <v>4932550</v>
      </c>
      <c r="H140" s="208">
        <f t="shared" si="3"/>
        <v>4932.55</v>
      </c>
    </row>
    <row r="141" spans="1:8" ht="25.5">
      <c r="A141" s="184">
        <f aca="true" t="shared" si="4" ref="A141:A204">1+A140</f>
        <v>130</v>
      </c>
      <c r="B141" s="210" t="s">
        <v>324</v>
      </c>
      <c r="C141" s="211" t="s">
        <v>50</v>
      </c>
      <c r="D141" s="211" t="s">
        <v>90</v>
      </c>
      <c r="E141" s="211" t="s">
        <v>362</v>
      </c>
      <c r="F141" s="211" t="s">
        <v>19</v>
      </c>
      <c r="G141" s="212">
        <v>1499611</v>
      </c>
      <c r="H141" s="208">
        <f aca="true" t="shared" si="5" ref="H141:H204">G141/1000</f>
        <v>1499.611</v>
      </c>
    </row>
    <row r="142" spans="1:8" ht="38.25">
      <c r="A142" s="184">
        <f t="shared" si="4"/>
        <v>131</v>
      </c>
      <c r="B142" s="210" t="s">
        <v>683</v>
      </c>
      <c r="C142" s="211" t="s">
        <v>50</v>
      </c>
      <c r="D142" s="211" t="s">
        <v>90</v>
      </c>
      <c r="E142" s="211" t="s">
        <v>384</v>
      </c>
      <c r="F142" s="211" t="s">
        <v>19</v>
      </c>
      <c r="G142" s="212">
        <v>1499611</v>
      </c>
      <c r="H142" s="208">
        <f t="shared" si="5"/>
        <v>1499.611</v>
      </c>
    </row>
    <row r="143" spans="1:8" ht="63.75">
      <c r="A143" s="184">
        <f t="shared" si="4"/>
        <v>132</v>
      </c>
      <c r="B143" s="210" t="s">
        <v>835</v>
      </c>
      <c r="C143" s="211" t="s">
        <v>50</v>
      </c>
      <c r="D143" s="211" t="s">
        <v>90</v>
      </c>
      <c r="E143" s="211" t="s">
        <v>399</v>
      </c>
      <c r="F143" s="211" t="s">
        <v>19</v>
      </c>
      <c r="G143" s="212">
        <v>1188311</v>
      </c>
      <c r="H143" s="208">
        <f t="shared" si="5"/>
        <v>1188.311</v>
      </c>
    </row>
    <row r="144" spans="1:8" ht="76.5">
      <c r="A144" s="184">
        <f t="shared" si="4"/>
        <v>133</v>
      </c>
      <c r="B144" s="210" t="s">
        <v>610</v>
      </c>
      <c r="C144" s="211" t="s">
        <v>50</v>
      </c>
      <c r="D144" s="211" t="s">
        <v>90</v>
      </c>
      <c r="E144" s="211" t="s">
        <v>400</v>
      </c>
      <c r="F144" s="211" t="s">
        <v>19</v>
      </c>
      <c r="G144" s="212">
        <v>1133311</v>
      </c>
      <c r="H144" s="208">
        <f t="shared" si="5"/>
        <v>1133.311</v>
      </c>
    </row>
    <row r="145" spans="1:8" ht="12.75">
      <c r="A145" s="184">
        <f t="shared" si="4"/>
        <v>134</v>
      </c>
      <c r="B145" s="210" t="s">
        <v>211</v>
      </c>
      <c r="C145" s="211" t="s">
        <v>50</v>
      </c>
      <c r="D145" s="211" t="s">
        <v>90</v>
      </c>
      <c r="E145" s="211" t="s">
        <v>400</v>
      </c>
      <c r="F145" s="211" t="s">
        <v>103</v>
      </c>
      <c r="G145" s="212">
        <v>1031611</v>
      </c>
      <c r="H145" s="208">
        <f t="shared" si="5"/>
        <v>1031.611</v>
      </c>
    </row>
    <row r="146" spans="1:8" ht="25.5">
      <c r="A146" s="184">
        <f t="shared" si="4"/>
        <v>135</v>
      </c>
      <c r="B146" s="210" t="s">
        <v>204</v>
      </c>
      <c r="C146" s="211" t="s">
        <v>50</v>
      </c>
      <c r="D146" s="211" t="s">
        <v>90</v>
      </c>
      <c r="E146" s="211" t="s">
        <v>400</v>
      </c>
      <c r="F146" s="211" t="s">
        <v>102</v>
      </c>
      <c r="G146" s="212">
        <v>101700</v>
      </c>
      <c r="H146" s="208">
        <f t="shared" si="5"/>
        <v>101.7</v>
      </c>
    </row>
    <row r="147" spans="1:8" ht="89.25">
      <c r="A147" s="184">
        <f t="shared" si="4"/>
        <v>136</v>
      </c>
      <c r="B147" s="210" t="s">
        <v>611</v>
      </c>
      <c r="C147" s="211" t="s">
        <v>50</v>
      </c>
      <c r="D147" s="211" t="s">
        <v>90</v>
      </c>
      <c r="E147" s="211" t="s">
        <v>401</v>
      </c>
      <c r="F147" s="211" t="s">
        <v>19</v>
      </c>
      <c r="G147" s="212">
        <v>55000</v>
      </c>
      <c r="H147" s="208">
        <f t="shared" si="5"/>
        <v>55</v>
      </c>
    </row>
    <row r="148" spans="1:8" ht="25.5">
      <c r="A148" s="184">
        <f t="shared" si="4"/>
        <v>137</v>
      </c>
      <c r="B148" s="210" t="s">
        <v>204</v>
      </c>
      <c r="C148" s="211" t="s">
        <v>50</v>
      </c>
      <c r="D148" s="211" t="s">
        <v>90</v>
      </c>
      <c r="E148" s="211" t="s">
        <v>401</v>
      </c>
      <c r="F148" s="211" t="s">
        <v>102</v>
      </c>
      <c r="G148" s="212">
        <v>55000</v>
      </c>
      <c r="H148" s="208">
        <f t="shared" si="5"/>
        <v>55</v>
      </c>
    </row>
    <row r="149" spans="1:8" ht="38.25">
      <c r="A149" s="184">
        <f t="shared" si="4"/>
        <v>138</v>
      </c>
      <c r="B149" s="210" t="s">
        <v>591</v>
      </c>
      <c r="C149" s="211" t="s">
        <v>50</v>
      </c>
      <c r="D149" s="211" t="s">
        <v>90</v>
      </c>
      <c r="E149" s="211" t="s">
        <v>385</v>
      </c>
      <c r="F149" s="211" t="s">
        <v>19</v>
      </c>
      <c r="G149" s="212">
        <v>311300</v>
      </c>
      <c r="H149" s="208">
        <f t="shared" si="5"/>
        <v>311.3</v>
      </c>
    </row>
    <row r="150" spans="1:8" ht="102">
      <c r="A150" s="184">
        <f t="shared" si="4"/>
        <v>139</v>
      </c>
      <c r="B150" s="210" t="s">
        <v>612</v>
      </c>
      <c r="C150" s="211" t="s">
        <v>50</v>
      </c>
      <c r="D150" s="211" t="s">
        <v>90</v>
      </c>
      <c r="E150" s="211" t="s">
        <v>402</v>
      </c>
      <c r="F150" s="211" t="s">
        <v>19</v>
      </c>
      <c r="G150" s="212">
        <v>100300</v>
      </c>
      <c r="H150" s="208">
        <f t="shared" si="5"/>
        <v>100.3</v>
      </c>
    </row>
    <row r="151" spans="1:8" ht="25.5">
      <c r="A151" s="184">
        <f t="shared" si="4"/>
        <v>140</v>
      </c>
      <c r="B151" s="210" t="s">
        <v>204</v>
      </c>
      <c r="C151" s="211" t="s">
        <v>50</v>
      </c>
      <c r="D151" s="211" t="s">
        <v>90</v>
      </c>
      <c r="E151" s="211" t="s">
        <v>402</v>
      </c>
      <c r="F151" s="211" t="s">
        <v>102</v>
      </c>
      <c r="G151" s="212">
        <v>100300</v>
      </c>
      <c r="H151" s="208">
        <f t="shared" si="5"/>
        <v>100.3</v>
      </c>
    </row>
    <row r="152" spans="1:8" ht="63.75">
      <c r="A152" s="184">
        <f t="shared" si="4"/>
        <v>141</v>
      </c>
      <c r="B152" s="210" t="s">
        <v>613</v>
      </c>
      <c r="C152" s="211" t="s">
        <v>50</v>
      </c>
      <c r="D152" s="211" t="s">
        <v>90</v>
      </c>
      <c r="E152" s="211" t="s">
        <v>403</v>
      </c>
      <c r="F152" s="211" t="s">
        <v>19</v>
      </c>
      <c r="G152" s="212">
        <v>97000</v>
      </c>
      <c r="H152" s="208">
        <f t="shared" si="5"/>
        <v>97</v>
      </c>
    </row>
    <row r="153" spans="1:8" ht="25.5">
      <c r="A153" s="184">
        <f t="shared" si="4"/>
        <v>142</v>
      </c>
      <c r="B153" s="210" t="s">
        <v>204</v>
      </c>
      <c r="C153" s="211" t="s">
        <v>50</v>
      </c>
      <c r="D153" s="211" t="s">
        <v>90</v>
      </c>
      <c r="E153" s="211" t="s">
        <v>403</v>
      </c>
      <c r="F153" s="211" t="s">
        <v>102</v>
      </c>
      <c r="G153" s="212">
        <v>97000</v>
      </c>
      <c r="H153" s="208">
        <f t="shared" si="5"/>
        <v>97</v>
      </c>
    </row>
    <row r="154" spans="1:8" ht="102">
      <c r="A154" s="184">
        <f t="shared" si="4"/>
        <v>143</v>
      </c>
      <c r="B154" s="210" t="s">
        <v>614</v>
      </c>
      <c r="C154" s="211" t="s">
        <v>50</v>
      </c>
      <c r="D154" s="211" t="s">
        <v>90</v>
      </c>
      <c r="E154" s="211" t="s">
        <v>404</v>
      </c>
      <c r="F154" s="211" t="s">
        <v>19</v>
      </c>
      <c r="G154" s="212">
        <v>114000</v>
      </c>
      <c r="H154" s="208">
        <f t="shared" si="5"/>
        <v>114</v>
      </c>
    </row>
    <row r="155" spans="1:8" ht="25.5">
      <c r="A155" s="184">
        <f t="shared" si="4"/>
        <v>144</v>
      </c>
      <c r="B155" s="210" t="s">
        <v>204</v>
      </c>
      <c r="C155" s="211" t="s">
        <v>50</v>
      </c>
      <c r="D155" s="211" t="s">
        <v>90</v>
      </c>
      <c r="E155" s="211" t="s">
        <v>404</v>
      </c>
      <c r="F155" s="211" t="s">
        <v>102</v>
      </c>
      <c r="G155" s="212">
        <v>114000</v>
      </c>
      <c r="H155" s="208">
        <f t="shared" si="5"/>
        <v>114</v>
      </c>
    </row>
    <row r="156" spans="1:8" ht="12.75">
      <c r="A156" s="184">
        <f t="shared" si="4"/>
        <v>145</v>
      </c>
      <c r="B156" s="210" t="s">
        <v>325</v>
      </c>
      <c r="C156" s="211" t="s">
        <v>50</v>
      </c>
      <c r="D156" s="211" t="s">
        <v>33</v>
      </c>
      <c r="E156" s="211" t="s">
        <v>362</v>
      </c>
      <c r="F156" s="211" t="s">
        <v>19</v>
      </c>
      <c r="G156" s="212">
        <v>36248641.37</v>
      </c>
      <c r="H156" s="208">
        <f t="shared" si="5"/>
        <v>36248.64137</v>
      </c>
    </row>
    <row r="157" spans="1:8" ht="12.75">
      <c r="A157" s="184">
        <f t="shared" si="4"/>
        <v>146</v>
      </c>
      <c r="B157" s="210" t="s">
        <v>326</v>
      </c>
      <c r="C157" s="211" t="s">
        <v>50</v>
      </c>
      <c r="D157" s="211" t="s">
        <v>34</v>
      </c>
      <c r="E157" s="211" t="s">
        <v>362</v>
      </c>
      <c r="F157" s="211" t="s">
        <v>19</v>
      </c>
      <c r="G157" s="212">
        <v>1846400</v>
      </c>
      <c r="H157" s="208">
        <f t="shared" si="5"/>
        <v>1846.4</v>
      </c>
    </row>
    <row r="158" spans="1:8" ht="38.25">
      <c r="A158" s="184">
        <f t="shared" si="4"/>
        <v>147</v>
      </c>
      <c r="B158" s="210" t="s">
        <v>737</v>
      </c>
      <c r="C158" s="211" t="s">
        <v>50</v>
      </c>
      <c r="D158" s="211" t="s">
        <v>34</v>
      </c>
      <c r="E158" s="211" t="s">
        <v>405</v>
      </c>
      <c r="F158" s="211" t="s">
        <v>19</v>
      </c>
      <c r="G158" s="212">
        <v>1177000</v>
      </c>
      <c r="H158" s="208">
        <f t="shared" si="5"/>
        <v>1177</v>
      </c>
    </row>
    <row r="159" spans="1:8" ht="38.25">
      <c r="A159" s="184">
        <f t="shared" si="4"/>
        <v>148</v>
      </c>
      <c r="B159" s="210" t="s">
        <v>787</v>
      </c>
      <c r="C159" s="211" t="s">
        <v>50</v>
      </c>
      <c r="D159" s="211" t="s">
        <v>34</v>
      </c>
      <c r="E159" s="211" t="s">
        <v>406</v>
      </c>
      <c r="F159" s="211" t="s">
        <v>19</v>
      </c>
      <c r="G159" s="212">
        <v>1177000</v>
      </c>
      <c r="H159" s="208">
        <f t="shared" si="5"/>
        <v>1177</v>
      </c>
    </row>
    <row r="160" spans="1:8" ht="25.5">
      <c r="A160" s="184">
        <f t="shared" si="4"/>
        <v>149</v>
      </c>
      <c r="B160" s="210" t="s">
        <v>788</v>
      </c>
      <c r="C160" s="211" t="s">
        <v>50</v>
      </c>
      <c r="D160" s="211" t="s">
        <v>34</v>
      </c>
      <c r="E160" s="211" t="s">
        <v>407</v>
      </c>
      <c r="F160" s="211" t="s">
        <v>19</v>
      </c>
      <c r="G160" s="212">
        <v>215000</v>
      </c>
      <c r="H160" s="208">
        <f t="shared" si="5"/>
        <v>215</v>
      </c>
    </row>
    <row r="161" spans="1:8" ht="38.25">
      <c r="A161" s="184">
        <f t="shared" si="4"/>
        <v>150</v>
      </c>
      <c r="B161" s="210" t="s">
        <v>615</v>
      </c>
      <c r="C161" s="211" t="s">
        <v>50</v>
      </c>
      <c r="D161" s="211" t="s">
        <v>34</v>
      </c>
      <c r="E161" s="211" t="s">
        <v>407</v>
      </c>
      <c r="F161" s="211" t="s">
        <v>98</v>
      </c>
      <c r="G161" s="212">
        <v>215000</v>
      </c>
      <c r="H161" s="208">
        <f t="shared" si="5"/>
        <v>215</v>
      </c>
    </row>
    <row r="162" spans="1:8" ht="38.25">
      <c r="A162" s="184">
        <f t="shared" si="4"/>
        <v>151</v>
      </c>
      <c r="B162" s="210" t="s">
        <v>230</v>
      </c>
      <c r="C162" s="211" t="s">
        <v>50</v>
      </c>
      <c r="D162" s="211" t="s">
        <v>34</v>
      </c>
      <c r="E162" s="211" t="s">
        <v>408</v>
      </c>
      <c r="F162" s="211" t="s">
        <v>19</v>
      </c>
      <c r="G162" s="212">
        <v>300000</v>
      </c>
      <c r="H162" s="208">
        <f t="shared" si="5"/>
        <v>300</v>
      </c>
    </row>
    <row r="163" spans="1:8" ht="38.25">
      <c r="A163" s="184">
        <f t="shared" si="4"/>
        <v>152</v>
      </c>
      <c r="B163" s="210" t="s">
        <v>615</v>
      </c>
      <c r="C163" s="211" t="s">
        <v>50</v>
      </c>
      <c r="D163" s="211" t="s">
        <v>34</v>
      </c>
      <c r="E163" s="211" t="s">
        <v>408</v>
      </c>
      <c r="F163" s="211" t="s">
        <v>98</v>
      </c>
      <c r="G163" s="212">
        <v>300000</v>
      </c>
      <c r="H163" s="208">
        <f t="shared" si="5"/>
        <v>300</v>
      </c>
    </row>
    <row r="164" spans="1:8" ht="38.25">
      <c r="A164" s="184">
        <f t="shared" si="4"/>
        <v>153</v>
      </c>
      <c r="B164" s="210" t="s">
        <v>231</v>
      </c>
      <c r="C164" s="211" t="s">
        <v>50</v>
      </c>
      <c r="D164" s="211" t="s">
        <v>34</v>
      </c>
      <c r="E164" s="211" t="s">
        <v>409</v>
      </c>
      <c r="F164" s="211" t="s">
        <v>19</v>
      </c>
      <c r="G164" s="212">
        <v>130000</v>
      </c>
      <c r="H164" s="208">
        <f t="shared" si="5"/>
        <v>130</v>
      </c>
    </row>
    <row r="165" spans="1:8" ht="25.5">
      <c r="A165" s="184">
        <f t="shared" si="4"/>
        <v>154</v>
      </c>
      <c r="B165" s="210" t="s">
        <v>204</v>
      </c>
      <c r="C165" s="211" t="s">
        <v>50</v>
      </c>
      <c r="D165" s="211" t="s">
        <v>34</v>
      </c>
      <c r="E165" s="211" t="s">
        <v>409</v>
      </c>
      <c r="F165" s="211" t="s">
        <v>102</v>
      </c>
      <c r="G165" s="212">
        <v>130000</v>
      </c>
      <c r="H165" s="208">
        <f t="shared" si="5"/>
        <v>130</v>
      </c>
    </row>
    <row r="166" spans="1:8" ht="25.5">
      <c r="A166" s="184">
        <f t="shared" si="4"/>
        <v>155</v>
      </c>
      <c r="B166" s="210" t="s">
        <v>232</v>
      </c>
      <c r="C166" s="211" t="s">
        <v>50</v>
      </c>
      <c r="D166" s="211" t="s">
        <v>34</v>
      </c>
      <c r="E166" s="211" t="s">
        <v>410</v>
      </c>
      <c r="F166" s="211" t="s">
        <v>19</v>
      </c>
      <c r="G166" s="212">
        <v>92000</v>
      </c>
      <c r="H166" s="208">
        <f t="shared" si="5"/>
        <v>92</v>
      </c>
    </row>
    <row r="167" spans="1:8" ht="25.5">
      <c r="A167" s="184">
        <f t="shared" si="4"/>
        <v>156</v>
      </c>
      <c r="B167" s="210" t="s">
        <v>204</v>
      </c>
      <c r="C167" s="211" t="s">
        <v>50</v>
      </c>
      <c r="D167" s="211" t="s">
        <v>34</v>
      </c>
      <c r="E167" s="211" t="s">
        <v>410</v>
      </c>
      <c r="F167" s="211" t="s">
        <v>102</v>
      </c>
      <c r="G167" s="212">
        <v>92000</v>
      </c>
      <c r="H167" s="208">
        <f t="shared" si="5"/>
        <v>92</v>
      </c>
    </row>
    <row r="168" spans="1:8" ht="38.25">
      <c r="A168" s="184">
        <f t="shared" si="4"/>
        <v>157</v>
      </c>
      <c r="B168" s="210" t="s">
        <v>411</v>
      </c>
      <c r="C168" s="211" t="s">
        <v>50</v>
      </c>
      <c r="D168" s="211" t="s">
        <v>34</v>
      </c>
      <c r="E168" s="211" t="s">
        <v>412</v>
      </c>
      <c r="F168" s="211" t="s">
        <v>19</v>
      </c>
      <c r="G168" s="212">
        <v>440000</v>
      </c>
      <c r="H168" s="208">
        <f t="shared" si="5"/>
        <v>440</v>
      </c>
    </row>
    <row r="169" spans="1:8" ht="38.25">
      <c r="A169" s="184">
        <f t="shared" si="4"/>
        <v>158</v>
      </c>
      <c r="B169" s="210" t="s">
        <v>615</v>
      </c>
      <c r="C169" s="211" t="s">
        <v>50</v>
      </c>
      <c r="D169" s="211" t="s">
        <v>34</v>
      </c>
      <c r="E169" s="211" t="s">
        <v>412</v>
      </c>
      <c r="F169" s="211" t="s">
        <v>98</v>
      </c>
      <c r="G169" s="212">
        <v>440000</v>
      </c>
      <c r="H169" s="208">
        <f t="shared" si="5"/>
        <v>440</v>
      </c>
    </row>
    <row r="170" spans="1:8" ht="12.75">
      <c r="A170" s="184">
        <f t="shared" si="4"/>
        <v>159</v>
      </c>
      <c r="B170" s="210" t="s">
        <v>110</v>
      </c>
      <c r="C170" s="211" t="s">
        <v>50</v>
      </c>
      <c r="D170" s="211" t="s">
        <v>34</v>
      </c>
      <c r="E170" s="211" t="s">
        <v>363</v>
      </c>
      <c r="F170" s="211" t="s">
        <v>19</v>
      </c>
      <c r="G170" s="212">
        <v>669400</v>
      </c>
      <c r="H170" s="208">
        <f t="shared" si="5"/>
        <v>669.4</v>
      </c>
    </row>
    <row r="171" spans="1:8" ht="63.75">
      <c r="A171" s="184">
        <f t="shared" si="4"/>
        <v>160</v>
      </c>
      <c r="B171" s="210" t="s">
        <v>901</v>
      </c>
      <c r="C171" s="211" t="s">
        <v>50</v>
      </c>
      <c r="D171" s="211" t="s">
        <v>34</v>
      </c>
      <c r="E171" s="211" t="s">
        <v>413</v>
      </c>
      <c r="F171" s="211" t="s">
        <v>19</v>
      </c>
      <c r="G171" s="212">
        <v>669400</v>
      </c>
      <c r="H171" s="208">
        <f t="shared" si="5"/>
        <v>669.4</v>
      </c>
    </row>
    <row r="172" spans="1:8" ht="25.5">
      <c r="A172" s="184">
        <f t="shared" si="4"/>
        <v>161</v>
      </c>
      <c r="B172" s="210" t="s">
        <v>204</v>
      </c>
      <c r="C172" s="211" t="s">
        <v>50</v>
      </c>
      <c r="D172" s="211" t="s">
        <v>34</v>
      </c>
      <c r="E172" s="211" t="s">
        <v>413</v>
      </c>
      <c r="F172" s="211" t="s">
        <v>102</v>
      </c>
      <c r="G172" s="212">
        <v>669400</v>
      </c>
      <c r="H172" s="208">
        <f t="shared" si="5"/>
        <v>669.4</v>
      </c>
    </row>
    <row r="173" spans="1:8" ht="12.75">
      <c r="A173" s="184">
        <f t="shared" si="4"/>
        <v>162</v>
      </c>
      <c r="B173" s="210" t="s">
        <v>327</v>
      </c>
      <c r="C173" s="211" t="s">
        <v>50</v>
      </c>
      <c r="D173" s="211" t="s">
        <v>294</v>
      </c>
      <c r="E173" s="211" t="s">
        <v>362</v>
      </c>
      <c r="F173" s="211" t="s">
        <v>19</v>
      </c>
      <c r="G173" s="212">
        <v>318599</v>
      </c>
      <c r="H173" s="208">
        <f t="shared" si="5"/>
        <v>318.599</v>
      </c>
    </row>
    <row r="174" spans="1:8" ht="38.25">
      <c r="A174" s="184">
        <f t="shared" si="4"/>
        <v>163</v>
      </c>
      <c r="B174" s="210" t="s">
        <v>683</v>
      </c>
      <c r="C174" s="211" t="s">
        <v>50</v>
      </c>
      <c r="D174" s="211" t="s">
        <v>294</v>
      </c>
      <c r="E174" s="211" t="s">
        <v>384</v>
      </c>
      <c r="F174" s="211" t="s">
        <v>19</v>
      </c>
      <c r="G174" s="212">
        <v>318599</v>
      </c>
      <c r="H174" s="208">
        <f t="shared" si="5"/>
        <v>318.599</v>
      </c>
    </row>
    <row r="175" spans="1:8" ht="63.75">
      <c r="A175" s="184">
        <f t="shared" si="4"/>
        <v>164</v>
      </c>
      <c r="B175" s="210" t="s">
        <v>786</v>
      </c>
      <c r="C175" s="211" t="s">
        <v>50</v>
      </c>
      <c r="D175" s="211" t="s">
        <v>294</v>
      </c>
      <c r="E175" s="211" t="s">
        <v>388</v>
      </c>
      <c r="F175" s="211" t="s">
        <v>19</v>
      </c>
      <c r="G175" s="212">
        <v>318599</v>
      </c>
      <c r="H175" s="208">
        <f t="shared" si="5"/>
        <v>318.599</v>
      </c>
    </row>
    <row r="176" spans="1:8" ht="63.75">
      <c r="A176" s="184">
        <f t="shared" si="4"/>
        <v>165</v>
      </c>
      <c r="B176" s="210" t="s">
        <v>223</v>
      </c>
      <c r="C176" s="211" t="s">
        <v>50</v>
      </c>
      <c r="D176" s="211" t="s">
        <v>294</v>
      </c>
      <c r="E176" s="211" t="s">
        <v>414</v>
      </c>
      <c r="F176" s="211" t="s">
        <v>19</v>
      </c>
      <c r="G176" s="212">
        <v>318599</v>
      </c>
      <c r="H176" s="208">
        <f t="shared" si="5"/>
        <v>318.599</v>
      </c>
    </row>
    <row r="177" spans="1:8" ht="12.75">
      <c r="A177" s="184">
        <f t="shared" si="4"/>
        <v>166</v>
      </c>
      <c r="B177" s="210" t="s">
        <v>211</v>
      </c>
      <c r="C177" s="211" t="s">
        <v>50</v>
      </c>
      <c r="D177" s="211" t="s">
        <v>294</v>
      </c>
      <c r="E177" s="211" t="s">
        <v>414</v>
      </c>
      <c r="F177" s="211" t="s">
        <v>103</v>
      </c>
      <c r="G177" s="212">
        <v>254522</v>
      </c>
      <c r="H177" s="208">
        <f t="shared" si="5"/>
        <v>254.522</v>
      </c>
    </row>
    <row r="178" spans="1:8" ht="25.5">
      <c r="A178" s="184">
        <f t="shared" si="4"/>
        <v>167</v>
      </c>
      <c r="B178" s="210" t="s">
        <v>204</v>
      </c>
      <c r="C178" s="211" t="s">
        <v>50</v>
      </c>
      <c r="D178" s="211" t="s">
        <v>294</v>
      </c>
      <c r="E178" s="211" t="s">
        <v>414</v>
      </c>
      <c r="F178" s="211" t="s">
        <v>102</v>
      </c>
      <c r="G178" s="212">
        <v>48699</v>
      </c>
      <c r="H178" s="208">
        <f t="shared" si="5"/>
        <v>48.699</v>
      </c>
    </row>
    <row r="179" spans="1:8" ht="12.75">
      <c r="A179" s="184">
        <f t="shared" si="4"/>
        <v>168</v>
      </c>
      <c r="B179" s="210" t="s">
        <v>212</v>
      </c>
      <c r="C179" s="211" t="s">
        <v>50</v>
      </c>
      <c r="D179" s="211" t="s">
        <v>294</v>
      </c>
      <c r="E179" s="211" t="s">
        <v>414</v>
      </c>
      <c r="F179" s="211" t="s">
        <v>104</v>
      </c>
      <c r="G179" s="212">
        <v>15378</v>
      </c>
      <c r="H179" s="208">
        <f t="shared" si="5"/>
        <v>15.378</v>
      </c>
    </row>
    <row r="180" spans="1:8" ht="12.75">
      <c r="A180" s="184">
        <f t="shared" si="4"/>
        <v>169</v>
      </c>
      <c r="B180" s="210" t="s">
        <v>684</v>
      </c>
      <c r="C180" s="211" t="s">
        <v>50</v>
      </c>
      <c r="D180" s="211" t="s">
        <v>655</v>
      </c>
      <c r="E180" s="211" t="s">
        <v>362</v>
      </c>
      <c r="F180" s="211" t="s">
        <v>19</v>
      </c>
      <c r="G180" s="212">
        <v>4783725.76</v>
      </c>
      <c r="H180" s="208">
        <f t="shared" si="5"/>
        <v>4783.725759999999</v>
      </c>
    </row>
    <row r="181" spans="1:8" ht="51">
      <c r="A181" s="184">
        <f t="shared" si="4"/>
        <v>170</v>
      </c>
      <c r="B181" s="210" t="s">
        <v>590</v>
      </c>
      <c r="C181" s="211" t="s">
        <v>50</v>
      </c>
      <c r="D181" s="211" t="s">
        <v>655</v>
      </c>
      <c r="E181" s="211" t="s">
        <v>379</v>
      </c>
      <c r="F181" s="211" t="s">
        <v>19</v>
      </c>
      <c r="G181" s="212">
        <v>4783725.76</v>
      </c>
      <c r="H181" s="208">
        <f t="shared" si="5"/>
        <v>4783.725759999999</v>
      </c>
    </row>
    <row r="182" spans="1:8" ht="38.25">
      <c r="A182" s="184">
        <f t="shared" si="4"/>
        <v>171</v>
      </c>
      <c r="B182" s="210" t="s">
        <v>685</v>
      </c>
      <c r="C182" s="211" t="s">
        <v>50</v>
      </c>
      <c r="D182" s="211" t="s">
        <v>655</v>
      </c>
      <c r="E182" s="211" t="s">
        <v>657</v>
      </c>
      <c r="F182" s="211" t="s">
        <v>19</v>
      </c>
      <c r="G182" s="212">
        <v>4783725.76</v>
      </c>
      <c r="H182" s="208">
        <f t="shared" si="5"/>
        <v>4783.725759999999</v>
      </c>
    </row>
    <row r="183" spans="1:8" ht="12.75">
      <c r="A183" s="184">
        <f t="shared" si="4"/>
        <v>172</v>
      </c>
      <c r="B183" s="210" t="s">
        <v>211</v>
      </c>
      <c r="C183" s="211" t="s">
        <v>50</v>
      </c>
      <c r="D183" s="211" t="s">
        <v>655</v>
      </c>
      <c r="E183" s="211" t="s">
        <v>657</v>
      </c>
      <c r="F183" s="211" t="s">
        <v>103</v>
      </c>
      <c r="G183" s="212">
        <v>1753320</v>
      </c>
      <c r="H183" s="208">
        <f t="shared" si="5"/>
        <v>1753.32</v>
      </c>
    </row>
    <row r="184" spans="1:8" ht="25.5">
      <c r="A184" s="184">
        <f t="shared" si="4"/>
        <v>173</v>
      </c>
      <c r="B184" s="210" t="s">
        <v>204</v>
      </c>
      <c r="C184" s="211" t="s">
        <v>50</v>
      </c>
      <c r="D184" s="211" t="s">
        <v>655</v>
      </c>
      <c r="E184" s="211" t="s">
        <v>657</v>
      </c>
      <c r="F184" s="211" t="s">
        <v>102</v>
      </c>
      <c r="G184" s="212">
        <v>1318581</v>
      </c>
      <c r="H184" s="208">
        <f t="shared" si="5"/>
        <v>1318.581</v>
      </c>
    </row>
    <row r="185" spans="1:8" ht="12.75">
      <c r="A185" s="184">
        <f t="shared" si="4"/>
        <v>174</v>
      </c>
      <c r="B185" s="210" t="s">
        <v>212</v>
      </c>
      <c r="C185" s="211" t="s">
        <v>50</v>
      </c>
      <c r="D185" s="211" t="s">
        <v>655</v>
      </c>
      <c r="E185" s="211" t="s">
        <v>657</v>
      </c>
      <c r="F185" s="211" t="s">
        <v>104</v>
      </c>
      <c r="G185" s="212">
        <v>1711824.76</v>
      </c>
      <c r="H185" s="208">
        <f t="shared" si="5"/>
        <v>1711.82476</v>
      </c>
    </row>
    <row r="186" spans="1:8" ht="12.75">
      <c r="A186" s="184">
        <f t="shared" si="4"/>
        <v>175</v>
      </c>
      <c r="B186" s="210" t="s">
        <v>328</v>
      </c>
      <c r="C186" s="211" t="s">
        <v>50</v>
      </c>
      <c r="D186" s="211" t="s">
        <v>52</v>
      </c>
      <c r="E186" s="211" t="s">
        <v>362</v>
      </c>
      <c r="F186" s="211" t="s">
        <v>19</v>
      </c>
      <c r="G186" s="212">
        <v>19852793.49</v>
      </c>
      <c r="H186" s="208">
        <f t="shared" si="5"/>
        <v>19852.79349</v>
      </c>
    </row>
    <row r="187" spans="1:8" ht="38.25">
      <c r="A187" s="184">
        <f t="shared" si="4"/>
        <v>176</v>
      </c>
      <c r="B187" s="210" t="s">
        <v>737</v>
      </c>
      <c r="C187" s="211" t="s">
        <v>50</v>
      </c>
      <c r="D187" s="211" t="s">
        <v>52</v>
      </c>
      <c r="E187" s="211" t="s">
        <v>405</v>
      </c>
      <c r="F187" s="211" t="s">
        <v>19</v>
      </c>
      <c r="G187" s="212">
        <v>19852793.49</v>
      </c>
      <c r="H187" s="208">
        <f t="shared" si="5"/>
        <v>19852.79349</v>
      </c>
    </row>
    <row r="188" spans="1:8" ht="12.75">
      <c r="A188" s="184">
        <f t="shared" si="4"/>
        <v>177</v>
      </c>
      <c r="B188" s="210" t="s">
        <v>789</v>
      </c>
      <c r="C188" s="211" t="s">
        <v>50</v>
      </c>
      <c r="D188" s="211" t="s">
        <v>52</v>
      </c>
      <c r="E188" s="211" t="s">
        <v>415</v>
      </c>
      <c r="F188" s="211" t="s">
        <v>19</v>
      </c>
      <c r="G188" s="212">
        <v>19852793.49</v>
      </c>
      <c r="H188" s="208">
        <f t="shared" si="5"/>
        <v>19852.79349</v>
      </c>
    </row>
    <row r="189" spans="1:8" ht="25.5">
      <c r="A189" s="184">
        <f t="shared" si="4"/>
        <v>178</v>
      </c>
      <c r="B189" s="210" t="s">
        <v>233</v>
      </c>
      <c r="C189" s="211" t="s">
        <v>50</v>
      </c>
      <c r="D189" s="211" t="s">
        <v>52</v>
      </c>
      <c r="E189" s="211" t="s">
        <v>416</v>
      </c>
      <c r="F189" s="211" t="s">
        <v>19</v>
      </c>
      <c r="G189" s="212">
        <v>1015235.49</v>
      </c>
      <c r="H189" s="208">
        <f t="shared" si="5"/>
        <v>1015.23549</v>
      </c>
    </row>
    <row r="190" spans="1:8" ht="25.5">
      <c r="A190" s="184">
        <f t="shared" si="4"/>
        <v>179</v>
      </c>
      <c r="B190" s="210" t="s">
        <v>204</v>
      </c>
      <c r="C190" s="211" t="s">
        <v>50</v>
      </c>
      <c r="D190" s="211" t="s">
        <v>52</v>
      </c>
      <c r="E190" s="211" t="s">
        <v>416</v>
      </c>
      <c r="F190" s="211" t="s">
        <v>102</v>
      </c>
      <c r="G190" s="212">
        <v>1015235.49</v>
      </c>
      <c r="H190" s="208">
        <f t="shared" si="5"/>
        <v>1015.23549</v>
      </c>
    </row>
    <row r="191" spans="1:8" ht="51">
      <c r="A191" s="184">
        <f t="shared" si="4"/>
        <v>180</v>
      </c>
      <c r="B191" s="210" t="s">
        <v>417</v>
      </c>
      <c r="C191" s="211" t="s">
        <v>50</v>
      </c>
      <c r="D191" s="211" t="s">
        <v>52</v>
      </c>
      <c r="E191" s="211" t="s">
        <v>418</v>
      </c>
      <c r="F191" s="211" t="s">
        <v>19</v>
      </c>
      <c r="G191" s="212">
        <v>17073558</v>
      </c>
      <c r="H191" s="208">
        <f t="shared" si="5"/>
        <v>17073.558</v>
      </c>
    </row>
    <row r="192" spans="1:8" ht="12.75">
      <c r="A192" s="184">
        <f t="shared" si="4"/>
        <v>181</v>
      </c>
      <c r="B192" s="210" t="s">
        <v>252</v>
      </c>
      <c r="C192" s="211" t="s">
        <v>50</v>
      </c>
      <c r="D192" s="211" t="s">
        <v>52</v>
      </c>
      <c r="E192" s="211" t="s">
        <v>418</v>
      </c>
      <c r="F192" s="211" t="s">
        <v>100</v>
      </c>
      <c r="G192" s="212">
        <v>17073558</v>
      </c>
      <c r="H192" s="208">
        <f t="shared" si="5"/>
        <v>17073.558</v>
      </c>
    </row>
    <row r="193" spans="1:8" ht="51">
      <c r="A193" s="184">
        <f t="shared" si="4"/>
        <v>182</v>
      </c>
      <c r="B193" s="210" t="s">
        <v>754</v>
      </c>
      <c r="C193" s="211" t="s">
        <v>50</v>
      </c>
      <c r="D193" s="211" t="s">
        <v>52</v>
      </c>
      <c r="E193" s="211" t="s">
        <v>658</v>
      </c>
      <c r="F193" s="211" t="s">
        <v>19</v>
      </c>
      <c r="G193" s="212">
        <v>1764000</v>
      </c>
      <c r="H193" s="208">
        <f t="shared" si="5"/>
        <v>1764</v>
      </c>
    </row>
    <row r="194" spans="1:8" ht="12.75">
      <c r="A194" s="184">
        <f t="shared" si="4"/>
        <v>183</v>
      </c>
      <c r="B194" s="210" t="s">
        <v>252</v>
      </c>
      <c r="C194" s="211" t="s">
        <v>50</v>
      </c>
      <c r="D194" s="211" t="s">
        <v>52</v>
      </c>
      <c r="E194" s="211" t="s">
        <v>658</v>
      </c>
      <c r="F194" s="211" t="s">
        <v>100</v>
      </c>
      <c r="G194" s="212">
        <v>1764000</v>
      </c>
      <c r="H194" s="208">
        <f t="shared" si="5"/>
        <v>1764</v>
      </c>
    </row>
    <row r="195" spans="1:8" ht="12.75">
      <c r="A195" s="184">
        <f t="shared" si="4"/>
        <v>184</v>
      </c>
      <c r="B195" s="210" t="s">
        <v>329</v>
      </c>
      <c r="C195" s="211" t="s">
        <v>50</v>
      </c>
      <c r="D195" s="211" t="s">
        <v>35</v>
      </c>
      <c r="E195" s="211" t="s">
        <v>362</v>
      </c>
      <c r="F195" s="211" t="s">
        <v>19</v>
      </c>
      <c r="G195" s="212">
        <v>9447123.12</v>
      </c>
      <c r="H195" s="208">
        <f t="shared" si="5"/>
        <v>9447.123119999998</v>
      </c>
    </row>
    <row r="196" spans="1:8" ht="51">
      <c r="A196" s="184">
        <f t="shared" si="4"/>
        <v>185</v>
      </c>
      <c r="B196" s="210" t="s">
        <v>755</v>
      </c>
      <c r="C196" s="211" t="s">
        <v>50</v>
      </c>
      <c r="D196" s="211" t="s">
        <v>35</v>
      </c>
      <c r="E196" s="211" t="s">
        <v>419</v>
      </c>
      <c r="F196" s="211" t="s">
        <v>19</v>
      </c>
      <c r="G196" s="212">
        <v>814000</v>
      </c>
      <c r="H196" s="208">
        <f t="shared" si="5"/>
        <v>814</v>
      </c>
    </row>
    <row r="197" spans="1:8" ht="25.5">
      <c r="A197" s="184">
        <f t="shared" si="4"/>
        <v>186</v>
      </c>
      <c r="B197" s="210" t="s">
        <v>574</v>
      </c>
      <c r="C197" s="211" t="s">
        <v>50</v>
      </c>
      <c r="D197" s="211" t="s">
        <v>35</v>
      </c>
      <c r="E197" s="211" t="s">
        <v>420</v>
      </c>
      <c r="F197" s="211" t="s">
        <v>19</v>
      </c>
      <c r="G197" s="212">
        <v>90000</v>
      </c>
      <c r="H197" s="208">
        <f t="shared" si="5"/>
        <v>90</v>
      </c>
    </row>
    <row r="198" spans="1:8" ht="38.25">
      <c r="A198" s="184">
        <f t="shared" si="4"/>
        <v>187</v>
      </c>
      <c r="B198" s="210" t="s">
        <v>234</v>
      </c>
      <c r="C198" s="211" t="s">
        <v>50</v>
      </c>
      <c r="D198" s="211" t="s">
        <v>35</v>
      </c>
      <c r="E198" s="211" t="s">
        <v>421</v>
      </c>
      <c r="F198" s="211" t="s">
        <v>19</v>
      </c>
      <c r="G198" s="212">
        <v>90000</v>
      </c>
      <c r="H198" s="208">
        <f t="shared" si="5"/>
        <v>90</v>
      </c>
    </row>
    <row r="199" spans="1:8" ht="25.5">
      <c r="A199" s="184">
        <f t="shared" si="4"/>
        <v>188</v>
      </c>
      <c r="B199" s="210" t="s">
        <v>204</v>
      </c>
      <c r="C199" s="211" t="s">
        <v>50</v>
      </c>
      <c r="D199" s="211" t="s">
        <v>35</v>
      </c>
      <c r="E199" s="211" t="s">
        <v>421</v>
      </c>
      <c r="F199" s="211" t="s">
        <v>102</v>
      </c>
      <c r="G199" s="212">
        <v>90000</v>
      </c>
      <c r="H199" s="208">
        <f t="shared" si="5"/>
        <v>90</v>
      </c>
    </row>
    <row r="200" spans="1:8" ht="25.5">
      <c r="A200" s="184">
        <f t="shared" si="4"/>
        <v>189</v>
      </c>
      <c r="B200" s="210" t="s">
        <v>235</v>
      </c>
      <c r="C200" s="211" t="s">
        <v>50</v>
      </c>
      <c r="D200" s="211" t="s">
        <v>35</v>
      </c>
      <c r="E200" s="211" t="s">
        <v>422</v>
      </c>
      <c r="F200" s="211" t="s">
        <v>19</v>
      </c>
      <c r="G200" s="212">
        <v>724000</v>
      </c>
      <c r="H200" s="208">
        <f t="shared" si="5"/>
        <v>724</v>
      </c>
    </row>
    <row r="201" spans="1:8" ht="38.25">
      <c r="A201" s="184">
        <f t="shared" si="4"/>
        <v>190</v>
      </c>
      <c r="B201" s="210" t="s">
        <v>236</v>
      </c>
      <c r="C201" s="211" t="s">
        <v>50</v>
      </c>
      <c r="D201" s="211" t="s">
        <v>35</v>
      </c>
      <c r="E201" s="211" t="s">
        <v>423</v>
      </c>
      <c r="F201" s="211" t="s">
        <v>19</v>
      </c>
      <c r="G201" s="212">
        <v>300000</v>
      </c>
      <c r="H201" s="208">
        <f t="shared" si="5"/>
        <v>300</v>
      </c>
    </row>
    <row r="202" spans="1:8" ht="38.25">
      <c r="A202" s="184">
        <f t="shared" si="4"/>
        <v>191</v>
      </c>
      <c r="B202" s="210" t="s">
        <v>615</v>
      </c>
      <c r="C202" s="211" t="s">
        <v>50</v>
      </c>
      <c r="D202" s="211" t="s">
        <v>35</v>
      </c>
      <c r="E202" s="211" t="s">
        <v>423</v>
      </c>
      <c r="F202" s="211" t="s">
        <v>98</v>
      </c>
      <c r="G202" s="212">
        <v>300000</v>
      </c>
      <c r="H202" s="208">
        <f t="shared" si="5"/>
        <v>300</v>
      </c>
    </row>
    <row r="203" spans="1:8" ht="51">
      <c r="A203" s="184">
        <f t="shared" si="4"/>
        <v>192</v>
      </c>
      <c r="B203" s="210" t="s">
        <v>427</v>
      </c>
      <c r="C203" s="211" t="s">
        <v>50</v>
      </c>
      <c r="D203" s="211" t="s">
        <v>35</v>
      </c>
      <c r="E203" s="211" t="s">
        <v>428</v>
      </c>
      <c r="F203" s="211" t="s">
        <v>19</v>
      </c>
      <c r="G203" s="212">
        <v>424000</v>
      </c>
      <c r="H203" s="208">
        <f t="shared" si="5"/>
        <v>424</v>
      </c>
    </row>
    <row r="204" spans="1:8" ht="38.25">
      <c r="A204" s="184">
        <f t="shared" si="4"/>
        <v>193</v>
      </c>
      <c r="B204" s="210" t="s">
        <v>615</v>
      </c>
      <c r="C204" s="211" t="s">
        <v>50</v>
      </c>
      <c r="D204" s="211" t="s">
        <v>35</v>
      </c>
      <c r="E204" s="211" t="s">
        <v>428</v>
      </c>
      <c r="F204" s="211" t="s">
        <v>98</v>
      </c>
      <c r="G204" s="212">
        <v>424000</v>
      </c>
      <c r="H204" s="208">
        <f t="shared" si="5"/>
        <v>424</v>
      </c>
    </row>
    <row r="205" spans="1:8" ht="38.25">
      <c r="A205" s="184">
        <f aca="true" t="shared" si="6" ref="A205:A268">1+A204</f>
        <v>194</v>
      </c>
      <c r="B205" s="210" t="s">
        <v>737</v>
      </c>
      <c r="C205" s="211" t="s">
        <v>50</v>
      </c>
      <c r="D205" s="211" t="s">
        <v>35</v>
      </c>
      <c r="E205" s="211" t="s">
        <v>405</v>
      </c>
      <c r="F205" s="211" t="s">
        <v>19</v>
      </c>
      <c r="G205" s="212">
        <v>50000</v>
      </c>
      <c r="H205" s="208">
        <f aca="true" t="shared" si="7" ref="H205:H268">G205/1000</f>
        <v>50</v>
      </c>
    </row>
    <row r="206" spans="1:8" ht="51">
      <c r="A206" s="184">
        <f t="shared" si="6"/>
        <v>195</v>
      </c>
      <c r="B206" s="210" t="s">
        <v>790</v>
      </c>
      <c r="C206" s="211" t="s">
        <v>50</v>
      </c>
      <c r="D206" s="211" t="s">
        <v>35</v>
      </c>
      <c r="E206" s="211" t="s">
        <v>430</v>
      </c>
      <c r="F206" s="211" t="s">
        <v>19</v>
      </c>
      <c r="G206" s="212">
        <v>50000</v>
      </c>
      <c r="H206" s="208">
        <f t="shared" si="7"/>
        <v>50</v>
      </c>
    </row>
    <row r="207" spans="1:8" ht="12.75">
      <c r="A207" s="184">
        <f t="shared" si="6"/>
        <v>196</v>
      </c>
      <c r="B207" s="210" t="s">
        <v>240</v>
      </c>
      <c r="C207" s="211" t="s">
        <v>50</v>
      </c>
      <c r="D207" s="211" t="s">
        <v>35</v>
      </c>
      <c r="E207" s="211" t="s">
        <v>431</v>
      </c>
      <c r="F207" s="211" t="s">
        <v>19</v>
      </c>
      <c r="G207" s="212">
        <v>50000</v>
      </c>
      <c r="H207" s="208">
        <f t="shared" si="7"/>
        <v>50</v>
      </c>
    </row>
    <row r="208" spans="1:8" ht="25.5">
      <c r="A208" s="184">
        <f t="shared" si="6"/>
        <v>197</v>
      </c>
      <c r="B208" s="210" t="s">
        <v>204</v>
      </c>
      <c r="C208" s="211" t="s">
        <v>50</v>
      </c>
      <c r="D208" s="211" t="s">
        <v>35</v>
      </c>
      <c r="E208" s="211" t="s">
        <v>431</v>
      </c>
      <c r="F208" s="211" t="s">
        <v>102</v>
      </c>
      <c r="G208" s="212">
        <v>50000</v>
      </c>
      <c r="H208" s="208">
        <f t="shared" si="7"/>
        <v>50</v>
      </c>
    </row>
    <row r="209" spans="1:8" ht="51">
      <c r="A209" s="184">
        <f t="shared" si="6"/>
        <v>198</v>
      </c>
      <c r="B209" s="210" t="s">
        <v>590</v>
      </c>
      <c r="C209" s="211" t="s">
        <v>50</v>
      </c>
      <c r="D209" s="211" t="s">
        <v>35</v>
      </c>
      <c r="E209" s="211" t="s">
        <v>379</v>
      </c>
      <c r="F209" s="211" t="s">
        <v>19</v>
      </c>
      <c r="G209" s="212">
        <v>8583123.12</v>
      </c>
      <c r="H209" s="208">
        <f t="shared" si="7"/>
        <v>8583.123119999998</v>
      </c>
    </row>
    <row r="210" spans="1:8" ht="38.25">
      <c r="A210" s="184">
        <f t="shared" si="6"/>
        <v>199</v>
      </c>
      <c r="B210" s="210" t="s">
        <v>912</v>
      </c>
      <c r="C210" s="211" t="s">
        <v>50</v>
      </c>
      <c r="D210" s="211" t="s">
        <v>35</v>
      </c>
      <c r="E210" s="211" t="s">
        <v>909</v>
      </c>
      <c r="F210" s="211" t="s">
        <v>19</v>
      </c>
      <c r="G210" s="212">
        <v>266000</v>
      </c>
      <c r="H210" s="208">
        <f t="shared" si="7"/>
        <v>266</v>
      </c>
    </row>
    <row r="211" spans="1:8" ht="12.75">
      <c r="A211" s="184">
        <f t="shared" si="6"/>
        <v>200</v>
      </c>
      <c r="B211" s="210" t="s">
        <v>252</v>
      </c>
      <c r="C211" s="211" t="s">
        <v>50</v>
      </c>
      <c r="D211" s="211" t="s">
        <v>35</v>
      </c>
      <c r="E211" s="211" t="s">
        <v>909</v>
      </c>
      <c r="F211" s="211" t="s">
        <v>100</v>
      </c>
      <c r="G211" s="212">
        <v>266000</v>
      </c>
      <c r="H211" s="208">
        <f t="shared" si="7"/>
        <v>266</v>
      </c>
    </row>
    <row r="212" spans="1:8" ht="12.75">
      <c r="A212" s="184">
        <f t="shared" si="6"/>
        <v>201</v>
      </c>
      <c r="B212" s="210" t="s">
        <v>756</v>
      </c>
      <c r="C212" s="211" t="s">
        <v>50</v>
      </c>
      <c r="D212" s="211" t="s">
        <v>35</v>
      </c>
      <c r="E212" s="211" t="s">
        <v>791</v>
      </c>
      <c r="F212" s="211" t="s">
        <v>19</v>
      </c>
      <c r="G212" s="212">
        <v>852000</v>
      </c>
      <c r="H212" s="208">
        <f t="shared" si="7"/>
        <v>852</v>
      </c>
    </row>
    <row r="213" spans="1:8" ht="25.5">
      <c r="A213" s="184">
        <f t="shared" si="6"/>
        <v>202</v>
      </c>
      <c r="B213" s="210" t="s">
        <v>204</v>
      </c>
      <c r="C213" s="211" t="s">
        <v>50</v>
      </c>
      <c r="D213" s="211" t="s">
        <v>35</v>
      </c>
      <c r="E213" s="211" t="s">
        <v>791</v>
      </c>
      <c r="F213" s="211" t="s">
        <v>102</v>
      </c>
      <c r="G213" s="212">
        <v>852000</v>
      </c>
      <c r="H213" s="208">
        <f t="shared" si="7"/>
        <v>852</v>
      </c>
    </row>
    <row r="214" spans="1:8" ht="102">
      <c r="A214" s="184">
        <f t="shared" si="6"/>
        <v>203</v>
      </c>
      <c r="B214" s="210" t="s">
        <v>686</v>
      </c>
      <c r="C214" s="211" t="s">
        <v>50</v>
      </c>
      <c r="D214" s="211" t="s">
        <v>35</v>
      </c>
      <c r="E214" s="211" t="s">
        <v>547</v>
      </c>
      <c r="F214" s="211" t="s">
        <v>19</v>
      </c>
      <c r="G214" s="212">
        <v>2086667.3</v>
      </c>
      <c r="H214" s="208">
        <f t="shared" si="7"/>
        <v>2086.6673</v>
      </c>
    </row>
    <row r="215" spans="1:8" ht="12.75">
      <c r="A215" s="184">
        <f t="shared" si="6"/>
        <v>204</v>
      </c>
      <c r="B215" s="210" t="s">
        <v>252</v>
      </c>
      <c r="C215" s="211" t="s">
        <v>50</v>
      </c>
      <c r="D215" s="211" t="s">
        <v>35</v>
      </c>
      <c r="E215" s="211" t="s">
        <v>547</v>
      </c>
      <c r="F215" s="211" t="s">
        <v>100</v>
      </c>
      <c r="G215" s="212">
        <v>2086667.3</v>
      </c>
      <c r="H215" s="208">
        <f t="shared" si="7"/>
        <v>2086.6673</v>
      </c>
    </row>
    <row r="216" spans="1:8" ht="89.25">
      <c r="A216" s="184">
        <f t="shared" si="6"/>
        <v>205</v>
      </c>
      <c r="B216" s="210" t="s">
        <v>792</v>
      </c>
      <c r="C216" s="211" t="s">
        <v>50</v>
      </c>
      <c r="D216" s="211" t="s">
        <v>35</v>
      </c>
      <c r="E216" s="211" t="s">
        <v>793</v>
      </c>
      <c r="F216" s="211" t="s">
        <v>19</v>
      </c>
      <c r="G216" s="212">
        <v>3453455.82</v>
      </c>
      <c r="H216" s="208">
        <f t="shared" si="7"/>
        <v>3453.4558199999997</v>
      </c>
    </row>
    <row r="217" spans="1:8" ht="12.75">
      <c r="A217" s="184">
        <f t="shared" si="6"/>
        <v>206</v>
      </c>
      <c r="B217" s="210" t="s">
        <v>876</v>
      </c>
      <c r="C217" s="211" t="s">
        <v>50</v>
      </c>
      <c r="D217" s="211" t="s">
        <v>35</v>
      </c>
      <c r="E217" s="211" t="s">
        <v>793</v>
      </c>
      <c r="F217" s="211" t="s">
        <v>877</v>
      </c>
      <c r="G217" s="212">
        <v>3453455.82</v>
      </c>
      <c r="H217" s="208">
        <f t="shared" si="7"/>
        <v>3453.4558199999997</v>
      </c>
    </row>
    <row r="218" spans="1:8" ht="38.25">
      <c r="A218" s="184">
        <f t="shared" si="6"/>
        <v>207</v>
      </c>
      <c r="B218" s="210" t="s">
        <v>836</v>
      </c>
      <c r="C218" s="211" t="s">
        <v>50</v>
      </c>
      <c r="D218" s="211" t="s">
        <v>35</v>
      </c>
      <c r="E218" s="211" t="s">
        <v>616</v>
      </c>
      <c r="F218" s="211" t="s">
        <v>19</v>
      </c>
      <c r="G218" s="212">
        <v>1925000</v>
      </c>
      <c r="H218" s="208">
        <f t="shared" si="7"/>
        <v>1925</v>
      </c>
    </row>
    <row r="219" spans="1:8" ht="12.75">
      <c r="A219" s="184">
        <f t="shared" si="6"/>
        <v>208</v>
      </c>
      <c r="B219" s="210" t="s">
        <v>252</v>
      </c>
      <c r="C219" s="211" t="s">
        <v>50</v>
      </c>
      <c r="D219" s="211" t="s">
        <v>35</v>
      </c>
      <c r="E219" s="211" t="s">
        <v>616</v>
      </c>
      <c r="F219" s="211" t="s">
        <v>100</v>
      </c>
      <c r="G219" s="212">
        <v>1925000</v>
      </c>
      <c r="H219" s="208">
        <f t="shared" si="7"/>
        <v>1925</v>
      </c>
    </row>
    <row r="220" spans="1:8" ht="12.75">
      <c r="A220" s="184">
        <f t="shared" si="6"/>
        <v>209</v>
      </c>
      <c r="B220" s="210" t="s">
        <v>330</v>
      </c>
      <c r="C220" s="211" t="s">
        <v>50</v>
      </c>
      <c r="D220" s="211" t="s">
        <v>36</v>
      </c>
      <c r="E220" s="211" t="s">
        <v>362</v>
      </c>
      <c r="F220" s="211" t="s">
        <v>19</v>
      </c>
      <c r="G220" s="212">
        <v>39097850</v>
      </c>
      <c r="H220" s="208">
        <f t="shared" si="7"/>
        <v>39097.85</v>
      </c>
    </row>
    <row r="221" spans="1:8" ht="12.75">
      <c r="A221" s="184">
        <f t="shared" si="6"/>
        <v>210</v>
      </c>
      <c r="B221" s="210" t="s">
        <v>902</v>
      </c>
      <c r="C221" s="211" t="s">
        <v>50</v>
      </c>
      <c r="D221" s="211" t="s">
        <v>896</v>
      </c>
      <c r="E221" s="211" t="s">
        <v>362</v>
      </c>
      <c r="F221" s="211" t="s">
        <v>19</v>
      </c>
      <c r="G221" s="212">
        <v>680321</v>
      </c>
      <c r="H221" s="208">
        <f t="shared" si="7"/>
        <v>680.321</v>
      </c>
    </row>
    <row r="222" spans="1:8" ht="12.75">
      <c r="A222" s="184">
        <f t="shared" si="6"/>
        <v>211</v>
      </c>
      <c r="B222" s="210" t="s">
        <v>110</v>
      </c>
      <c r="C222" s="211" t="s">
        <v>50</v>
      </c>
      <c r="D222" s="211" t="s">
        <v>896</v>
      </c>
      <c r="E222" s="211" t="s">
        <v>363</v>
      </c>
      <c r="F222" s="211" t="s">
        <v>19</v>
      </c>
      <c r="G222" s="212">
        <v>680321</v>
      </c>
      <c r="H222" s="208">
        <f t="shared" si="7"/>
        <v>680.321</v>
      </c>
    </row>
    <row r="223" spans="1:8" ht="63.75">
      <c r="A223" s="184">
        <f t="shared" si="6"/>
        <v>212</v>
      </c>
      <c r="B223" s="210" t="s">
        <v>905</v>
      </c>
      <c r="C223" s="211" t="s">
        <v>50</v>
      </c>
      <c r="D223" s="211" t="s">
        <v>896</v>
      </c>
      <c r="E223" s="211" t="s">
        <v>906</v>
      </c>
      <c r="F223" s="211" t="s">
        <v>19</v>
      </c>
      <c r="G223" s="212">
        <v>634647</v>
      </c>
      <c r="H223" s="208">
        <f t="shared" si="7"/>
        <v>634.647</v>
      </c>
    </row>
    <row r="224" spans="1:8" ht="12.75">
      <c r="A224" s="184">
        <f t="shared" si="6"/>
        <v>213</v>
      </c>
      <c r="B224" s="210" t="s">
        <v>252</v>
      </c>
      <c r="C224" s="211" t="s">
        <v>50</v>
      </c>
      <c r="D224" s="211" t="s">
        <v>896</v>
      </c>
      <c r="E224" s="211" t="s">
        <v>906</v>
      </c>
      <c r="F224" s="211" t="s">
        <v>100</v>
      </c>
      <c r="G224" s="212">
        <v>634647</v>
      </c>
      <c r="H224" s="208">
        <f t="shared" si="7"/>
        <v>634.647</v>
      </c>
    </row>
    <row r="225" spans="1:8" ht="12.75">
      <c r="A225" s="184">
        <f t="shared" si="6"/>
        <v>214</v>
      </c>
      <c r="B225" s="210" t="s">
        <v>800</v>
      </c>
      <c r="C225" s="211" t="s">
        <v>50</v>
      </c>
      <c r="D225" s="211" t="s">
        <v>896</v>
      </c>
      <c r="E225" s="211" t="s">
        <v>801</v>
      </c>
      <c r="F225" s="211" t="s">
        <v>19</v>
      </c>
      <c r="G225" s="212">
        <v>45674</v>
      </c>
      <c r="H225" s="208">
        <f t="shared" si="7"/>
        <v>45.674</v>
      </c>
    </row>
    <row r="226" spans="1:8" ht="12.75">
      <c r="A226" s="184">
        <f t="shared" si="6"/>
        <v>215</v>
      </c>
      <c r="B226" s="210" t="s">
        <v>252</v>
      </c>
      <c r="C226" s="211" t="s">
        <v>50</v>
      </c>
      <c r="D226" s="211" t="s">
        <v>896</v>
      </c>
      <c r="E226" s="211" t="s">
        <v>801</v>
      </c>
      <c r="F226" s="211" t="s">
        <v>100</v>
      </c>
      <c r="G226" s="212">
        <v>45674</v>
      </c>
      <c r="H226" s="208">
        <f t="shared" si="7"/>
        <v>45.674</v>
      </c>
    </row>
    <row r="227" spans="1:8" ht="12.75">
      <c r="A227" s="184">
        <f t="shared" si="6"/>
        <v>216</v>
      </c>
      <c r="B227" s="210" t="s">
        <v>331</v>
      </c>
      <c r="C227" s="211" t="s">
        <v>50</v>
      </c>
      <c r="D227" s="211" t="s">
        <v>297</v>
      </c>
      <c r="E227" s="211" t="s">
        <v>362</v>
      </c>
      <c r="F227" s="211" t="s">
        <v>19</v>
      </c>
      <c r="G227" s="212">
        <v>30361417</v>
      </c>
      <c r="H227" s="208">
        <f t="shared" si="7"/>
        <v>30361.417</v>
      </c>
    </row>
    <row r="228" spans="1:8" ht="38.25">
      <c r="A228" s="184">
        <f t="shared" si="6"/>
        <v>217</v>
      </c>
      <c r="B228" s="210" t="s">
        <v>737</v>
      </c>
      <c r="C228" s="211" t="s">
        <v>50</v>
      </c>
      <c r="D228" s="211" t="s">
        <v>297</v>
      </c>
      <c r="E228" s="211" t="s">
        <v>405</v>
      </c>
      <c r="F228" s="211" t="s">
        <v>19</v>
      </c>
      <c r="G228" s="212">
        <v>30361417</v>
      </c>
      <c r="H228" s="208">
        <f t="shared" si="7"/>
        <v>30361.417</v>
      </c>
    </row>
    <row r="229" spans="1:8" ht="25.5">
      <c r="A229" s="184">
        <f t="shared" si="6"/>
        <v>218</v>
      </c>
      <c r="B229" s="210" t="s">
        <v>432</v>
      </c>
      <c r="C229" s="211" t="s">
        <v>50</v>
      </c>
      <c r="D229" s="211" t="s">
        <v>297</v>
      </c>
      <c r="E229" s="211" t="s">
        <v>433</v>
      </c>
      <c r="F229" s="211" t="s">
        <v>19</v>
      </c>
      <c r="G229" s="212">
        <v>30361417</v>
      </c>
      <c r="H229" s="208">
        <f t="shared" si="7"/>
        <v>30361.417</v>
      </c>
    </row>
    <row r="230" spans="1:8" ht="38.25">
      <c r="A230" s="184">
        <f t="shared" si="6"/>
        <v>219</v>
      </c>
      <c r="B230" s="210" t="s">
        <v>794</v>
      </c>
      <c r="C230" s="211" t="s">
        <v>50</v>
      </c>
      <c r="D230" s="211" t="s">
        <v>297</v>
      </c>
      <c r="E230" s="211" t="s">
        <v>795</v>
      </c>
      <c r="F230" s="211" t="s">
        <v>19</v>
      </c>
      <c r="G230" s="212">
        <v>1484350</v>
      </c>
      <c r="H230" s="208">
        <f t="shared" si="7"/>
        <v>1484.35</v>
      </c>
    </row>
    <row r="231" spans="1:8" ht="12.75">
      <c r="A231" s="184">
        <f t="shared" si="6"/>
        <v>220</v>
      </c>
      <c r="B231" s="210" t="s">
        <v>252</v>
      </c>
      <c r="C231" s="211" t="s">
        <v>50</v>
      </c>
      <c r="D231" s="211" t="s">
        <v>297</v>
      </c>
      <c r="E231" s="211" t="s">
        <v>795</v>
      </c>
      <c r="F231" s="211" t="s">
        <v>100</v>
      </c>
      <c r="G231" s="212">
        <v>1484350</v>
      </c>
      <c r="H231" s="208">
        <f t="shared" si="7"/>
        <v>1484.35</v>
      </c>
    </row>
    <row r="232" spans="1:8" ht="38.25">
      <c r="A232" s="184">
        <f t="shared" si="6"/>
        <v>221</v>
      </c>
      <c r="B232" s="210" t="s">
        <v>738</v>
      </c>
      <c r="C232" s="211" t="s">
        <v>50</v>
      </c>
      <c r="D232" s="211" t="s">
        <v>297</v>
      </c>
      <c r="E232" s="211" t="s">
        <v>548</v>
      </c>
      <c r="F232" s="211" t="s">
        <v>19</v>
      </c>
      <c r="G232" s="212">
        <v>7976067</v>
      </c>
      <c r="H232" s="208">
        <f t="shared" si="7"/>
        <v>7976.067</v>
      </c>
    </row>
    <row r="233" spans="1:8" ht="12.75">
      <c r="A233" s="184">
        <f t="shared" si="6"/>
        <v>222</v>
      </c>
      <c r="B233" s="210" t="s">
        <v>252</v>
      </c>
      <c r="C233" s="211" t="s">
        <v>50</v>
      </c>
      <c r="D233" s="211" t="s">
        <v>297</v>
      </c>
      <c r="E233" s="211" t="s">
        <v>548</v>
      </c>
      <c r="F233" s="211" t="s">
        <v>100</v>
      </c>
      <c r="G233" s="212">
        <v>7976067</v>
      </c>
      <c r="H233" s="208">
        <f t="shared" si="7"/>
        <v>7976.067</v>
      </c>
    </row>
    <row r="234" spans="1:8" ht="25.5">
      <c r="A234" s="184">
        <f t="shared" si="6"/>
        <v>223</v>
      </c>
      <c r="B234" s="210" t="s">
        <v>687</v>
      </c>
      <c r="C234" s="211" t="s">
        <v>50</v>
      </c>
      <c r="D234" s="211" t="s">
        <v>297</v>
      </c>
      <c r="E234" s="211" t="s">
        <v>661</v>
      </c>
      <c r="F234" s="211" t="s">
        <v>19</v>
      </c>
      <c r="G234" s="212">
        <v>10000000</v>
      </c>
      <c r="H234" s="208">
        <f t="shared" si="7"/>
        <v>10000</v>
      </c>
    </row>
    <row r="235" spans="1:8" ht="12.75">
      <c r="A235" s="184">
        <f t="shared" si="6"/>
        <v>224</v>
      </c>
      <c r="B235" s="210" t="s">
        <v>214</v>
      </c>
      <c r="C235" s="211" t="s">
        <v>50</v>
      </c>
      <c r="D235" s="211" t="s">
        <v>297</v>
      </c>
      <c r="E235" s="211" t="s">
        <v>661</v>
      </c>
      <c r="F235" s="211" t="s">
        <v>105</v>
      </c>
      <c r="G235" s="212">
        <v>10000000</v>
      </c>
      <c r="H235" s="208">
        <f t="shared" si="7"/>
        <v>10000</v>
      </c>
    </row>
    <row r="236" spans="1:8" ht="25.5">
      <c r="A236" s="184">
        <f t="shared" si="6"/>
        <v>225</v>
      </c>
      <c r="B236" s="210" t="s">
        <v>796</v>
      </c>
      <c r="C236" s="211" t="s">
        <v>50</v>
      </c>
      <c r="D236" s="211" t="s">
        <v>297</v>
      </c>
      <c r="E236" s="211" t="s">
        <v>797</v>
      </c>
      <c r="F236" s="211" t="s">
        <v>19</v>
      </c>
      <c r="G236" s="212">
        <v>25000</v>
      </c>
      <c r="H236" s="208">
        <f t="shared" si="7"/>
        <v>25</v>
      </c>
    </row>
    <row r="237" spans="1:8" ht="25.5">
      <c r="A237" s="184">
        <f t="shared" si="6"/>
        <v>226</v>
      </c>
      <c r="B237" s="210" t="s">
        <v>204</v>
      </c>
      <c r="C237" s="211" t="s">
        <v>50</v>
      </c>
      <c r="D237" s="211" t="s">
        <v>297</v>
      </c>
      <c r="E237" s="211" t="s">
        <v>797</v>
      </c>
      <c r="F237" s="211" t="s">
        <v>102</v>
      </c>
      <c r="G237" s="212">
        <v>25000</v>
      </c>
      <c r="H237" s="208">
        <f t="shared" si="7"/>
        <v>25</v>
      </c>
    </row>
    <row r="238" spans="1:8" ht="63.75">
      <c r="A238" s="184">
        <f t="shared" si="6"/>
        <v>227</v>
      </c>
      <c r="B238" s="210" t="s">
        <v>688</v>
      </c>
      <c r="C238" s="211" t="s">
        <v>50</v>
      </c>
      <c r="D238" s="211" t="s">
        <v>297</v>
      </c>
      <c r="E238" s="211" t="s">
        <v>663</v>
      </c>
      <c r="F238" s="211" t="s">
        <v>19</v>
      </c>
      <c r="G238" s="212">
        <v>5000000</v>
      </c>
      <c r="H238" s="208">
        <f t="shared" si="7"/>
        <v>5000</v>
      </c>
    </row>
    <row r="239" spans="1:8" ht="12.75">
      <c r="A239" s="184">
        <f t="shared" si="6"/>
        <v>228</v>
      </c>
      <c r="B239" s="210" t="s">
        <v>252</v>
      </c>
      <c r="C239" s="211" t="s">
        <v>50</v>
      </c>
      <c r="D239" s="211" t="s">
        <v>297</v>
      </c>
      <c r="E239" s="211" t="s">
        <v>663</v>
      </c>
      <c r="F239" s="211" t="s">
        <v>100</v>
      </c>
      <c r="G239" s="212">
        <v>5000000</v>
      </c>
      <c r="H239" s="208">
        <f t="shared" si="7"/>
        <v>5000</v>
      </c>
    </row>
    <row r="240" spans="1:8" ht="25.5">
      <c r="A240" s="184">
        <f t="shared" si="6"/>
        <v>229</v>
      </c>
      <c r="B240" s="210" t="s">
        <v>689</v>
      </c>
      <c r="C240" s="211" t="s">
        <v>50</v>
      </c>
      <c r="D240" s="211" t="s">
        <v>297</v>
      </c>
      <c r="E240" s="211" t="s">
        <v>665</v>
      </c>
      <c r="F240" s="211" t="s">
        <v>19</v>
      </c>
      <c r="G240" s="212">
        <v>5876000</v>
      </c>
      <c r="H240" s="208">
        <f t="shared" si="7"/>
        <v>5876</v>
      </c>
    </row>
    <row r="241" spans="1:8" ht="25.5">
      <c r="A241" s="184">
        <f t="shared" si="6"/>
        <v>230</v>
      </c>
      <c r="B241" s="210" t="s">
        <v>204</v>
      </c>
      <c r="C241" s="211" t="s">
        <v>50</v>
      </c>
      <c r="D241" s="211" t="s">
        <v>297</v>
      </c>
      <c r="E241" s="211" t="s">
        <v>665</v>
      </c>
      <c r="F241" s="211" t="s">
        <v>102</v>
      </c>
      <c r="G241" s="212">
        <v>5876000</v>
      </c>
      <c r="H241" s="208">
        <f t="shared" si="7"/>
        <v>5876</v>
      </c>
    </row>
    <row r="242" spans="1:8" ht="12.75">
      <c r="A242" s="184">
        <f t="shared" si="6"/>
        <v>231</v>
      </c>
      <c r="B242" s="210" t="s">
        <v>750</v>
      </c>
      <c r="C242" s="211" t="s">
        <v>50</v>
      </c>
      <c r="D242" s="211" t="s">
        <v>743</v>
      </c>
      <c r="E242" s="211" t="s">
        <v>362</v>
      </c>
      <c r="F242" s="211" t="s">
        <v>19</v>
      </c>
      <c r="G242" s="212">
        <v>7509112</v>
      </c>
      <c r="H242" s="208">
        <f t="shared" si="7"/>
        <v>7509.112</v>
      </c>
    </row>
    <row r="243" spans="1:8" ht="38.25">
      <c r="A243" s="184">
        <f t="shared" si="6"/>
        <v>232</v>
      </c>
      <c r="B243" s="210" t="s">
        <v>737</v>
      </c>
      <c r="C243" s="211" t="s">
        <v>50</v>
      </c>
      <c r="D243" s="211" t="s">
        <v>743</v>
      </c>
      <c r="E243" s="211" t="s">
        <v>405</v>
      </c>
      <c r="F243" s="211" t="s">
        <v>19</v>
      </c>
      <c r="G243" s="212">
        <v>7409292</v>
      </c>
      <c r="H243" s="208">
        <f t="shared" si="7"/>
        <v>7409.292</v>
      </c>
    </row>
    <row r="244" spans="1:8" ht="25.5">
      <c r="A244" s="184">
        <f t="shared" si="6"/>
        <v>233</v>
      </c>
      <c r="B244" s="210" t="s">
        <v>751</v>
      </c>
      <c r="C244" s="211" t="s">
        <v>50</v>
      </c>
      <c r="D244" s="211" t="s">
        <v>743</v>
      </c>
      <c r="E244" s="211" t="s">
        <v>745</v>
      </c>
      <c r="F244" s="211" t="s">
        <v>19</v>
      </c>
      <c r="G244" s="212">
        <v>7409292</v>
      </c>
      <c r="H244" s="208">
        <f t="shared" si="7"/>
        <v>7409.292</v>
      </c>
    </row>
    <row r="245" spans="1:8" ht="38.25">
      <c r="A245" s="184">
        <f t="shared" si="6"/>
        <v>234</v>
      </c>
      <c r="B245" s="210" t="s">
        <v>913</v>
      </c>
      <c r="C245" s="211" t="s">
        <v>50</v>
      </c>
      <c r="D245" s="211" t="s">
        <v>743</v>
      </c>
      <c r="E245" s="211" t="s">
        <v>911</v>
      </c>
      <c r="F245" s="211" t="s">
        <v>19</v>
      </c>
      <c r="G245" s="212">
        <v>2500871</v>
      </c>
      <c r="H245" s="208">
        <f t="shared" si="7"/>
        <v>2500.871</v>
      </c>
    </row>
    <row r="246" spans="1:8" ht="12.75">
      <c r="A246" s="184">
        <f t="shared" si="6"/>
        <v>235</v>
      </c>
      <c r="B246" s="210" t="s">
        <v>252</v>
      </c>
      <c r="C246" s="211" t="s">
        <v>50</v>
      </c>
      <c r="D246" s="211" t="s">
        <v>743</v>
      </c>
      <c r="E246" s="211" t="s">
        <v>911</v>
      </c>
      <c r="F246" s="211" t="s">
        <v>100</v>
      </c>
      <c r="G246" s="212">
        <v>2500871</v>
      </c>
      <c r="H246" s="208">
        <f t="shared" si="7"/>
        <v>2500.871</v>
      </c>
    </row>
    <row r="247" spans="1:8" ht="12.75">
      <c r="A247" s="184">
        <f t="shared" si="6"/>
        <v>236</v>
      </c>
      <c r="B247" s="210" t="s">
        <v>752</v>
      </c>
      <c r="C247" s="211" t="s">
        <v>50</v>
      </c>
      <c r="D247" s="211" t="s">
        <v>743</v>
      </c>
      <c r="E247" s="211" t="s">
        <v>747</v>
      </c>
      <c r="F247" s="211" t="s">
        <v>19</v>
      </c>
      <c r="G247" s="212">
        <v>3407421</v>
      </c>
      <c r="H247" s="208">
        <f t="shared" si="7"/>
        <v>3407.421</v>
      </c>
    </row>
    <row r="248" spans="1:8" ht="12.75">
      <c r="A248" s="184">
        <f t="shared" si="6"/>
        <v>237</v>
      </c>
      <c r="B248" s="210" t="s">
        <v>214</v>
      </c>
      <c r="C248" s="211" t="s">
        <v>50</v>
      </c>
      <c r="D248" s="211" t="s">
        <v>743</v>
      </c>
      <c r="E248" s="211" t="s">
        <v>747</v>
      </c>
      <c r="F248" s="211" t="s">
        <v>105</v>
      </c>
      <c r="G248" s="212">
        <v>3407421</v>
      </c>
      <c r="H248" s="208">
        <f t="shared" si="7"/>
        <v>3407.421</v>
      </c>
    </row>
    <row r="249" spans="1:8" ht="63.75">
      <c r="A249" s="184">
        <f t="shared" si="6"/>
        <v>238</v>
      </c>
      <c r="B249" s="210" t="s">
        <v>753</v>
      </c>
      <c r="C249" s="211" t="s">
        <v>50</v>
      </c>
      <c r="D249" s="211" t="s">
        <v>743</v>
      </c>
      <c r="E249" s="211" t="s">
        <v>749</v>
      </c>
      <c r="F249" s="211" t="s">
        <v>19</v>
      </c>
      <c r="G249" s="212">
        <v>1000</v>
      </c>
      <c r="H249" s="208">
        <f t="shared" si="7"/>
        <v>1</v>
      </c>
    </row>
    <row r="250" spans="1:8" ht="12.75">
      <c r="A250" s="184">
        <f t="shared" si="6"/>
        <v>239</v>
      </c>
      <c r="B250" s="210" t="s">
        <v>214</v>
      </c>
      <c r="C250" s="211" t="s">
        <v>50</v>
      </c>
      <c r="D250" s="211" t="s">
        <v>743</v>
      </c>
      <c r="E250" s="211" t="s">
        <v>749</v>
      </c>
      <c r="F250" s="211" t="s">
        <v>105</v>
      </c>
      <c r="G250" s="212">
        <v>1000</v>
      </c>
      <c r="H250" s="208">
        <f t="shared" si="7"/>
        <v>1</v>
      </c>
    </row>
    <row r="251" spans="1:8" ht="51">
      <c r="A251" s="184">
        <f t="shared" si="6"/>
        <v>240</v>
      </c>
      <c r="B251" s="210" t="s">
        <v>798</v>
      </c>
      <c r="C251" s="211" t="s">
        <v>50</v>
      </c>
      <c r="D251" s="211" t="s">
        <v>743</v>
      </c>
      <c r="E251" s="211" t="s">
        <v>799</v>
      </c>
      <c r="F251" s="211" t="s">
        <v>19</v>
      </c>
      <c r="G251" s="212">
        <v>1500000</v>
      </c>
      <c r="H251" s="208">
        <f t="shared" si="7"/>
        <v>1500</v>
      </c>
    </row>
    <row r="252" spans="1:8" ht="12.75">
      <c r="A252" s="184">
        <f t="shared" si="6"/>
        <v>241</v>
      </c>
      <c r="B252" s="210" t="s">
        <v>252</v>
      </c>
      <c r="C252" s="211" t="s">
        <v>50</v>
      </c>
      <c r="D252" s="211" t="s">
        <v>743</v>
      </c>
      <c r="E252" s="211" t="s">
        <v>799</v>
      </c>
      <c r="F252" s="211" t="s">
        <v>100</v>
      </c>
      <c r="G252" s="212">
        <v>1500000</v>
      </c>
      <c r="H252" s="208">
        <f t="shared" si="7"/>
        <v>1500</v>
      </c>
    </row>
    <row r="253" spans="1:8" ht="12.75">
      <c r="A253" s="184">
        <f t="shared" si="6"/>
        <v>242</v>
      </c>
      <c r="B253" s="210" t="s">
        <v>110</v>
      </c>
      <c r="C253" s="211" t="s">
        <v>50</v>
      </c>
      <c r="D253" s="211" t="s">
        <v>743</v>
      </c>
      <c r="E253" s="211" t="s">
        <v>363</v>
      </c>
      <c r="F253" s="211" t="s">
        <v>19</v>
      </c>
      <c r="G253" s="212">
        <v>99820</v>
      </c>
      <c r="H253" s="208">
        <f t="shared" si="7"/>
        <v>99.82</v>
      </c>
    </row>
    <row r="254" spans="1:8" ht="12.75">
      <c r="A254" s="184">
        <f t="shared" si="6"/>
        <v>243</v>
      </c>
      <c r="B254" s="210" t="s">
        <v>800</v>
      </c>
      <c r="C254" s="211" t="s">
        <v>50</v>
      </c>
      <c r="D254" s="211" t="s">
        <v>743</v>
      </c>
      <c r="E254" s="211" t="s">
        <v>801</v>
      </c>
      <c r="F254" s="211" t="s">
        <v>19</v>
      </c>
      <c r="G254" s="212">
        <v>99820</v>
      </c>
      <c r="H254" s="208">
        <f t="shared" si="7"/>
        <v>99.82</v>
      </c>
    </row>
    <row r="255" spans="1:8" ht="12.75">
      <c r="A255" s="184">
        <f t="shared" si="6"/>
        <v>244</v>
      </c>
      <c r="B255" s="210" t="s">
        <v>252</v>
      </c>
      <c r="C255" s="211" t="s">
        <v>50</v>
      </c>
      <c r="D255" s="211" t="s">
        <v>743</v>
      </c>
      <c r="E255" s="211" t="s">
        <v>801</v>
      </c>
      <c r="F255" s="211" t="s">
        <v>100</v>
      </c>
      <c r="G255" s="212">
        <v>99820</v>
      </c>
      <c r="H255" s="208">
        <f t="shared" si="7"/>
        <v>99.82</v>
      </c>
    </row>
    <row r="256" spans="1:8" ht="12.75">
      <c r="A256" s="184">
        <f t="shared" si="6"/>
        <v>245</v>
      </c>
      <c r="B256" s="210" t="s">
        <v>332</v>
      </c>
      <c r="C256" s="211" t="s">
        <v>50</v>
      </c>
      <c r="D256" s="211" t="s">
        <v>91</v>
      </c>
      <c r="E256" s="211" t="s">
        <v>362</v>
      </c>
      <c r="F256" s="211" t="s">
        <v>19</v>
      </c>
      <c r="G256" s="212">
        <v>547000</v>
      </c>
      <c r="H256" s="208">
        <f t="shared" si="7"/>
        <v>547</v>
      </c>
    </row>
    <row r="257" spans="1:8" ht="38.25">
      <c r="A257" s="184">
        <f t="shared" si="6"/>
        <v>246</v>
      </c>
      <c r="B257" s="210" t="s">
        <v>737</v>
      </c>
      <c r="C257" s="211" t="s">
        <v>50</v>
      </c>
      <c r="D257" s="211" t="s">
        <v>91</v>
      </c>
      <c r="E257" s="211" t="s">
        <v>405</v>
      </c>
      <c r="F257" s="211" t="s">
        <v>19</v>
      </c>
      <c r="G257" s="212">
        <v>547000</v>
      </c>
      <c r="H257" s="208">
        <f t="shared" si="7"/>
        <v>547</v>
      </c>
    </row>
    <row r="258" spans="1:8" ht="38.25">
      <c r="A258" s="184">
        <f t="shared" si="6"/>
        <v>247</v>
      </c>
      <c r="B258" s="210" t="s">
        <v>802</v>
      </c>
      <c r="C258" s="211" t="s">
        <v>50</v>
      </c>
      <c r="D258" s="211" t="s">
        <v>91</v>
      </c>
      <c r="E258" s="211" t="s">
        <v>434</v>
      </c>
      <c r="F258" s="211" t="s">
        <v>19</v>
      </c>
      <c r="G258" s="212">
        <v>547000</v>
      </c>
      <c r="H258" s="208">
        <f t="shared" si="7"/>
        <v>547</v>
      </c>
    </row>
    <row r="259" spans="1:8" ht="76.5">
      <c r="A259" s="184">
        <f t="shared" si="6"/>
        <v>248</v>
      </c>
      <c r="B259" s="210" t="s">
        <v>716</v>
      </c>
      <c r="C259" s="211" t="s">
        <v>50</v>
      </c>
      <c r="D259" s="211" t="s">
        <v>91</v>
      </c>
      <c r="E259" s="211" t="s">
        <v>435</v>
      </c>
      <c r="F259" s="211" t="s">
        <v>19</v>
      </c>
      <c r="G259" s="212">
        <v>547000</v>
      </c>
      <c r="H259" s="208">
        <f t="shared" si="7"/>
        <v>547</v>
      </c>
    </row>
    <row r="260" spans="1:8" ht="38.25">
      <c r="A260" s="184">
        <f t="shared" si="6"/>
        <v>249</v>
      </c>
      <c r="B260" s="210" t="s">
        <v>615</v>
      </c>
      <c r="C260" s="211" t="s">
        <v>50</v>
      </c>
      <c r="D260" s="211" t="s">
        <v>91</v>
      </c>
      <c r="E260" s="211" t="s">
        <v>435</v>
      </c>
      <c r="F260" s="211" t="s">
        <v>98</v>
      </c>
      <c r="G260" s="212">
        <v>547000</v>
      </c>
      <c r="H260" s="208">
        <f t="shared" si="7"/>
        <v>547</v>
      </c>
    </row>
    <row r="261" spans="1:8" ht="12.75">
      <c r="A261" s="184">
        <f t="shared" si="6"/>
        <v>250</v>
      </c>
      <c r="B261" s="210" t="s">
        <v>595</v>
      </c>
      <c r="C261" s="211" t="s">
        <v>50</v>
      </c>
      <c r="D261" s="211" t="s">
        <v>596</v>
      </c>
      <c r="E261" s="211" t="s">
        <v>362</v>
      </c>
      <c r="F261" s="211" t="s">
        <v>19</v>
      </c>
      <c r="G261" s="212">
        <v>2378848</v>
      </c>
      <c r="H261" s="208">
        <f t="shared" si="7"/>
        <v>2378.848</v>
      </c>
    </row>
    <row r="262" spans="1:8" ht="12.75">
      <c r="A262" s="184">
        <f t="shared" si="6"/>
        <v>251</v>
      </c>
      <c r="B262" s="210" t="s">
        <v>597</v>
      </c>
      <c r="C262" s="211" t="s">
        <v>50</v>
      </c>
      <c r="D262" s="211" t="s">
        <v>598</v>
      </c>
      <c r="E262" s="211" t="s">
        <v>362</v>
      </c>
      <c r="F262" s="211" t="s">
        <v>19</v>
      </c>
      <c r="G262" s="212">
        <v>2378848</v>
      </c>
      <c r="H262" s="208">
        <f t="shared" si="7"/>
        <v>2378.848</v>
      </c>
    </row>
    <row r="263" spans="1:8" ht="38.25">
      <c r="A263" s="184">
        <f t="shared" si="6"/>
        <v>252</v>
      </c>
      <c r="B263" s="210" t="s">
        <v>737</v>
      </c>
      <c r="C263" s="211" t="s">
        <v>50</v>
      </c>
      <c r="D263" s="211" t="s">
        <v>598</v>
      </c>
      <c r="E263" s="211" t="s">
        <v>405</v>
      </c>
      <c r="F263" s="211" t="s">
        <v>19</v>
      </c>
      <c r="G263" s="212">
        <v>2378848</v>
      </c>
      <c r="H263" s="208">
        <f t="shared" si="7"/>
        <v>2378.848</v>
      </c>
    </row>
    <row r="264" spans="1:8" ht="12.75">
      <c r="A264" s="184">
        <f t="shared" si="6"/>
        <v>253</v>
      </c>
      <c r="B264" s="210" t="s">
        <v>690</v>
      </c>
      <c r="C264" s="211" t="s">
        <v>50</v>
      </c>
      <c r="D264" s="211" t="s">
        <v>598</v>
      </c>
      <c r="E264" s="211" t="s">
        <v>599</v>
      </c>
      <c r="F264" s="211" t="s">
        <v>19</v>
      </c>
      <c r="G264" s="212">
        <v>2378848</v>
      </c>
      <c r="H264" s="208">
        <f t="shared" si="7"/>
        <v>2378.848</v>
      </c>
    </row>
    <row r="265" spans="1:8" ht="25.5">
      <c r="A265" s="184">
        <f t="shared" si="6"/>
        <v>254</v>
      </c>
      <c r="B265" s="210" t="s">
        <v>617</v>
      </c>
      <c r="C265" s="211" t="s">
        <v>50</v>
      </c>
      <c r="D265" s="211" t="s">
        <v>598</v>
      </c>
      <c r="E265" s="211" t="s">
        <v>618</v>
      </c>
      <c r="F265" s="211" t="s">
        <v>19</v>
      </c>
      <c r="G265" s="212">
        <v>170000</v>
      </c>
      <c r="H265" s="208">
        <f t="shared" si="7"/>
        <v>170</v>
      </c>
    </row>
    <row r="266" spans="1:8" ht="25.5">
      <c r="A266" s="184">
        <f t="shared" si="6"/>
        <v>255</v>
      </c>
      <c r="B266" s="210" t="s">
        <v>204</v>
      </c>
      <c r="C266" s="211" t="s">
        <v>50</v>
      </c>
      <c r="D266" s="211" t="s">
        <v>598</v>
      </c>
      <c r="E266" s="211" t="s">
        <v>618</v>
      </c>
      <c r="F266" s="211" t="s">
        <v>102</v>
      </c>
      <c r="G266" s="212">
        <v>170000</v>
      </c>
      <c r="H266" s="208">
        <f t="shared" si="7"/>
        <v>170</v>
      </c>
    </row>
    <row r="267" spans="1:8" ht="25.5">
      <c r="A267" s="184">
        <f t="shared" si="6"/>
        <v>256</v>
      </c>
      <c r="B267" s="210" t="s">
        <v>739</v>
      </c>
      <c r="C267" s="211" t="s">
        <v>50</v>
      </c>
      <c r="D267" s="211" t="s">
        <v>598</v>
      </c>
      <c r="E267" s="211" t="s">
        <v>730</v>
      </c>
      <c r="F267" s="211" t="s">
        <v>19</v>
      </c>
      <c r="G267" s="212">
        <v>127256</v>
      </c>
      <c r="H267" s="208">
        <f t="shared" si="7"/>
        <v>127.256</v>
      </c>
    </row>
    <row r="268" spans="1:8" ht="25.5">
      <c r="A268" s="184">
        <f t="shared" si="6"/>
        <v>257</v>
      </c>
      <c r="B268" s="210" t="s">
        <v>204</v>
      </c>
      <c r="C268" s="211" t="s">
        <v>50</v>
      </c>
      <c r="D268" s="211" t="s">
        <v>598</v>
      </c>
      <c r="E268" s="211" t="s">
        <v>730</v>
      </c>
      <c r="F268" s="211" t="s">
        <v>102</v>
      </c>
      <c r="G268" s="212">
        <v>127256</v>
      </c>
      <c r="H268" s="208">
        <f t="shared" si="7"/>
        <v>127.256</v>
      </c>
    </row>
    <row r="269" spans="1:8" ht="25.5">
      <c r="A269" s="184">
        <f aca="true" t="shared" si="8" ref="A269:A332">1+A268</f>
        <v>258</v>
      </c>
      <c r="B269" s="210" t="s">
        <v>619</v>
      </c>
      <c r="C269" s="211" t="s">
        <v>50</v>
      </c>
      <c r="D269" s="211" t="s">
        <v>598</v>
      </c>
      <c r="E269" s="211" t="s">
        <v>620</v>
      </c>
      <c r="F269" s="211" t="s">
        <v>19</v>
      </c>
      <c r="G269" s="212">
        <v>1727494</v>
      </c>
      <c r="H269" s="208">
        <f aca="true" t="shared" si="9" ref="H269:H332">G269/1000</f>
        <v>1727.494</v>
      </c>
    </row>
    <row r="270" spans="1:8" ht="25.5">
      <c r="A270" s="184">
        <f t="shared" si="8"/>
        <v>259</v>
      </c>
      <c r="B270" s="210" t="s">
        <v>204</v>
      </c>
      <c r="C270" s="211" t="s">
        <v>50</v>
      </c>
      <c r="D270" s="211" t="s">
        <v>598</v>
      </c>
      <c r="E270" s="211" t="s">
        <v>620</v>
      </c>
      <c r="F270" s="211" t="s">
        <v>102</v>
      </c>
      <c r="G270" s="212">
        <v>1727494</v>
      </c>
      <c r="H270" s="208">
        <f t="shared" si="9"/>
        <v>1727.494</v>
      </c>
    </row>
    <row r="271" spans="1:8" ht="38.25">
      <c r="A271" s="184">
        <f t="shared" si="8"/>
        <v>260</v>
      </c>
      <c r="B271" s="210" t="s">
        <v>837</v>
      </c>
      <c r="C271" s="211" t="s">
        <v>50</v>
      </c>
      <c r="D271" s="211" t="s">
        <v>598</v>
      </c>
      <c r="E271" s="211" t="s">
        <v>838</v>
      </c>
      <c r="F271" s="211" t="s">
        <v>19</v>
      </c>
      <c r="G271" s="212">
        <v>354098</v>
      </c>
      <c r="H271" s="208">
        <f t="shared" si="9"/>
        <v>354.098</v>
      </c>
    </row>
    <row r="272" spans="1:8" ht="12.75">
      <c r="A272" s="184">
        <f t="shared" si="8"/>
        <v>261</v>
      </c>
      <c r="B272" s="210" t="s">
        <v>252</v>
      </c>
      <c r="C272" s="211" t="s">
        <v>50</v>
      </c>
      <c r="D272" s="211" t="s">
        <v>598</v>
      </c>
      <c r="E272" s="211" t="s">
        <v>838</v>
      </c>
      <c r="F272" s="211" t="s">
        <v>100</v>
      </c>
      <c r="G272" s="212">
        <v>354098</v>
      </c>
      <c r="H272" s="208">
        <f t="shared" si="9"/>
        <v>354.098</v>
      </c>
    </row>
    <row r="273" spans="1:8" ht="12.75">
      <c r="A273" s="184">
        <f t="shared" si="8"/>
        <v>262</v>
      </c>
      <c r="B273" s="210" t="s">
        <v>335</v>
      </c>
      <c r="C273" s="211" t="s">
        <v>50</v>
      </c>
      <c r="D273" s="211" t="s">
        <v>44</v>
      </c>
      <c r="E273" s="211" t="s">
        <v>362</v>
      </c>
      <c r="F273" s="211" t="s">
        <v>19</v>
      </c>
      <c r="G273" s="212">
        <v>107125273</v>
      </c>
      <c r="H273" s="208">
        <f t="shared" si="9"/>
        <v>107125.273</v>
      </c>
    </row>
    <row r="274" spans="1:8" ht="12.75">
      <c r="A274" s="184">
        <f t="shared" si="8"/>
        <v>263</v>
      </c>
      <c r="B274" s="210" t="s">
        <v>336</v>
      </c>
      <c r="C274" s="211" t="s">
        <v>50</v>
      </c>
      <c r="D274" s="211" t="s">
        <v>45</v>
      </c>
      <c r="E274" s="211" t="s">
        <v>362</v>
      </c>
      <c r="F274" s="211" t="s">
        <v>19</v>
      </c>
      <c r="G274" s="212">
        <v>4997595</v>
      </c>
      <c r="H274" s="208">
        <f t="shared" si="9"/>
        <v>4997.595</v>
      </c>
    </row>
    <row r="275" spans="1:8" ht="12.75">
      <c r="A275" s="184">
        <f t="shared" si="8"/>
        <v>264</v>
      </c>
      <c r="B275" s="210" t="s">
        <v>110</v>
      </c>
      <c r="C275" s="211" t="s">
        <v>50</v>
      </c>
      <c r="D275" s="211" t="s">
        <v>45</v>
      </c>
      <c r="E275" s="211" t="s">
        <v>363</v>
      </c>
      <c r="F275" s="211" t="s">
        <v>19</v>
      </c>
      <c r="G275" s="212">
        <v>4997595</v>
      </c>
      <c r="H275" s="208">
        <f t="shared" si="9"/>
        <v>4997.595</v>
      </c>
    </row>
    <row r="276" spans="1:8" ht="12.75">
      <c r="A276" s="184">
        <f t="shared" si="8"/>
        <v>265</v>
      </c>
      <c r="B276" s="210" t="s">
        <v>241</v>
      </c>
      <c r="C276" s="211" t="s">
        <v>50</v>
      </c>
      <c r="D276" s="211" t="s">
        <v>45</v>
      </c>
      <c r="E276" s="211" t="s">
        <v>436</v>
      </c>
      <c r="F276" s="211" t="s">
        <v>19</v>
      </c>
      <c r="G276" s="212">
        <v>4997595</v>
      </c>
      <c r="H276" s="208">
        <f t="shared" si="9"/>
        <v>4997.595</v>
      </c>
    </row>
    <row r="277" spans="1:8" ht="25.5">
      <c r="A277" s="184">
        <f t="shared" si="8"/>
        <v>266</v>
      </c>
      <c r="B277" s="210" t="s">
        <v>242</v>
      </c>
      <c r="C277" s="211" t="s">
        <v>50</v>
      </c>
      <c r="D277" s="211" t="s">
        <v>45</v>
      </c>
      <c r="E277" s="211" t="s">
        <v>436</v>
      </c>
      <c r="F277" s="211" t="s">
        <v>106</v>
      </c>
      <c r="G277" s="212">
        <v>4997595</v>
      </c>
      <c r="H277" s="208">
        <f t="shared" si="9"/>
        <v>4997.595</v>
      </c>
    </row>
    <row r="278" spans="1:8" ht="12.75">
      <c r="A278" s="184">
        <f t="shared" si="8"/>
        <v>267</v>
      </c>
      <c r="B278" s="210" t="s">
        <v>337</v>
      </c>
      <c r="C278" s="211" t="s">
        <v>50</v>
      </c>
      <c r="D278" s="211" t="s">
        <v>46</v>
      </c>
      <c r="E278" s="211" t="s">
        <v>362</v>
      </c>
      <c r="F278" s="211" t="s">
        <v>19</v>
      </c>
      <c r="G278" s="212">
        <v>95268322</v>
      </c>
      <c r="H278" s="208">
        <f t="shared" si="9"/>
        <v>95268.322</v>
      </c>
    </row>
    <row r="279" spans="1:8" ht="38.25">
      <c r="A279" s="184">
        <f t="shared" si="8"/>
        <v>268</v>
      </c>
      <c r="B279" s="210" t="s">
        <v>737</v>
      </c>
      <c r="C279" s="211" t="s">
        <v>50</v>
      </c>
      <c r="D279" s="211" t="s">
        <v>46</v>
      </c>
      <c r="E279" s="211" t="s">
        <v>405</v>
      </c>
      <c r="F279" s="211" t="s">
        <v>19</v>
      </c>
      <c r="G279" s="212">
        <v>2736400</v>
      </c>
      <c r="H279" s="208">
        <f t="shared" si="9"/>
        <v>2736.4</v>
      </c>
    </row>
    <row r="280" spans="1:8" ht="38.25">
      <c r="A280" s="184">
        <f t="shared" si="8"/>
        <v>269</v>
      </c>
      <c r="B280" s="210" t="s">
        <v>802</v>
      </c>
      <c r="C280" s="211" t="s">
        <v>50</v>
      </c>
      <c r="D280" s="211" t="s">
        <v>46</v>
      </c>
      <c r="E280" s="211" t="s">
        <v>434</v>
      </c>
      <c r="F280" s="211" t="s">
        <v>19</v>
      </c>
      <c r="G280" s="212">
        <v>2736400</v>
      </c>
      <c r="H280" s="208">
        <f t="shared" si="9"/>
        <v>2736.4</v>
      </c>
    </row>
    <row r="281" spans="1:8" ht="25.5">
      <c r="A281" s="184">
        <f t="shared" si="8"/>
        <v>270</v>
      </c>
      <c r="B281" s="210" t="s">
        <v>691</v>
      </c>
      <c r="C281" s="211" t="s">
        <v>50</v>
      </c>
      <c r="D281" s="211" t="s">
        <v>46</v>
      </c>
      <c r="E281" s="211" t="s">
        <v>757</v>
      </c>
      <c r="F281" s="211" t="s">
        <v>19</v>
      </c>
      <c r="G281" s="212">
        <v>263900</v>
      </c>
      <c r="H281" s="208">
        <f t="shared" si="9"/>
        <v>263.9</v>
      </c>
    </row>
    <row r="282" spans="1:8" ht="25.5">
      <c r="A282" s="184">
        <f t="shared" si="8"/>
        <v>271</v>
      </c>
      <c r="B282" s="210" t="s">
        <v>243</v>
      </c>
      <c r="C282" s="211" t="s">
        <v>50</v>
      </c>
      <c r="D282" s="211" t="s">
        <v>46</v>
      </c>
      <c r="E282" s="211" t="s">
        <v>757</v>
      </c>
      <c r="F282" s="211" t="s">
        <v>107</v>
      </c>
      <c r="G282" s="212">
        <v>263900</v>
      </c>
      <c r="H282" s="208">
        <f t="shared" si="9"/>
        <v>263.9</v>
      </c>
    </row>
    <row r="283" spans="1:8" ht="38.25">
      <c r="A283" s="184">
        <f t="shared" si="8"/>
        <v>272</v>
      </c>
      <c r="B283" s="210" t="s">
        <v>758</v>
      </c>
      <c r="C283" s="211" t="s">
        <v>50</v>
      </c>
      <c r="D283" s="211" t="s">
        <v>46</v>
      </c>
      <c r="E283" s="211" t="s">
        <v>759</v>
      </c>
      <c r="F283" s="211" t="s">
        <v>19</v>
      </c>
      <c r="G283" s="212">
        <v>1730500</v>
      </c>
      <c r="H283" s="208">
        <f t="shared" si="9"/>
        <v>1730.5</v>
      </c>
    </row>
    <row r="284" spans="1:8" ht="25.5">
      <c r="A284" s="184">
        <f t="shared" si="8"/>
        <v>273</v>
      </c>
      <c r="B284" s="210" t="s">
        <v>243</v>
      </c>
      <c r="C284" s="211" t="s">
        <v>50</v>
      </c>
      <c r="D284" s="211" t="s">
        <v>46</v>
      </c>
      <c r="E284" s="211" t="s">
        <v>759</v>
      </c>
      <c r="F284" s="211" t="s">
        <v>107</v>
      </c>
      <c r="G284" s="212">
        <v>1730500</v>
      </c>
      <c r="H284" s="208">
        <f t="shared" si="9"/>
        <v>1730.5</v>
      </c>
    </row>
    <row r="285" spans="1:8" ht="25.5">
      <c r="A285" s="184">
        <f t="shared" si="8"/>
        <v>274</v>
      </c>
      <c r="B285" s="210" t="s">
        <v>691</v>
      </c>
      <c r="C285" s="211" t="s">
        <v>50</v>
      </c>
      <c r="D285" s="211" t="s">
        <v>46</v>
      </c>
      <c r="E285" s="211" t="s">
        <v>857</v>
      </c>
      <c r="F285" s="211" t="s">
        <v>19</v>
      </c>
      <c r="G285" s="212">
        <v>742000</v>
      </c>
      <c r="H285" s="208">
        <f t="shared" si="9"/>
        <v>742</v>
      </c>
    </row>
    <row r="286" spans="1:8" ht="25.5">
      <c r="A286" s="184">
        <f t="shared" si="8"/>
        <v>275</v>
      </c>
      <c r="B286" s="210" t="s">
        <v>243</v>
      </c>
      <c r="C286" s="211" t="s">
        <v>50</v>
      </c>
      <c r="D286" s="211" t="s">
        <v>46</v>
      </c>
      <c r="E286" s="211" t="s">
        <v>857</v>
      </c>
      <c r="F286" s="211" t="s">
        <v>107</v>
      </c>
      <c r="G286" s="212">
        <v>742000</v>
      </c>
      <c r="H286" s="208">
        <f t="shared" si="9"/>
        <v>742</v>
      </c>
    </row>
    <row r="287" spans="1:8" ht="38.25">
      <c r="A287" s="184">
        <f t="shared" si="8"/>
        <v>276</v>
      </c>
      <c r="B287" s="210" t="s">
        <v>760</v>
      </c>
      <c r="C287" s="211" t="s">
        <v>50</v>
      </c>
      <c r="D287" s="211" t="s">
        <v>46</v>
      </c>
      <c r="E287" s="211" t="s">
        <v>437</v>
      </c>
      <c r="F287" s="211" t="s">
        <v>19</v>
      </c>
      <c r="G287" s="212">
        <v>92173752</v>
      </c>
      <c r="H287" s="208">
        <f t="shared" si="9"/>
        <v>92173.752</v>
      </c>
    </row>
    <row r="288" spans="1:8" ht="25.5">
      <c r="A288" s="184">
        <f t="shared" si="8"/>
        <v>277</v>
      </c>
      <c r="B288" s="210" t="s">
        <v>244</v>
      </c>
      <c r="C288" s="211" t="s">
        <v>50</v>
      </c>
      <c r="D288" s="211" t="s">
        <v>46</v>
      </c>
      <c r="E288" s="211" t="s">
        <v>438</v>
      </c>
      <c r="F288" s="211" t="s">
        <v>19</v>
      </c>
      <c r="G288" s="212">
        <v>150000</v>
      </c>
      <c r="H288" s="208">
        <f t="shared" si="9"/>
        <v>150</v>
      </c>
    </row>
    <row r="289" spans="1:8" ht="12.75">
      <c r="A289" s="184">
        <f t="shared" si="8"/>
        <v>278</v>
      </c>
      <c r="B289" s="210" t="s">
        <v>229</v>
      </c>
      <c r="C289" s="211" t="s">
        <v>50</v>
      </c>
      <c r="D289" s="211" t="s">
        <v>46</v>
      </c>
      <c r="E289" s="211" t="s">
        <v>438</v>
      </c>
      <c r="F289" s="211" t="s">
        <v>97</v>
      </c>
      <c r="G289" s="212">
        <v>150000</v>
      </c>
      <c r="H289" s="208">
        <f t="shared" si="9"/>
        <v>150</v>
      </c>
    </row>
    <row r="290" spans="1:8" ht="25.5">
      <c r="A290" s="184">
        <f t="shared" si="8"/>
        <v>279</v>
      </c>
      <c r="B290" s="210" t="s">
        <v>245</v>
      </c>
      <c r="C290" s="211" t="s">
        <v>50</v>
      </c>
      <c r="D290" s="211" t="s">
        <v>46</v>
      </c>
      <c r="E290" s="211" t="s">
        <v>439</v>
      </c>
      <c r="F290" s="211" t="s">
        <v>19</v>
      </c>
      <c r="G290" s="212">
        <v>180000</v>
      </c>
      <c r="H290" s="208">
        <f t="shared" si="9"/>
        <v>180</v>
      </c>
    </row>
    <row r="291" spans="1:8" ht="25.5">
      <c r="A291" s="184">
        <f t="shared" si="8"/>
        <v>280</v>
      </c>
      <c r="B291" s="210" t="s">
        <v>308</v>
      </c>
      <c r="C291" s="211" t="s">
        <v>50</v>
      </c>
      <c r="D291" s="211" t="s">
        <v>46</v>
      </c>
      <c r="E291" s="211" t="s">
        <v>439</v>
      </c>
      <c r="F291" s="211" t="s">
        <v>305</v>
      </c>
      <c r="G291" s="212">
        <v>180000</v>
      </c>
      <c r="H291" s="208">
        <f t="shared" si="9"/>
        <v>180</v>
      </c>
    </row>
    <row r="292" spans="1:8" ht="89.25">
      <c r="A292" s="184">
        <f t="shared" si="8"/>
        <v>281</v>
      </c>
      <c r="B292" s="210" t="s">
        <v>839</v>
      </c>
      <c r="C292" s="211" t="s">
        <v>50</v>
      </c>
      <c r="D292" s="211" t="s">
        <v>46</v>
      </c>
      <c r="E292" s="211" t="s">
        <v>440</v>
      </c>
      <c r="F292" s="211" t="s">
        <v>19</v>
      </c>
      <c r="G292" s="212">
        <v>575000</v>
      </c>
      <c r="H292" s="208">
        <f t="shared" si="9"/>
        <v>575</v>
      </c>
    </row>
    <row r="293" spans="1:8" ht="25.5">
      <c r="A293" s="184">
        <f t="shared" si="8"/>
        <v>282</v>
      </c>
      <c r="B293" s="210" t="s">
        <v>204</v>
      </c>
      <c r="C293" s="211" t="s">
        <v>50</v>
      </c>
      <c r="D293" s="211" t="s">
        <v>46</v>
      </c>
      <c r="E293" s="211" t="s">
        <v>440</v>
      </c>
      <c r="F293" s="211" t="s">
        <v>102</v>
      </c>
      <c r="G293" s="212">
        <v>555000</v>
      </c>
      <c r="H293" s="208">
        <f t="shared" si="9"/>
        <v>555</v>
      </c>
    </row>
    <row r="294" spans="1:8" ht="12.75">
      <c r="A294" s="184">
        <f t="shared" si="8"/>
        <v>283</v>
      </c>
      <c r="B294" s="210" t="s">
        <v>229</v>
      </c>
      <c r="C294" s="211" t="s">
        <v>50</v>
      </c>
      <c r="D294" s="211" t="s">
        <v>46</v>
      </c>
      <c r="E294" s="211" t="s">
        <v>440</v>
      </c>
      <c r="F294" s="211" t="s">
        <v>97</v>
      </c>
      <c r="G294" s="212">
        <v>20000</v>
      </c>
      <c r="H294" s="208">
        <f t="shared" si="9"/>
        <v>20</v>
      </c>
    </row>
    <row r="295" spans="1:8" ht="25.5">
      <c r="A295" s="184">
        <f t="shared" si="8"/>
        <v>284</v>
      </c>
      <c r="B295" s="210" t="s">
        <v>246</v>
      </c>
      <c r="C295" s="211" t="s">
        <v>50</v>
      </c>
      <c r="D295" s="211" t="s">
        <v>46</v>
      </c>
      <c r="E295" s="211" t="s">
        <v>441</v>
      </c>
      <c r="F295" s="211" t="s">
        <v>19</v>
      </c>
      <c r="G295" s="212">
        <v>10000</v>
      </c>
      <c r="H295" s="208">
        <f t="shared" si="9"/>
        <v>10</v>
      </c>
    </row>
    <row r="296" spans="1:8" ht="25.5">
      <c r="A296" s="184">
        <f t="shared" si="8"/>
        <v>285</v>
      </c>
      <c r="B296" s="210" t="s">
        <v>204</v>
      </c>
      <c r="C296" s="211" t="s">
        <v>50</v>
      </c>
      <c r="D296" s="211" t="s">
        <v>46</v>
      </c>
      <c r="E296" s="211" t="s">
        <v>441</v>
      </c>
      <c r="F296" s="211" t="s">
        <v>102</v>
      </c>
      <c r="G296" s="212">
        <v>10000</v>
      </c>
      <c r="H296" s="208">
        <f t="shared" si="9"/>
        <v>10</v>
      </c>
    </row>
    <row r="297" spans="1:8" ht="51">
      <c r="A297" s="184">
        <f t="shared" si="8"/>
        <v>286</v>
      </c>
      <c r="B297" s="210" t="s">
        <v>903</v>
      </c>
      <c r="C297" s="211" t="s">
        <v>50</v>
      </c>
      <c r="D297" s="211" t="s">
        <v>46</v>
      </c>
      <c r="E297" s="211" t="s">
        <v>900</v>
      </c>
      <c r="F297" s="211" t="s">
        <v>19</v>
      </c>
      <c r="G297" s="212">
        <v>57708</v>
      </c>
      <c r="H297" s="208">
        <f t="shared" si="9"/>
        <v>57.708</v>
      </c>
    </row>
    <row r="298" spans="1:8" ht="25.5">
      <c r="A298" s="184">
        <f t="shared" si="8"/>
        <v>287</v>
      </c>
      <c r="B298" s="210" t="s">
        <v>204</v>
      </c>
      <c r="C298" s="211" t="s">
        <v>50</v>
      </c>
      <c r="D298" s="211" t="s">
        <v>46</v>
      </c>
      <c r="E298" s="211" t="s">
        <v>900</v>
      </c>
      <c r="F298" s="211" t="s">
        <v>102</v>
      </c>
      <c r="G298" s="212">
        <v>57708</v>
      </c>
      <c r="H298" s="208">
        <f t="shared" si="9"/>
        <v>57.708</v>
      </c>
    </row>
    <row r="299" spans="1:8" ht="63.75">
      <c r="A299" s="184">
        <f t="shared" si="8"/>
        <v>288</v>
      </c>
      <c r="B299" s="210" t="s">
        <v>717</v>
      </c>
      <c r="C299" s="211" t="s">
        <v>50</v>
      </c>
      <c r="D299" s="211" t="s">
        <v>46</v>
      </c>
      <c r="E299" s="211" t="s">
        <v>442</v>
      </c>
      <c r="F299" s="211" t="s">
        <v>19</v>
      </c>
      <c r="G299" s="212">
        <v>10182144</v>
      </c>
      <c r="H299" s="208">
        <f t="shared" si="9"/>
        <v>10182.144</v>
      </c>
    </row>
    <row r="300" spans="1:8" ht="25.5">
      <c r="A300" s="184">
        <f t="shared" si="8"/>
        <v>289</v>
      </c>
      <c r="B300" s="210" t="s">
        <v>204</v>
      </c>
      <c r="C300" s="211" t="s">
        <v>50</v>
      </c>
      <c r="D300" s="211" t="s">
        <v>46</v>
      </c>
      <c r="E300" s="211" t="s">
        <v>442</v>
      </c>
      <c r="F300" s="211" t="s">
        <v>102</v>
      </c>
      <c r="G300" s="212">
        <v>87691.42</v>
      </c>
      <c r="H300" s="208">
        <f t="shared" si="9"/>
        <v>87.69142</v>
      </c>
    </row>
    <row r="301" spans="1:8" ht="25.5">
      <c r="A301" s="184">
        <f t="shared" si="8"/>
        <v>290</v>
      </c>
      <c r="B301" s="210" t="s">
        <v>243</v>
      </c>
      <c r="C301" s="211" t="s">
        <v>50</v>
      </c>
      <c r="D301" s="211" t="s">
        <v>46</v>
      </c>
      <c r="E301" s="211" t="s">
        <v>442</v>
      </c>
      <c r="F301" s="211" t="s">
        <v>107</v>
      </c>
      <c r="G301" s="212">
        <v>10094452.58</v>
      </c>
      <c r="H301" s="208">
        <f t="shared" si="9"/>
        <v>10094.45258</v>
      </c>
    </row>
    <row r="302" spans="1:8" ht="63.75">
      <c r="A302" s="184">
        <f t="shared" si="8"/>
        <v>291</v>
      </c>
      <c r="B302" s="210" t="s">
        <v>718</v>
      </c>
      <c r="C302" s="211" t="s">
        <v>50</v>
      </c>
      <c r="D302" s="211" t="s">
        <v>46</v>
      </c>
      <c r="E302" s="211" t="s">
        <v>443</v>
      </c>
      <c r="F302" s="211" t="s">
        <v>19</v>
      </c>
      <c r="G302" s="212">
        <v>72289200</v>
      </c>
      <c r="H302" s="208">
        <f t="shared" si="9"/>
        <v>72289.2</v>
      </c>
    </row>
    <row r="303" spans="1:8" ht="25.5">
      <c r="A303" s="184">
        <f t="shared" si="8"/>
        <v>292</v>
      </c>
      <c r="B303" s="210" t="s">
        <v>204</v>
      </c>
      <c r="C303" s="211" t="s">
        <v>50</v>
      </c>
      <c r="D303" s="211" t="s">
        <v>46</v>
      </c>
      <c r="E303" s="211" t="s">
        <v>443</v>
      </c>
      <c r="F303" s="211" t="s">
        <v>102</v>
      </c>
      <c r="G303" s="212">
        <v>849000</v>
      </c>
      <c r="H303" s="208">
        <f t="shared" si="9"/>
        <v>849</v>
      </c>
    </row>
    <row r="304" spans="1:8" ht="25.5">
      <c r="A304" s="184">
        <f t="shared" si="8"/>
        <v>293</v>
      </c>
      <c r="B304" s="210" t="s">
        <v>243</v>
      </c>
      <c r="C304" s="211" t="s">
        <v>50</v>
      </c>
      <c r="D304" s="211" t="s">
        <v>46</v>
      </c>
      <c r="E304" s="211" t="s">
        <v>443</v>
      </c>
      <c r="F304" s="211" t="s">
        <v>107</v>
      </c>
      <c r="G304" s="212">
        <v>71440200</v>
      </c>
      <c r="H304" s="208">
        <f t="shared" si="9"/>
        <v>71440.2</v>
      </c>
    </row>
    <row r="305" spans="1:8" ht="63.75">
      <c r="A305" s="184">
        <f t="shared" si="8"/>
        <v>294</v>
      </c>
      <c r="B305" s="210" t="s">
        <v>719</v>
      </c>
      <c r="C305" s="211" t="s">
        <v>50</v>
      </c>
      <c r="D305" s="211" t="s">
        <v>46</v>
      </c>
      <c r="E305" s="211" t="s">
        <v>444</v>
      </c>
      <c r="F305" s="211" t="s">
        <v>19</v>
      </c>
      <c r="G305" s="212">
        <v>8723500</v>
      </c>
      <c r="H305" s="208">
        <f t="shared" si="9"/>
        <v>8723.5</v>
      </c>
    </row>
    <row r="306" spans="1:8" ht="25.5">
      <c r="A306" s="184">
        <f t="shared" si="8"/>
        <v>295</v>
      </c>
      <c r="B306" s="210" t="s">
        <v>204</v>
      </c>
      <c r="C306" s="211" t="s">
        <v>50</v>
      </c>
      <c r="D306" s="211" t="s">
        <v>46</v>
      </c>
      <c r="E306" s="211" t="s">
        <v>444</v>
      </c>
      <c r="F306" s="211" t="s">
        <v>102</v>
      </c>
      <c r="G306" s="212">
        <v>117000</v>
      </c>
      <c r="H306" s="208">
        <f t="shared" si="9"/>
        <v>117</v>
      </c>
    </row>
    <row r="307" spans="1:8" ht="25.5">
      <c r="A307" s="184">
        <f t="shared" si="8"/>
        <v>296</v>
      </c>
      <c r="B307" s="210" t="s">
        <v>243</v>
      </c>
      <c r="C307" s="211" t="s">
        <v>50</v>
      </c>
      <c r="D307" s="211" t="s">
        <v>46</v>
      </c>
      <c r="E307" s="211" t="s">
        <v>444</v>
      </c>
      <c r="F307" s="211" t="s">
        <v>107</v>
      </c>
      <c r="G307" s="212">
        <v>8606500</v>
      </c>
      <c r="H307" s="208">
        <f t="shared" si="9"/>
        <v>8606.5</v>
      </c>
    </row>
    <row r="308" spans="1:8" ht="76.5">
      <c r="A308" s="184">
        <f t="shared" si="8"/>
        <v>297</v>
      </c>
      <c r="B308" s="210" t="s">
        <v>840</v>
      </c>
      <c r="C308" s="211" t="s">
        <v>50</v>
      </c>
      <c r="D308" s="211" t="s">
        <v>46</v>
      </c>
      <c r="E308" s="211" t="s">
        <v>841</v>
      </c>
      <c r="F308" s="211" t="s">
        <v>19</v>
      </c>
      <c r="G308" s="212">
        <v>6200</v>
      </c>
      <c r="H308" s="208">
        <f t="shared" si="9"/>
        <v>6.2</v>
      </c>
    </row>
    <row r="309" spans="1:8" ht="25.5">
      <c r="A309" s="184">
        <f t="shared" si="8"/>
        <v>298</v>
      </c>
      <c r="B309" s="210" t="s">
        <v>243</v>
      </c>
      <c r="C309" s="211" t="s">
        <v>50</v>
      </c>
      <c r="D309" s="211" t="s">
        <v>46</v>
      </c>
      <c r="E309" s="211" t="s">
        <v>841</v>
      </c>
      <c r="F309" s="211" t="s">
        <v>107</v>
      </c>
      <c r="G309" s="212">
        <v>6200</v>
      </c>
      <c r="H309" s="208">
        <f t="shared" si="9"/>
        <v>6.2</v>
      </c>
    </row>
    <row r="310" spans="1:8" ht="12.75">
      <c r="A310" s="184">
        <f t="shared" si="8"/>
        <v>299</v>
      </c>
      <c r="B310" s="210" t="s">
        <v>110</v>
      </c>
      <c r="C310" s="211" t="s">
        <v>50</v>
      </c>
      <c r="D310" s="211" t="s">
        <v>46</v>
      </c>
      <c r="E310" s="211" t="s">
        <v>363</v>
      </c>
      <c r="F310" s="211" t="s">
        <v>19</v>
      </c>
      <c r="G310" s="212">
        <v>358170</v>
      </c>
      <c r="H310" s="208">
        <f t="shared" si="9"/>
        <v>358.17</v>
      </c>
    </row>
    <row r="311" spans="1:8" ht="25.5">
      <c r="A311" s="184">
        <f t="shared" si="8"/>
        <v>300</v>
      </c>
      <c r="B311" s="210" t="s">
        <v>247</v>
      </c>
      <c r="C311" s="211" t="s">
        <v>50</v>
      </c>
      <c r="D311" s="211" t="s">
        <v>46</v>
      </c>
      <c r="E311" s="211" t="s">
        <v>445</v>
      </c>
      <c r="F311" s="211" t="s">
        <v>19</v>
      </c>
      <c r="G311" s="212">
        <v>358170</v>
      </c>
      <c r="H311" s="208">
        <f t="shared" si="9"/>
        <v>358.17</v>
      </c>
    </row>
    <row r="312" spans="1:8" ht="25.5">
      <c r="A312" s="184">
        <f t="shared" si="8"/>
        <v>301</v>
      </c>
      <c r="B312" s="210" t="s">
        <v>248</v>
      </c>
      <c r="C312" s="211" t="s">
        <v>50</v>
      </c>
      <c r="D312" s="211" t="s">
        <v>46</v>
      </c>
      <c r="E312" s="211" t="s">
        <v>445</v>
      </c>
      <c r="F312" s="211" t="s">
        <v>99</v>
      </c>
      <c r="G312" s="212">
        <v>358170</v>
      </c>
      <c r="H312" s="208">
        <f t="shared" si="9"/>
        <v>358.17</v>
      </c>
    </row>
    <row r="313" spans="1:8" ht="12.75">
      <c r="A313" s="184">
        <f t="shared" si="8"/>
        <v>302</v>
      </c>
      <c r="B313" s="210" t="s">
        <v>338</v>
      </c>
      <c r="C313" s="211" t="s">
        <v>50</v>
      </c>
      <c r="D313" s="211" t="s">
        <v>92</v>
      </c>
      <c r="E313" s="211" t="s">
        <v>362</v>
      </c>
      <c r="F313" s="211" t="s">
        <v>19</v>
      </c>
      <c r="G313" s="212">
        <v>6859356</v>
      </c>
      <c r="H313" s="208">
        <f t="shared" si="9"/>
        <v>6859.356</v>
      </c>
    </row>
    <row r="314" spans="1:8" ht="38.25">
      <c r="A314" s="184">
        <f t="shared" si="8"/>
        <v>303</v>
      </c>
      <c r="B314" s="210" t="s">
        <v>760</v>
      </c>
      <c r="C314" s="211" t="s">
        <v>50</v>
      </c>
      <c r="D314" s="211" t="s">
        <v>92</v>
      </c>
      <c r="E314" s="211" t="s">
        <v>437</v>
      </c>
      <c r="F314" s="211" t="s">
        <v>19</v>
      </c>
      <c r="G314" s="212">
        <v>6859356</v>
      </c>
      <c r="H314" s="208">
        <f t="shared" si="9"/>
        <v>6859.356</v>
      </c>
    </row>
    <row r="315" spans="1:8" ht="63.75">
      <c r="A315" s="184">
        <f t="shared" si="8"/>
        <v>304</v>
      </c>
      <c r="B315" s="210" t="s">
        <v>717</v>
      </c>
      <c r="C315" s="211" t="s">
        <v>50</v>
      </c>
      <c r="D315" s="211" t="s">
        <v>92</v>
      </c>
      <c r="E315" s="211" t="s">
        <v>442</v>
      </c>
      <c r="F315" s="211" t="s">
        <v>19</v>
      </c>
      <c r="G315" s="212">
        <v>557856</v>
      </c>
      <c r="H315" s="208">
        <f t="shared" si="9"/>
        <v>557.856</v>
      </c>
    </row>
    <row r="316" spans="1:8" ht="12.75">
      <c r="A316" s="184">
        <f t="shared" si="8"/>
        <v>305</v>
      </c>
      <c r="B316" s="210" t="s">
        <v>211</v>
      </c>
      <c r="C316" s="211" t="s">
        <v>50</v>
      </c>
      <c r="D316" s="211" t="s">
        <v>92</v>
      </c>
      <c r="E316" s="211" t="s">
        <v>442</v>
      </c>
      <c r="F316" s="211" t="s">
        <v>103</v>
      </c>
      <c r="G316" s="212">
        <v>557856</v>
      </c>
      <c r="H316" s="208">
        <f t="shared" si="9"/>
        <v>557.856</v>
      </c>
    </row>
    <row r="317" spans="1:8" ht="63.75">
      <c r="A317" s="184">
        <f t="shared" si="8"/>
        <v>306</v>
      </c>
      <c r="B317" s="210" t="s">
        <v>718</v>
      </c>
      <c r="C317" s="211" t="s">
        <v>50</v>
      </c>
      <c r="D317" s="211" t="s">
        <v>92</v>
      </c>
      <c r="E317" s="211" t="s">
        <v>443</v>
      </c>
      <c r="F317" s="211" t="s">
        <v>19</v>
      </c>
      <c r="G317" s="212">
        <v>6301500</v>
      </c>
      <c r="H317" s="208">
        <f t="shared" si="9"/>
        <v>6301.5</v>
      </c>
    </row>
    <row r="318" spans="1:8" ht="12.75">
      <c r="A318" s="184">
        <f t="shared" si="8"/>
        <v>307</v>
      </c>
      <c r="B318" s="210" t="s">
        <v>211</v>
      </c>
      <c r="C318" s="211" t="s">
        <v>50</v>
      </c>
      <c r="D318" s="211" t="s">
        <v>92</v>
      </c>
      <c r="E318" s="211" t="s">
        <v>443</v>
      </c>
      <c r="F318" s="211" t="s">
        <v>103</v>
      </c>
      <c r="G318" s="212">
        <v>5421535</v>
      </c>
      <c r="H318" s="208">
        <f t="shared" si="9"/>
        <v>5421.535</v>
      </c>
    </row>
    <row r="319" spans="1:8" ht="25.5">
      <c r="A319" s="184">
        <f t="shared" si="8"/>
        <v>308</v>
      </c>
      <c r="B319" s="210" t="s">
        <v>204</v>
      </c>
      <c r="C319" s="211" t="s">
        <v>50</v>
      </c>
      <c r="D319" s="211" t="s">
        <v>92</v>
      </c>
      <c r="E319" s="211" t="s">
        <v>443</v>
      </c>
      <c r="F319" s="211" t="s">
        <v>102</v>
      </c>
      <c r="G319" s="212">
        <v>740000</v>
      </c>
      <c r="H319" s="208">
        <f t="shared" si="9"/>
        <v>740</v>
      </c>
    </row>
    <row r="320" spans="1:8" ht="12.75">
      <c r="A320" s="184">
        <f t="shared" si="8"/>
        <v>309</v>
      </c>
      <c r="B320" s="210" t="s">
        <v>212</v>
      </c>
      <c r="C320" s="211" t="s">
        <v>50</v>
      </c>
      <c r="D320" s="211" t="s">
        <v>92</v>
      </c>
      <c r="E320" s="211" t="s">
        <v>443</v>
      </c>
      <c r="F320" s="211" t="s">
        <v>104</v>
      </c>
      <c r="G320" s="212">
        <v>139965</v>
      </c>
      <c r="H320" s="208">
        <f t="shared" si="9"/>
        <v>139.965</v>
      </c>
    </row>
    <row r="321" spans="1:8" ht="12.75">
      <c r="A321" s="184">
        <f t="shared" si="8"/>
        <v>310</v>
      </c>
      <c r="B321" s="210" t="s">
        <v>575</v>
      </c>
      <c r="C321" s="211" t="s">
        <v>50</v>
      </c>
      <c r="D321" s="211" t="s">
        <v>562</v>
      </c>
      <c r="E321" s="211" t="s">
        <v>362</v>
      </c>
      <c r="F321" s="211" t="s">
        <v>19</v>
      </c>
      <c r="G321" s="212">
        <v>1350000</v>
      </c>
      <c r="H321" s="208">
        <f t="shared" si="9"/>
        <v>1350</v>
      </c>
    </row>
    <row r="322" spans="1:8" ht="12.75">
      <c r="A322" s="184">
        <f t="shared" si="8"/>
        <v>311</v>
      </c>
      <c r="B322" s="210" t="s">
        <v>576</v>
      </c>
      <c r="C322" s="211" t="s">
        <v>50</v>
      </c>
      <c r="D322" s="211" t="s">
        <v>564</v>
      </c>
      <c r="E322" s="211" t="s">
        <v>362</v>
      </c>
      <c r="F322" s="211" t="s">
        <v>19</v>
      </c>
      <c r="G322" s="212">
        <v>350000</v>
      </c>
      <c r="H322" s="208">
        <f t="shared" si="9"/>
        <v>350</v>
      </c>
    </row>
    <row r="323" spans="1:8" ht="51">
      <c r="A323" s="184">
        <f t="shared" si="8"/>
        <v>312</v>
      </c>
      <c r="B323" s="210" t="s">
        <v>589</v>
      </c>
      <c r="C323" s="211" t="s">
        <v>50</v>
      </c>
      <c r="D323" s="211" t="s">
        <v>564</v>
      </c>
      <c r="E323" s="211" t="s">
        <v>367</v>
      </c>
      <c r="F323" s="211" t="s">
        <v>19</v>
      </c>
      <c r="G323" s="212">
        <v>350000</v>
      </c>
      <c r="H323" s="208">
        <f t="shared" si="9"/>
        <v>350</v>
      </c>
    </row>
    <row r="324" spans="1:8" ht="25.5">
      <c r="A324" s="184">
        <f t="shared" si="8"/>
        <v>313</v>
      </c>
      <c r="B324" s="210" t="s">
        <v>577</v>
      </c>
      <c r="C324" s="211" t="s">
        <v>50</v>
      </c>
      <c r="D324" s="211" t="s">
        <v>564</v>
      </c>
      <c r="E324" s="211" t="s">
        <v>376</v>
      </c>
      <c r="F324" s="211" t="s">
        <v>19</v>
      </c>
      <c r="G324" s="212">
        <v>350000</v>
      </c>
      <c r="H324" s="208">
        <f t="shared" si="9"/>
        <v>350</v>
      </c>
    </row>
    <row r="325" spans="1:8" ht="25.5">
      <c r="A325" s="184">
        <f t="shared" si="8"/>
        <v>314</v>
      </c>
      <c r="B325" s="210" t="s">
        <v>204</v>
      </c>
      <c r="C325" s="211" t="s">
        <v>50</v>
      </c>
      <c r="D325" s="211" t="s">
        <v>564</v>
      </c>
      <c r="E325" s="211" t="s">
        <v>376</v>
      </c>
      <c r="F325" s="211" t="s">
        <v>102</v>
      </c>
      <c r="G325" s="212">
        <v>350000</v>
      </c>
      <c r="H325" s="208">
        <f t="shared" si="9"/>
        <v>350</v>
      </c>
    </row>
    <row r="326" spans="1:8" ht="12.75">
      <c r="A326" s="184">
        <f t="shared" si="8"/>
        <v>315</v>
      </c>
      <c r="B326" s="210" t="s">
        <v>578</v>
      </c>
      <c r="C326" s="211" t="s">
        <v>50</v>
      </c>
      <c r="D326" s="211" t="s">
        <v>567</v>
      </c>
      <c r="E326" s="211" t="s">
        <v>362</v>
      </c>
      <c r="F326" s="211" t="s">
        <v>19</v>
      </c>
      <c r="G326" s="212">
        <v>1000000</v>
      </c>
      <c r="H326" s="208">
        <f t="shared" si="9"/>
        <v>1000</v>
      </c>
    </row>
    <row r="327" spans="1:8" ht="51">
      <c r="A327" s="184">
        <f t="shared" si="8"/>
        <v>316</v>
      </c>
      <c r="B327" s="210" t="s">
        <v>589</v>
      </c>
      <c r="C327" s="211" t="s">
        <v>50</v>
      </c>
      <c r="D327" s="211" t="s">
        <v>567</v>
      </c>
      <c r="E327" s="211" t="s">
        <v>367</v>
      </c>
      <c r="F327" s="211" t="s">
        <v>19</v>
      </c>
      <c r="G327" s="212">
        <v>1000000</v>
      </c>
      <c r="H327" s="208">
        <f t="shared" si="9"/>
        <v>1000</v>
      </c>
    </row>
    <row r="328" spans="1:8" ht="25.5">
      <c r="A328" s="184">
        <f t="shared" si="8"/>
        <v>317</v>
      </c>
      <c r="B328" s="210" t="s">
        <v>577</v>
      </c>
      <c r="C328" s="211" t="s">
        <v>50</v>
      </c>
      <c r="D328" s="211" t="s">
        <v>567</v>
      </c>
      <c r="E328" s="211" t="s">
        <v>376</v>
      </c>
      <c r="F328" s="211" t="s">
        <v>19</v>
      </c>
      <c r="G328" s="212">
        <v>1000000</v>
      </c>
      <c r="H328" s="208">
        <f t="shared" si="9"/>
        <v>1000</v>
      </c>
    </row>
    <row r="329" spans="1:8" ht="25.5">
      <c r="A329" s="184">
        <f t="shared" si="8"/>
        <v>318</v>
      </c>
      <c r="B329" s="210" t="s">
        <v>308</v>
      </c>
      <c r="C329" s="211" t="s">
        <v>50</v>
      </c>
      <c r="D329" s="211" t="s">
        <v>567</v>
      </c>
      <c r="E329" s="211" t="s">
        <v>376</v>
      </c>
      <c r="F329" s="211" t="s">
        <v>305</v>
      </c>
      <c r="G329" s="212">
        <v>1000000</v>
      </c>
      <c r="H329" s="208">
        <f t="shared" si="9"/>
        <v>1000</v>
      </c>
    </row>
    <row r="330" spans="1:8" ht="38.25">
      <c r="A330" s="184">
        <f t="shared" si="8"/>
        <v>319</v>
      </c>
      <c r="B330" s="210" t="s">
        <v>339</v>
      </c>
      <c r="C330" s="211" t="s">
        <v>50</v>
      </c>
      <c r="D330" s="211" t="s">
        <v>93</v>
      </c>
      <c r="E330" s="211" t="s">
        <v>362</v>
      </c>
      <c r="F330" s="211" t="s">
        <v>19</v>
      </c>
      <c r="G330" s="212">
        <v>198050050</v>
      </c>
      <c r="H330" s="208">
        <f t="shared" si="9"/>
        <v>198050.05</v>
      </c>
    </row>
    <row r="331" spans="1:8" ht="25.5">
      <c r="A331" s="184">
        <f t="shared" si="8"/>
        <v>320</v>
      </c>
      <c r="B331" s="210" t="s">
        <v>340</v>
      </c>
      <c r="C331" s="211" t="s">
        <v>50</v>
      </c>
      <c r="D331" s="211" t="s">
        <v>14</v>
      </c>
      <c r="E331" s="211" t="s">
        <v>362</v>
      </c>
      <c r="F331" s="211" t="s">
        <v>19</v>
      </c>
      <c r="G331" s="212">
        <v>11868500</v>
      </c>
      <c r="H331" s="208">
        <f t="shared" si="9"/>
        <v>11868.5</v>
      </c>
    </row>
    <row r="332" spans="1:8" ht="38.25">
      <c r="A332" s="184">
        <f t="shared" si="8"/>
        <v>321</v>
      </c>
      <c r="B332" s="210" t="s">
        <v>600</v>
      </c>
      <c r="C332" s="211" t="s">
        <v>50</v>
      </c>
      <c r="D332" s="211" t="s">
        <v>14</v>
      </c>
      <c r="E332" s="211" t="s">
        <v>446</v>
      </c>
      <c r="F332" s="211" t="s">
        <v>19</v>
      </c>
      <c r="G332" s="212">
        <v>11868500</v>
      </c>
      <c r="H332" s="208">
        <f t="shared" si="9"/>
        <v>11868.5</v>
      </c>
    </row>
    <row r="333" spans="1:8" ht="25.5">
      <c r="A333" s="184">
        <f aca="true" t="shared" si="10" ref="A333:A396">1+A332</f>
        <v>322</v>
      </c>
      <c r="B333" s="210" t="s">
        <v>249</v>
      </c>
      <c r="C333" s="211" t="s">
        <v>50</v>
      </c>
      <c r="D333" s="211" t="s">
        <v>14</v>
      </c>
      <c r="E333" s="211" t="s">
        <v>447</v>
      </c>
      <c r="F333" s="211" t="s">
        <v>19</v>
      </c>
      <c r="G333" s="212">
        <v>11868500</v>
      </c>
      <c r="H333" s="208">
        <f aca="true" t="shared" si="11" ref="H333:H396">G333/1000</f>
        <v>11868.5</v>
      </c>
    </row>
    <row r="334" spans="1:8" ht="25.5">
      <c r="A334" s="184">
        <f t="shared" si="10"/>
        <v>323</v>
      </c>
      <c r="B334" s="210" t="s">
        <v>250</v>
      </c>
      <c r="C334" s="211" t="s">
        <v>50</v>
      </c>
      <c r="D334" s="211" t="s">
        <v>14</v>
      </c>
      <c r="E334" s="211" t="s">
        <v>448</v>
      </c>
      <c r="F334" s="211" t="s">
        <v>19</v>
      </c>
      <c r="G334" s="212">
        <v>891500</v>
      </c>
      <c r="H334" s="208">
        <f t="shared" si="11"/>
        <v>891.5</v>
      </c>
    </row>
    <row r="335" spans="1:8" ht="12.75">
      <c r="A335" s="184">
        <f t="shared" si="10"/>
        <v>324</v>
      </c>
      <c r="B335" s="210" t="s">
        <v>251</v>
      </c>
      <c r="C335" s="211" t="s">
        <v>50</v>
      </c>
      <c r="D335" s="211" t="s">
        <v>14</v>
      </c>
      <c r="E335" s="211" t="s">
        <v>448</v>
      </c>
      <c r="F335" s="211" t="s">
        <v>108</v>
      </c>
      <c r="G335" s="212">
        <v>891500</v>
      </c>
      <c r="H335" s="208">
        <f t="shared" si="11"/>
        <v>891.5</v>
      </c>
    </row>
    <row r="336" spans="1:8" ht="51">
      <c r="A336" s="184">
        <f t="shared" si="10"/>
        <v>325</v>
      </c>
      <c r="B336" s="210" t="s">
        <v>720</v>
      </c>
      <c r="C336" s="211" t="s">
        <v>50</v>
      </c>
      <c r="D336" s="211" t="s">
        <v>14</v>
      </c>
      <c r="E336" s="211" t="s">
        <v>449</v>
      </c>
      <c r="F336" s="211" t="s">
        <v>19</v>
      </c>
      <c r="G336" s="212">
        <v>10977000</v>
      </c>
      <c r="H336" s="208">
        <f t="shared" si="11"/>
        <v>10977</v>
      </c>
    </row>
    <row r="337" spans="1:8" ht="12.75">
      <c r="A337" s="184">
        <f t="shared" si="10"/>
        <v>326</v>
      </c>
      <c r="B337" s="210" t="s">
        <v>251</v>
      </c>
      <c r="C337" s="211" t="s">
        <v>50</v>
      </c>
      <c r="D337" s="211" t="s">
        <v>14</v>
      </c>
      <c r="E337" s="211" t="s">
        <v>449</v>
      </c>
      <c r="F337" s="211" t="s">
        <v>108</v>
      </c>
      <c r="G337" s="212">
        <v>10977000</v>
      </c>
      <c r="H337" s="208">
        <f t="shared" si="11"/>
        <v>10977</v>
      </c>
    </row>
    <row r="338" spans="1:8" ht="12.75">
      <c r="A338" s="184">
        <f t="shared" si="10"/>
        <v>327</v>
      </c>
      <c r="B338" s="210" t="s">
        <v>341</v>
      </c>
      <c r="C338" s="211" t="s">
        <v>50</v>
      </c>
      <c r="D338" s="211" t="s">
        <v>94</v>
      </c>
      <c r="E338" s="211" t="s">
        <v>362</v>
      </c>
      <c r="F338" s="211" t="s">
        <v>19</v>
      </c>
      <c r="G338" s="212">
        <v>186181550</v>
      </c>
      <c r="H338" s="208">
        <f t="shared" si="11"/>
        <v>186181.55</v>
      </c>
    </row>
    <row r="339" spans="1:8" ht="38.25">
      <c r="A339" s="184">
        <f t="shared" si="10"/>
        <v>328</v>
      </c>
      <c r="B339" s="210" t="s">
        <v>600</v>
      </c>
      <c r="C339" s="211" t="s">
        <v>50</v>
      </c>
      <c r="D339" s="211" t="s">
        <v>94</v>
      </c>
      <c r="E339" s="211" t="s">
        <v>446</v>
      </c>
      <c r="F339" s="211" t="s">
        <v>19</v>
      </c>
      <c r="G339" s="212">
        <v>186181550</v>
      </c>
      <c r="H339" s="208">
        <f t="shared" si="11"/>
        <v>186181.55</v>
      </c>
    </row>
    <row r="340" spans="1:8" ht="25.5">
      <c r="A340" s="184">
        <f t="shared" si="10"/>
        <v>329</v>
      </c>
      <c r="B340" s="210" t="s">
        <v>249</v>
      </c>
      <c r="C340" s="211" t="s">
        <v>50</v>
      </c>
      <c r="D340" s="211" t="s">
        <v>94</v>
      </c>
      <c r="E340" s="211" t="s">
        <v>447</v>
      </c>
      <c r="F340" s="211" t="s">
        <v>19</v>
      </c>
      <c r="G340" s="212">
        <v>186181550</v>
      </c>
      <c r="H340" s="208">
        <f t="shared" si="11"/>
        <v>186181.55</v>
      </c>
    </row>
    <row r="341" spans="1:8" ht="25.5">
      <c r="A341" s="184">
        <f t="shared" si="10"/>
        <v>330</v>
      </c>
      <c r="B341" s="210" t="s">
        <v>253</v>
      </c>
      <c r="C341" s="211" t="s">
        <v>50</v>
      </c>
      <c r="D341" s="211" t="s">
        <v>94</v>
      </c>
      <c r="E341" s="211" t="s">
        <v>451</v>
      </c>
      <c r="F341" s="211" t="s">
        <v>19</v>
      </c>
      <c r="G341" s="212">
        <v>186181550</v>
      </c>
      <c r="H341" s="208">
        <f t="shared" si="11"/>
        <v>186181.55</v>
      </c>
    </row>
    <row r="342" spans="1:8" ht="12.75">
      <c r="A342" s="184">
        <f t="shared" si="10"/>
        <v>331</v>
      </c>
      <c r="B342" s="210" t="s">
        <v>252</v>
      </c>
      <c r="C342" s="211" t="s">
        <v>50</v>
      </c>
      <c r="D342" s="211" t="s">
        <v>94</v>
      </c>
      <c r="E342" s="211" t="s">
        <v>451</v>
      </c>
      <c r="F342" s="211" t="s">
        <v>100</v>
      </c>
      <c r="G342" s="212">
        <v>186181550</v>
      </c>
      <c r="H342" s="208">
        <f t="shared" si="11"/>
        <v>186181.55</v>
      </c>
    </row>
    <row r="343" spans="1:8" ht="25.5">
      <c r="A343" s="184">
        <f t="shared" si="10"/>
        <v>332</v>
      </c>
      <c r="B343" s="210" t="s">
        <v>25</v>
      </c>
      <c r="C343" s="211" t="s">
        <v>15</v>
      </c>
      <c r="D343" s="211" t="s">
        <v>20</v>
      </c>
      <c r="E343" s="211" t="s">
        <v>362</v>
      </c>
      <c r="F343" s="211" t="s">
        <v>19</v>
      </c>
      <c r="G343" s="212">
        <v>882563925.06</v>
      </c>
      <c r="H343" s="208">
        <f t="shared" si="11"/>
        <v>882563.9250599999</v>
      </c>
    </row>
    <row r="344" spans="1:8" ht="12.75">
      <c r="A344" s="184">
        <f t="shared" si="10"/>
        <v>333</v>
      </c>
      <c r="B344" s="210" t="s">
        <v>595</v>
      </c>
      <c r="C344" s="211" t="s">
        <v>15</v>
      </c>
      <c r="D344" s="211" t="s">
        <v>596</v>
      </c>
      <c r="E344" s="211" t="s">
        <v>362</v>
      </c>
      <c r="F344" s="211" t="s">
        <v>19</v>
      </c>
      <c r="G344" s="212">
        <v>130000</v>
      </c>
      <c r="H344" s="208">
        <f t="shared" si="11"/>
        <v>130</v>
      </c>
    </row>
    <row r="345" spans="1:8" ht="12.75">
      <c r="A345" s="184">
        <f t="shared" si="10"/>
        <v>334</v>
      </c>
      <c r="B345" s="210" t="s">
        <v>597</v>
      </c>
      <c r="C345" s="211" t="s">
        <v>15</v>
      </c>
      <c r="D345" s="211" t="s">
        <v>598</v>
      </c>
      <c r="E345" s="211" t="s">
        <v>362</v>
      </c>
      <c r="F345" s="211" t="s">
        <v>19</v>
      </c>
      <c r="G345" s="212">
        <v>130000</v>
      </c>
      <c r="H345" s="208">
        <f t="shared" si="11"/>
        <v>130</v>
      </c>
    </row>
    <row r="346" spans="1:8" ht="38.25">
      <c r="A346" s="184">
        <f t="shared" si="10"/>
        <v>335</v>
      </c>
      <c r="B346" s="210" t="s">
        <v>737</v>
      </c>
      <c r="C346" s="211" t="s">
        <v>15</v>
      </c>
      <c r="D346" s="211" t="s">
        <v>598</v>
      </c>
      <c r="E346" s="211" t="s">
        <v>405</v>
      </c>
      <c r="F346" s="211" t="s">
        <v>19</v>
      </c>
      <c r="G346" s="212">
        <v>130000</v>
      </c>
      <c r="H346" s="208">
        <f t="shared" si="11"/>
        <v>130</v>
      </c>
    </row>
    <row r="347" spans="1:8" ht="12.75">
      <c r="A347" s="184">
        <f t="shared" si="10"/>
        <v>336</v>
      </c>
      <c r="B347" s="210" t="s">
        <v>690</v>
      </c>
      <c r="C347" s="211" t="s">
        <v>15</v>
      </c>
      <c r="D347" s="211" t="s">
        <v>598</v>
      </c>
      <c r="E347" s="211" t="s">
        <v>599</v>
      </c>
      <c r="F347" s="211" t="s">
        <v>19</v>
      </c>
      <c r="G347" s="212">
        <v>130000</v>
      </c>
      <c r="H347" s="208">
        <f t="shared" si="11"/>
        <v>130</v>
      </c>
    </row>
    <row r="348" spans="1:8" ht="25.5">
      <c r="A348" s="184">
        <f t="shared" si="10"/>
        <v>337</v>
      </c>
      <c r="B348" s="210" t="s">
        <v>617</v>
      </c>
      <c r="C348" s="211" t="s">
        <v>15</v>
      </c>
      <c r="D348" s="211" t="s">
        <v>598</v>
      </c>
      <c r="E348" s="211" t="s">
        <v>618</v>
      </c>
      <c r="F348" s="211" t="s">
        <v>19</v>
      </c>
      <c r="G348" s="212">
        <v>130000</v>
      </c>
      <c r="H348" s="208">
        <f t="shared" si="11"/>
        <v>130</v>
      </c>
    </row>
    <row r="349" spans="1:8" ht="25.5">
      <c r="A349" s="184">
        <f t="shared" si="10"/>
        <v>338</v>
      </c>
      <c r="B349" s="210" t="s">
        <v>204</v>
      </c>
      <c r="C349" s="211" t="s">
        <v>15</v>
      </c>
      <c r="D349" s="211" t="s">
        <v>598</v>
      </c>
      <c r="E349" s="211" t="s">
        <v>618</v>
      </c>
      <c r="F349" s="211" t="s">
        <v>102</v>
      </c>
      <c r="G349" s="212">
        <v>130000</v>
      </c>
      <c r="H349" s="208">
        <f t="shared" si="11"/>
        <v>130</v>
      </c>
    </row>
    <row r="350" spans="1:8" ht="12.75">
      <c r="A350" s="184">
        <f t="shared" si="10"/>
        <v>339</v>
      </c>
      <c r="B350" s="210" t="s">
        <v>333</v>
      </c>
      <c r="C350" s="211" t="s">
        <v>15</v>
      </c>
      <c r="D350" s="211" t="s">
        <v>37</v>
      </c>
      <c r="E350" s="211" t="s">
        <v>362</v>
      </c>
      <c r="F350" s="211" t="s">
        <v>19</v>
      </c>
      <c r="G350" s="212">
        <v>878611841.06</v>
      </c>
      <c r="H350" s="208">
        <f t="shared" si="11"/>
        <v>878611.8410599999</v>
      </c>
    </row>
    <row r="351" spans="1:8" ht="12.75">
      <c r="A351" s="184">
        <f t="shared" si="10"/>
        <v>340</v>
      </c>
      <c r="B351" s="210" t="s">
        <v>334</v>
      </c>
      <c r="C351" s="211" t="s">
        <v>15</v>
      </c>
      <c r="D351" s="211" t="s">
        <v>38</v>
      </c>
      <c r="E351" s="211" t="s">
        <v>362</v>
      </c>
      <c r="F351" s="211" t="s">
        <v>19</v>
      </c>
      <c r="G351" s="212">
        <v>372513983.92</v>
      </c>
      <c r="H351" s="208">
        <f t="shared" si="11"/>
        <v>372513.98392</v>
      </c>
    </row>
    <row r="352" spans="1:8" ht="38.25">
      <c r="A352" s="184">
        <f t="shared" si="10"/>
        <v>341</v>
      </c>
      <c r="B352" s="210" t="s">
        <v>601</v>
      </c>
      <c r="C352" s="211" t="s">
        <v>15</v>
      </c>
      <c r="D352" s="211" t="s">
        <v>38</v>
      </c>
      <c r="E352" s="211" t="s">
        <v>452</v>
      </c>
      <c r="F352" s="211" t="s">
        <v>19</v>
      </c>
      <c r="G352" s="212">
        <v>370853383.92</v>
      </c>
      <c r="H352" s="208">
        <f t="shared" si="11"/>
        <v>370853.38392</v>
      </c>
    </row>
    <row r="353" spans="1:8" ht="38.25">
      <c r="A353" s="184">
        <f t="shared" si="10"/>
        <v>342</v>
      </c>
      <c r="B353" s="210" t="s">
        <v>309</v>
      </c>
      <c r="C353" s="211" t="s">
        <v>15</v>
      </c>
      <c r="D353" s="211" t="s">
        <v>38</v>
      </c>
      <c r="E353" s="211" t="s">
        <v>453</v>
      </c>
      <c r="F353" s="211" t="s">
        <v>19</v>
      </c>
      <c r="G353" s="212">
        <v>370853383.92</v>
      </c>
      <c r="H353" s="208">
        <f t="shared" si="11"/>
        <v>370853.38392</v>
      </c>
    </row>
    <row r="354" spans="1:8" ht="63.75">
      <c r="A354" s="184">
        <f t="shared" si="10"/>
        <v>343</v>
      </c>
      <c r="B354" s="210" t="s">
        <v>254</v>
      </c>
      <c r="C354" s="211" t="s">
        <v>15</v>
      </c>
      <c r="D354" s="211" t="s">
        <v>38</v>
      </c>
      <c r="E354" s="211" t="s">
        <v>454</v>
      </c>
      <c r="F354" s="211" t="s">
        <v>19</v>
      </c>
      <c r="G354" s="212">
        <v>93996269.5</v>
      </c>
      <c r="H354" s="208">
        <f t="shared" si="11"/>
        <v>93996.2695</v>
      </c>
    </row>
    <row r="355" spans="1:8" ht="12.75">
      <c r="A355" s="184">
        <f t="shared" si="10"/>
        <v>344</v>
      </c>
      <c r="B355" s="210" t="s">
        <v>211</v>
      </c>
      <c r="C355" s="211" t="s">
        <v>15</v>
      </c>
      <c r="D355" s="211" t="s">
        <v>38</v>
      </c>
      <c r="E355" s="211" t="s">
        <v>454</v>
      </c>
      <c r="F355" s="211" t="s">
        <v>103</v>
      </c>
      <c r="G355" s="212">
        <v>93996269.5</v>
      </c>
      <c r="H355" s="208">
        <f t="shared" si="11"/>
        <v>93996.2695</v>
      </c>
    </row>
    <row r="356" spans="1:8" ht="102">
      <c r="A356" s="184">
        <f t="shared" si="10"/>
        <v>345</v>
      </c>
      <c r="B356" s="210" t="s">
        <v>255</v>
      </c>
      <c r="C356" s="211" t="s">
        <v>15</v>
      </c>
      <c r="D356" s="211" t="s">
        <v>38</v>
      </c>
      <c r="E356" s="211" t="s">
        <v>455</v>
      </c>
      <c r="F356" s="211" t="s">
        <v>19</v>
      </c>
      <c r="G356" s="212">
        <v>9944266.24</v>
      </c>
      <c r="H356" s="208">
        <f t="shared" si="11"/>
        <v>9944.26624</v>
      </c>
    </row>
    <row r="357" spans="1:8" ht="25.5">
      <c r="A357" s="184">
        <f t="shared" si="10"/>
        <v>346</v>
      </c>
      <c r="B357" s="210" t="s">
        <v>204</v>
      </c>
      <c r="C357" s="211" t="s">
        <v>15</v>
      </c>
      <c r="D357" s="211" t="s">
        <v>38</v>
      </c>
      <c r="E357" s="211" t="s">
        <v>455</v>
      </c>
      <c r="F357" s="211" t="s">
        <v>102</v>
      </c>
      <c r="G357" s="212">
        <v>9944266.24</v>
      </c>
      <c r="H357" s="208">
        <f t="shared" si="11"/>
        <v>9944.26624</v>
      </c>
    </row>
    <row r="358" spans="1:8" ht="38.25">
      <c r="A358" s="184">
        <f t="shared" si="10"/>
        <v>347</v>
      </c>
      <c r="B358" s="210" t="s">
        <v>256</v>
      </c>
      <c r="C358" s="211" t="s">
        <v>15</v>
      </c>
      <c r="D358" s="211" t="s">
        <v>38</v>
      </c>
      <c r="E358" s="211" t="s">
        <v>456</v>
      </c>
      <c r="F358" s="211" t="s">
        <v>19</v>
      </c>
      <c r="G358" s="212">
        <v>47836781.22</v>
      </c>
      <c r="H358" s="208">
        <f t="shared" si="11"/>
        <v>47836.78122</v>
      </c>
    </row>
    <row r="359" spans="1:8" ht="12.75">
      <c r="A359" s="184">
        <f t="shared" si="10"/>
        <v>348</v>
      </c>
      <c r="B359" s="210" t="s">
        <v>211</v>
      </c>
      <c r="C359" s="211" t="s">
        <v>15</v>
      </c>
      <c r="D359" s="211" t="s">
        <v>38</v>
      </c>
      <c r="E359" s="211" t="s">
        <v>456</v>
      </c>
      <c r="F359" s="211" t="s">
        <v>103</v>
      </c>
      <c r="G359" s="212">
        <v>10968</v>
      </c>
      <c r="H359" s="208">
        <f t="shared" si="11"/>
        <v>10.968</v>
      </c>
    </row>
    <row r="360" spans="1:8" ht="25.5">
      <c r="A360" s="184">
        <f t="shared" si="10"/>
        <v>349</v>
      </c>
      <c r="B360" s="210" t="s">
        <v>204</v>
      </c>
      <c r="C360" s="211" t="s">
        <v>15</v>
      </c>
      <c r="D360" s="211" t="s">
        <v>38</v>
      </c>
      <c r="E360" s="211" t="s">
        <v>456</v>
      </c>
      <c r="F360" s="211" t="s">
        <v>102</v>
      </c>
      <c r="G360" s="212">
        <v>40931230.28</v>
      </c>
      <c r="H360" s="208">
        <f t="shared" si="11"/>
        <v>40931.23028</v>
      </c>
    </row>
    <row r="361" spans="1:8" ht="12.75">
      <c r="A361" s="184">
        <f t="shared" si="10"/>
        <v>350</v>
      </c>
      <c r="B361" s="210" t="s">
        <v>212</v>
      </c>
      <c r="C361" s="211" t="s">
        <v>15</v>
      </c>
      <c r="D361" s="211" t="s">
        <v>38</v>
      </c>
      <c r="E361" s="211" t="s">
        <v>456</v>
      </c>
      <c r="F361" s="211" t="s">
        <v>104</v>
      </c>
      <c r="G361" s="212">
        <v>6894582.94</v>
      </c>
      <c r="H361" s="208">
        <f t="shared" si="11"/>
        <v>6894.58294</v>
      </c>
    </row>
    <row r="362" spans="1:8" ht="38.25">
      <c r="A362" s="184">
        <f t="shared" si="10"/>
        <v>351</v>
      </c>
      <c r="B362" s="210" t="s">
        <v>257</v>
      </c>
      <c r="C362" s="211" t="s">
        <v>15</v>
      </c>
      <c r="D362" s="211" t="s">
        <v>38</v>
      </c>
      <c r="E362" s="211" t="s">
        <v>457</v>
      </c>
      <c r="F362" s="211" t="s">
        <v>19</v>
      </c>
      <c r="G362" s="212">
        <v>26637751.96</v>
      </c>
      <c r="H362" s="208">
        <f t="shared" si="11"/>
        <v>26637.75196</v>
      </c>
    </row>
    <row r="363" spans="1:8" ht="25.5">
      <c r="A363" s="184">
        <f t="shared" si="10"/>
        <v>352</v>
      </c>
      <c r="B363" s="210" t="s">
        <v>204</v>
      </c>
      <c r="C363" s="211" t="s">
        <v>15</v>
      </c>
      <c r="D363" s="211" t="s">
        <v>38</v>
      </c>
      <c r="E363" s="211" t="s">
        <v>457</v>
      </c>
      <c r="F363" s="211" t="s">
        <v>102</v>
      </c>
      <c r="G363" s="212">
        <v>26637751.96</v>
      </c>
      <c r="H363" s="208">
        <f t="shared" si="11"/>
        <v>26637.75196</v>
      </c>
    </row>
    <row r="364" spans="1:8" ht="63.75">
      <c r="A364" s="184">
        <f t="shared" si="10"/>
        <v>353</v>
      </c>
      <c r="B364" s="210" t="s">
        <v>803</v>
      </c>
      <c r="C364" s="211" t="s">
        <v>15</v>
      </c>
      <c r="D364" s="211" t="s">
        <v>38</v>
      </c>
      <c r="E364" s="211" t="s">
        <v>458</v>
      </c>
      <c r="F364" s="211" t="s">
        <v>19</v>
      </c>
      <c r="G364" s="212">
        <v>12992160.05</v>
      </c>
      <c r="H364" s="208">
        <f t="shared" si="11"/>
        <v>12992.16005</v>
      </c>
    </row>
    <row r="365" spans="1:8" ht="25.5">
      <c r="A365" s="184">
        <f t="shared" si="10"/>
        <v>354</v>
      </c>
      <c r="B365" s="210" t="s">
        <v>204</v>
      </c>
      <c r="C365" s="211" t="s">
        <v>15</v>
      </c>
      <c r="D365" s="211" t="s">
        <v>38</v>
      </c>
      <c r="E365" s="211" t="s">
        <v>458</v>
      </c>
      <c r="F365" s="211" t="s">
        <v>102</v>
      </c>
      <c r="G365" s="212">
        <v>12992160.05</v>
      </c>
      <c r="H365" s="208">
        <f t="shared" si="11"/>
        <v>12992.16005</v>
      </c>
    </row>
    <row r="366" spans="1:8" ht="25.5">
      <c r="A366" s="184">
        <f t="shared" si="10"/>
        <v>355</v>
      </c>
      <c r="B366" s="210" t="s">
        <v>842</v>
      </c>
      <c r="C366" s="211" t="s">
        <v>15</v>
      </c>
      <c r="D366" s="211" t="s">
        <v>38</v>
      </c>
      <c r="E366" s="211" t="s">
        <v>621</v>
      </c>
      <c r="F366" s="211" t="s">
        <v>19</v>
      </c>
      <c r="G366" s="212">
        <v>17494000</v>
      </c>
      <c r="H366" s="208">
        <f t="shared" si="11"/>
        <v>17494</v>
      </c>
    </row>
    <row r="367" spans="1:8" ht="25.5">
      <c r="A367" s="184">
        <f t="shared" si="10"/>
        <v>356</v>
      </c>
      <c r="B367" s="210" t="s">
        <v>204</v>
      </c>
      <c r="C367" s="211" t="s">
        <v>15</v>
      </c>
      <c r="D367" s="211" t="s">
        <v>38</v>
      </c>
      <c r="E367" s="211" t="s">
        <v>621</v>
      </c>
      <c r="F367" s="211" t="s">
        <v>102</v>
      </c>
      <c r="G367" s="212">
        <v>17494000</v>
      </c>
      <c r="H367" s="208">
        <f t="shared" si="11"/>
        <v>17494</v>
      </c>
    </row>
    <row r="368" spans="1:8" ht="89.25">
      <c r="A368" s="184">
        <f t="shared" si="10"/>
        <v>357</v>
      </c>
      <c r="B368" s="210" t="s">
        <v>310</v>
      </c>
      <c r="C368" s="211" t="s">
        <v>15</v>
      </c>
      <c r="D368" s="211" t="s">
        <v>38</v>
      </c>
      <c r="E368" s="211" t="s">
        <v>459</v>
      </c>
      <c r="F368" s="211" t="s">
        <v>19</v>
      </c>
      <c r="G368" s="212">
        <v>957781.41</v>
      </c>
      <c r="H368" s="208">
        <f t="shared" si="11"/>
        <v>957.78141</v>
      </c>
    </row>
    <row r="369" spans="1:8" ht="25.5">
      <c r="A369" s="184">
        <f t="shared" si="10"/>
        <v>358</v>
      </c>
      <c r="B369" s="210" t="s">
        <v>204</v>
      </c>
      <c r="C369" s="211" t="s">
        <v>15</v>
      </c>
      <c r="D369" s="211" t="s">
        <v>38</v>
      </c>
      <c r="E369" s="211" t="s">
        <v>459</v>
      </c>
      <c r="F369" s="211" t="s">
        <v>102</v>
      </c>
      <c r="G369" s="212">
        <v>957781.41</v>
      </c>
      <c r="H369" s="208">
        <f t="shared" si="11"/>
        <v>957.78141</v>
      </c>
    </row>
    <row r="370" spans="1:8" ht="76.5">
      <c r="A370" s="184">
        <f t="shared" si="10"/>
        <v>359</v>
      </c>
      <c r="B370" s="210" t="s">
        <v>460</v>
      </c>
      <c r="C370" s="211" t="s">
        <v>15</v>
      </c>
      <c r="D370" s="211" t="s">
        <v>38</v>
      </c>
      <c r="E370" s="211" t="s">
        <v>461</v>
      </c>
      <c r="F370" s="211" t="s">
        <v>19</v>
      </c>
      <c r="G370" s="212">
        <v>152004000</v>
      </c>
      <c r="H370" s="208">
        <f t="shared" si="11"/>
        <v>152004</v>
      </c>
    </row>
    <row r="371" spans="1:8" ht="12.75">
      <c r="A371" s="184">
        <f t="shared" si="10"/>
        <v>360</v>
      </c>
      <c r="B371" s="210" t="s">
        <v>211</v>
      </c>
      <c r="C371" s="211" t="s">
        <v>15</v>
      </c>
      <c r="D371" s="211" t="s">
        <v>38</v>
      </c>
      <c r="E371" s="211" t="s">
        <v>461</v>
      </c>
      <c r="F371" s="211" t="s">
        <v>103</v>
      </c>
      <c r="G371" s="212">
        <v>152004000</v>
      </c>
      <c r="H371" s="208">
        <f t="shared" si="11"/>
        <v>152004</v>
      </c>
    </row>
    <row r="372" spans="1:8" ht="89.25">
      <c r="A372" s="184">
        <f t="shared" si="10"/>
        <v>361</v>
      </c>
      <c r="B372" s="210" t="s">
        <v>462</v>
      </c>
      <c r="C372" s="211" t="s">
        <v>15</v>
      </c>
      <c r="D372" s="211" t="s">
        <v>38</v>
      </c>
      <c r="E372" s="211" t="s">
        <v>463</v>
      </c>
      <c r="F372" s="211" t="s">
        <v>19</v>
      </c>
      <c r="G372" s="212">
        <v>2076000</v>
      </c>
      <c r="H372" s="208">
        <f t="shared" si="11"/>
        <v>2076</v>
      </c>
    </row>
    <row r="373" spans="1:8" ht="25.5">
      <c r="A373" s="184">
        <f t="shared" si="10"/>
        <v>362</v>
      </c>
      <c r="B373" s="210" t="s">
        <v>204</v>
      </c>
      <c r="C373" s="211" t="s">
        <v>15</v>
      </c>
      <c r="D373" s="211" t="s">
        <v>38</v>
      </c>
      <c r="E373" s="211" t="s">
        <v>463</v>
      </c>
      <c r="F373" s="211" t="s">
        <v>102</v>
      </c>
      <c r="G373" s="212">
        <v>2076000</v>
      </c>
      <c r="H373" s="208">
        <f t="shared" si="11"/>
        <v>2076</v>
      </c>
    </row>
    <row r="374" spans="1:8" ht="25.5">
      <c r="A374" s="184">
        <f t="shared" si="10"/>
        <v>363</v>
      </c>
      <c r="B374" s="210" t="s">
        <v>804</v>
      </c>
      <c r="C374" s="211" t="s">
        <v>15</v>
      </c>
      <c r="D374" s="211" t="s">
        <v>38</v>
      </c>
      <c r="E374" s="211" t="s">
        <v>550</v>
      </c>
      <c r="F374" s="211" t="s">
        <v>19</v>
      </c>
      <c r="G374" s="212">
        <v>6914373.54</v>
      </c>
      <c r="H374" s="208">
        <f t="shared" si="11"/>
        <v>6914.37354</v>
      </c>
    </row>
    <row r="375" spans="1:8" ht="12.75">
      <c r="A375" s="184">
        <f t="shared" si="10"/>
        <v>364</v>
      </c>
      <c r="B375" s="210" t="s">
        <v>214</v>
      </c>
      <c r="C375" s="211" t="s">
        <v>15</v>
      </c>
      <c r="D375" s="211" t="s">
        <v>38</v>
      </c>
      <c r="E375" s="211" t="s">
        <v>550</v>
      </c>
      <c r="F375" s="211" t="s">
        <v>105</v>
      </c>
      <c r="G375" s="212">
        <v>6914373.54</v>
      </c>
      <c r="H375" s="208">
        <f t="shared" si="11"/>
        <v>6914.37354</v>
      </c>
    </row>
    <row r="376" spans="1:8" ht="12.75">
      <c r="A376" s="184">
        <f t="shared" si="10"/>
        <v>365</v>
      </c>
      <c r="B376" s="210" t="s">
        <v>110</v>
      </c>
      <c r="C376" s="211" t="s">
        <v>15</v>
      </c>
      <c r="D376" s="211" t="s">
        <v>38</v>
      </c>
      <c r="E376" s="211" t="s">
        <v>363</v>
      </c>
      <c r="F376" s="211" t="s">
        <v>19</v>
      </c>
      <c r="G376" s="212">
        <v>1660600</v>
      </c>
      <c r="H376" s="208">
        <f t="shared" si="11"/>
        <v>1660.6</v>
      </c>
    </row>
    <row r="377" spans="1:8" ht="51">
      <c r="A377" s="184">
        <f t="shared" si="10"/>
        <v>366</v>
      </c>
      <c r="B377" s="210" t="s">
        <v>904</v>
      </c>
      <c r="C377" s="211" t="s">
        <v>15</v>
      </c>
      <c r="D377" s="211" t="s">
        <v>38</v>
      </c>
      <c r="E377" s="211" t="s">
        <v>898</v>
      </c>
      <c r="F377" s="211" t="s">
        <v>19</v>
      </c>
      <c r="G377" s="212">
        <v>1660600</v>
      </c>
      <c r="H377" s="208">
        <f t="shared" si="11"/>
        <v>1660.6</v>
      </c>
    </row>
    <row r="378" spans="1:8" ht="25.5">
      <c r="A378" s="184">
        <f t="shared" si="10"/>
        <v>367</v>
      </c>
      <c r="B378" s="210" t="s">
        <v>204</v>
      </c>
      <c r="C378" s="211" t="s">
        <v>15</v>
      </c>
      <c r="D378" s="211" t="s">
        <v>38</v>
      </c>
      <c r="E378" s="211" t="s">
        <v>898</v>
      </c>
      <c r="F378" s="211" t="s">
        <v>102</v>
      </c>
      <c r="G378" s="212">
        <v>1660600</v>
      </c>
      <c r="H378" s="208">
        <f t="shared" si="11"/>
        <v>1660.6</v>
      </c>
    </row>
    <row r="379" spans="1:8" ht="12.75">
      <c r="A379" s="184">
        <f t="shared" si="10"/>
        <v>368</v>
      </c>
      <c r="B379" s="210" t="s">
        <v>342</v>
      </c>
      <c r="C379" s="211" t="s">
        <v>15</v>
      </c>
      <c r="D379" s="211" t="s">
        <v>39</v>
      </c>
      <c r="E379" s="211" t="s">
        <v>362</v>
      </c>
      <c r="F379" s="211" t="s">
        <v>19</v>
      </c>
      <c r="G379" s="212">
        <v>472572733.36</v>
      </c>
      <c r="H379" s="208">
        <f t="shared" si="11"/>
        <v>472572.73336</v>
      </c>
    </row>
    <row r="380" spans="1:8" ht="38.25">
      <c r="A380" s="184">
        <f t="shared" si="10"/>
        <v>369</v>
      </c>
      <c r="B380" s="210" t="s">
        <v>601</v>
      </c>
      <c r="C380" s="211" t="s">
        <v>15</v>
      </c>
      <c r="D380" s="211" t="s">
        <v>39</v>
      </c>
      <c r="E380" s="211" t="s">
        <v>452</v>
      </c>
      <c r="F380" s="211" t="s">
        <v>19</v>
      </c>
      <c r="G380" s="212">
        <v>470505933.36</v>
      </c>
      <c r="H380" s="208">
        <f t="shared" si="11"/>
        <v>470505.93336</v>
      </c>
    </row>
    <row r="381" spans="1:8" ht="38.25">
      <c r="A381" s="184">
        <f t="shared" si="10"/>
        <v>370</v>
      </c>
      <c r="B381" s="210" t="s">
        <v>258</v>
      </c>
      <c r="C381" s="211" t="s">
        <v>15</v>
      </c>
      <c r="D381" s="211" t="s">
        <v>39</v>
      </c>
      <c r="E381" s="211" t="s">
        <v>464</v>
      </c>
      <c r="F381" s="211" t="s">
        <v>19</v>
      </c>
      <c r="G381" s="212">
        <v>470505933.36</v>
      </c>
      <c r="H381" s="208">
        <f t="shared" si="11"/>
        <v>470505.93336</v>
      </c>
    </row>
    <row r="382" spans="1:8" ht="63.75">
      <c r="A382" s="184">
        <f t="shared" si="10"/>
        <v>371</v>
      </c>
      <c r="B382" s="210" t="s">
        <v>259</v>
      </c>
      <c r="C382" s="211" t="s">
        <v>15</v>
      </c>
      <c r="D382" s="211" t="s">
        <v>39</v>
      </c>
      <c r="E382" s="211" t="s">
        <v>465</v>
      </c>
      <c r="F382" s="211" t="s">
        <v>19</v>
      </c>
      <c r="G382" s="212">
        <v>74793031.24</v>
      </c>
      <c r="H382" s="208">
        <f t="shared" si="11"/>
        <v>74793.03124</v>
      </c>
    </row>
    <row r="383" spans="1:8" ht="12.75">
      <c r="A383" s="184">
        <f t="shared" si="10"/>
        <v>372</v>
      </c>
      <c r="B383" s="210" t="s">
        <v>211</v>
      </c>
      <c r="C383" s="211" t="s">
        <v>15</v>
      </c>
      <c r="D383" s="211" t="s">
        <v>39</v>
      </c>
      <c r="E383" s="211" t="s">
        <v>465</v>
      </c>
      <c r="F383" s="211" t="s">
        <v>103</v>
      </c>
      <c r="G383" s="212">
        <v>74793031.24</v>
      </c>
      <c r="H383" s="208">
        <f t="shared" si="11"/>
        <v>74793.03124</v>
      </c>
    </row>
    <row r="384" spans="1:8" ht="102">
      <c r="A384" s="184">
        <f t="shared" si="10"/>
        <v>373</v>
      </c>
      <c r="B384" s="210" t="s">
        <v>260</v>
      </c>
      <c r="C384" s="211" t="s">
        <v>15</v>
      </c>
      <c r="D384" s="211" t="s">
        <v>39</v>
      </c>
      <c r="E384" s="211" t="s">
        <v>466</v>
      </c>
      <c r="F384" s="211" t="s">
        <v>19</v>
      </c>
      <c r="G384" s="212">
        <v>8977855.42</v>
      </c>
      <c r="H384" s="208">
        <f t="shared" si="11"/>
        <v>8977.85542</v>
      </c>
    </row>
    <row r="385" spans="1:8" ht="25.5">
      <c r="A385" s="184">
        <f t="shared" si="10"/>
        <v>374</v>
      </c>
      <c r="B385" s="210" t="s">
        <v>204</v>
      </c>
      <c r="C385" s="211" t="s">
        <v>15</v>
      </c>
      <c r="D385" s="211" t="s">
        <v>39</v>
      </c>
      <c r="E385" s="211" t="s">
        <v>466</v>
      </c>
      <c r="F385" s="211" t="s">
        <v>102</v>
      </c>
      <c r="G385" s="212">
        <v>8977855.42</v>
      </c>
      <c r="H385" s="208">
        <f t="shared" si="11"/>
        <v>8977.85542</v>
      </c>
    </row>
    <row r="386" spans="1:8" ht="38.25">
      <c r="A386" s="184">
        <f t="shared" si="10"/>
        <v>375</v>
      </c>
      <c r="B386" s="210" t="s">
        <v>261</v>
      </c>
      <c r="C386" s="211" t="s">
        <v>15</v>
      </c>
      <c r="D386" s="211" t="s">
        <v>39</v>
      </c>
      <c r="E386" s="211" t="s">
        <v>467</v>
      </c>
      <c r="F386" s="211" t="s">
        <v>19</v>
      </c>
      <c r="G386" s="212">
        <v>45675948.3</v>
      </c>
      <c r="H386" s="208">
        <f t="shared" si="11"/>
        <v>45675.9483</v>
      </c>
    </row>
    <row r="387" spans="1:8" ht="12.75">
      <c r="A387" s="184">
        <f t="shared" si="10"/>
        <v>376</v>
      </c>
      <c r="B387" s="210" t="s">
        <v>211</v>
      </c>
      <c r="C387" s="211" t="s">
        <v>15</v>
      </c>
      <c r="D387" s="211" t="s">
        <v>39</v>
      </c>
      <c r="E387" s="211" t="s">
        <v>467</v>
      </c>
      <c r="F387" s="211" t="s">
        <v>103</v>
      </c>
      <c r="G387" s="212">
        <v>132324.6</v>
      </c>
      <c r="H387" s="208">
        <f t="shared" si="11"/>
        <v>132.3246</v>
      </c>
    </row>
    <row r="388" spans="1:8" ht="25.5">
      <c r="A388" s="184">
        <f t="shared" si="10"/>
        <v>377</v>
      </c>
      <c r="B388" s="210" t="s">
        <v>204</v>
      </c>
      <c r="C388" s="211" t="s">
        <v>15</v>
      </c>
      <c r="D388" s="211" t="s">
        <v>39</v>
      </c>
      <c r="E388" s="211" t="s">
        <v>467</v>
      </c>
      <c r="F388" s="211" t="s">
        <v>102</v>
      </c>
      <c r="G388" s="212">
        <v>41700306.21</v>
      </c>
      <c r="H388" s="208">
        <f t="shared" si="11"/>
        <v>41700.30621</v>
      </c>
    </row>
    <row r="389" spans="1:8" ht="12.75">
      <c r="A389" s="184">
        <f t="shared" si="10"/>
        <v>378</v>
      </c>
      <c r="B389" s="210" t="s">
        <v>212</v>
      </c>
      <c r="C389" s="211" t="s">
        <v>15</v>
      </c>
      <c r="D389" s="211" t="s">
        <v>39</v>
      </c>
      <c r="E389" s="211" t="s">
        <v>467</v>
      </c>
      <c r="F389" s="211" t="s">
        <v>104</v>
      </c>
      <c r="G389" s="212">
        <v>3843317.49</v>
      </c>
      <c r="H389" s="208">
        <f t="shared" si="11"/>
        <v>3843.3174900000004</v>
      </c>
    </row>
    <row r="390" spans="1:8" ht="25.5">
      <c r="A390" s="184">
        <f t="shared" si="10"/>
        <v>379</v>
      </c>
      <c r="B390" s="210" t="s">
        <v>262</v>
      </c>
      <c r="C390" s="211" t="s">
        <v>15</v>
      </c>
      <c r="D390" s="211" t="s">
        <v>39</v>
      </c>
      <c r="E390" s="211" t="s">
        <v>468</v>
      </c>
      <c r="F390" s="211" t="s">
        <v>19</v>
      </c>
      <c r="G390" s="212">
        <v>2366000</v>
      </c>
      <c r="H390" s="208">
        <f t="shared" si="11"/>
        <v>2366</v>
      </c>
    </row>
    <row r="391" spans="1:8" ht="25.5">
      <c r="A391" s="184">
        <f t="shared" si="10"/>
        <v>380</v>
      </c>
      <c r="B391" s="210" t="s">
        <v>204</v>
      </c>
      <c r="C391" s="211" t="s">
        <v>15</v>
      </c>
      <c r="D391" s="211" t="s">
        <v>39</v>
      </c>
      <c r="E391" s="211" t="s">
        <v>468</v>
      </c>
      <c r="F391" s="211" t="s">
        <v>102</v>
      </c>
      <c r="G391" s="212">
        <v>2366000</v>
      </c>
      <c r="H391" s="208">
        <f t="shared" si="11"/>
        <v>2366</v>
      </c>
    </row>
    <row r="392" spans="1:8" ht="51">
      <c r="A392" s="184">
        <f t="shared" si="10"/>
        <v>381</v>
      </c>
      <c r="B392" s="210" t="s">
        <v>843</v>
      </c>
      <c r="C392" s="211" t="s">
        <v>15</v>
      </c>
      <c r="D392" s="211" t="s">
        <v>39</v>
      </c>
      <c r="E392" s="211" t="s">
        <v>469</v>
      </c>
      <c r="F392" s="211" t="s">
        <v>19</v>
      </c>
      <c r="G392" s="212">
        <v>6289946</v>
      </c>
      <c r="H392" s="208">
        <f t="shared" si="11"/>
        <v>6289.946</v>
      </c>
    </row>
    <row r="393" spans="1:8" ht="25.5">
      <c r="A393" s="184">
        <f t="shared" si="10"/>
        <v>382</v>
      </c>
      <c r="B393" s="210" t="s">
        <v>204</v>
      </c>
      <c r="C393" s="211" t="s">
        <v>15</v>
      </c>
      <c r="D393" s="211" t="s">
        <v>39</v>
      </c>
      <c r="E393" s="211" t="s">
        <v>469</v>
      </c>
      <c r="F393" s="211" t="s">
        <v>102</v>
      </c>
      <c r="G393" s="212">
        <v>6289946</v>
      </c>
      <c r="H393" s="208">
        <f t="shared" si="11"/>
        <v>6289.946</v>
      </c>
    </row>
    <row r="394" spans="1:8" ht="63.75">
      <c r="A394" s="184">
        <f t="shared" si="10"/>
        <v>383</v>
      </c>
      <c r="B394" s="210" t="s">
        <v>805</v>
      </c>
      <c r="C394" s="211" t="s">
        <v>15</v>
      </c>
      <c r="D394" s="211" t="s">
        <v>39</v>
      </c>
      <c r="E394" s="211" t="s">
        <v>470</v>
      </c>
      <c r="F394" s="211" t="s">
        <v>19</v>
      </c>
      <c r="G394" s="212">
        <v>23816447.31</v>
      </c>
      <c r="H394" s="208">
        <f t="shared" si="11"/>
        <v>23816.44731</v>
      </c>
    </row>
    <row r="395" spans="1:8" ht="25.5">
      <c r="A395" s="184">
        <f t="shared" si="10"/>
        <v>384</v>
      </c>
      <c r="B395" s="210" t="s">
        <v>204</v>
      </c>
      <c r="C395" s="211" t="s">
        <v>15</v>
      </c>
      <c r="D395" s="211" t="s">
        <v>39</v>
      </c>
      <c r="E395" s="211" t="s">
        <v>470</v>
      </c>
      <c r="F395" s="211" t="s">
        <v>102</v>
      </c>
      <c r="G395" s="212">
        <v>23816447.31</v>
      </c>
      <c r="H395" s="208">
        <f t="shared" si="11"/>
        <v>23816.44731</v>
      </c>
    </row>
    <row r="396" spans="1:8" ht="51">
      <c r="A396" s="184">
        <f t="shared" si="10"/>
        <v>385</v>
      </c>
      <c r="B396" s="210" t="s">
        <v>761</v>
      </c>
      <c r="C396" s="211" t="s">
        <v>15</v>
      </c>
      <c r="D396" s="211" t="s">
        <v>39</v>
      </c>
      <c r="E396" s="211" t="s">
        <v>762</v>
      </c>
      <c r="F396" s="211" t="s">
        <v>19</v>
      </c>
      <c r="G396" s="212">
        <v>41398209</v>
      </c>
      <c r="H396" s="208">
        <f t="shared" si="11"/>
        <v>41398.209</v>
      </c>
    </row>
    <row r="397" spans="1:8" ht="25.5">
      <c r="A397" s="184">
        <f aca="true" t="shared" si="12" ref="A397:A460">1+A396</f>
        <v>386</v>
      </c>
      <c r="B397" s="210" t="s">
        <v>204</v>
      </c>
      <c r="C397" s="211" t="s">
        <v>15</v>
      </c>
      <c r="D397" s="211" t="s">
        <v>39</v>
      </c>
      <c r="E397" s="211" t="s">
        <v>762</v>
      </c>
      <c r="F397" s="211" t="s">
        <v>102</v>
      </c>
      <c r="G397" s="212">
        <v>41398209</v>
      </c>
      <c r="H397" s="208">
        <f aca="true" t="shared" si="13" ref="H397:H460">G397/1000</f>
        <v>41398.209</v>
      </c>
    </row>
    <row r="398" spans="1:8" ht="76.5">
      <c r="A398" s="184">
        <f t="shared" si="12"/>
        <v>387</v>
      </c>
      <c r="B398" s="210" t="s">
        <v>844</v>
      </c>
      <c r="C398" s="211" t="s">
        <v>15</v>
      </c>
      <c r="D398" s="211" t="s">
        <v>39</v>
      </c>
      <c r="E398" s="211" t="s">
        <v>806</v>
      </c>
      <c r="F398" s="211" t="s">
        <v>19</v>
      </c>
      <c r="G398" s="212">
        <v>4808470</v>
      </c>
      <c r="H398" s="208">
        <f t="shared" si="13"/>
        <v>4808.47</v>
      </c>
    </row>
    <row r="399" spans="1:8" ht="25.5">
      <c r="A399" s="184">
        <f t="shared" si="12"/>
        <v>388</v>
      </c>
      <c r="B399" s="210" t="s">
        <v>204</v>
      </c>
      <c r="C399" s="211" t="s">
        <v>15</v>
      </c>
      <c r="D399" s="211" t="s">
        <v>39</v>
      </c>
      <c r="E399" s="211" t="s">
        <v>806</v>
      </c>
      <c r="F399" s="211" t="s">
        <v>102</v>
      </c>
      <c r="G399" s="212">
        <v>4808470</v>
      </c>
      <c r="H399" s="208">
        <f t="shared" si="13"/>
        <v>4808.47</v>
      </c>
    </row>
    <row r="400" spans="1:8" ht="102">
      <c r="A400" s="184">
        <f t="shared" si="12"/>
        <v>389</v>
      </c>
      <c r="B400" s="210" t="s">
        <v>311</v>
      </c>
      <c r="C400" s="211" t="s">
        <v>15</v>
      </c>
      <c r="D400" s="211" t="s">
        <v>39</v>
      </c>
      <c r="E400" s="211" t="s">
        <v>471</v>
      </c>
      <c r="F400" s="211" t="s">
        <v>19</v>
      </c>
      <c r="G400" s="212">
        <v>934400</v>
      </c>
      <c r="H400" s="208">
        <f t="shared" si="13"/>
        <v>934.4</v>
      </c>
    </row>
    <row r="401" spans="1:8" ht="25.5">
      <c r="A401" s="184">
        <f t="shared" si="12"/>
        <v>390</v>
      </c>
      <c r="B401" s="210" t="s">
        <v>204</v>
      </c>
      <c r="C401" s="211" t="s">
        <v>15</v>
      </c>
      <c r="D401" s="211" t="s">
        <v>39</v>
      </c>
      <c r="E401" s="211" t="s">
        <v>471</v>
      </c>
      <c r="F401" s="211" t="s">
        <v>102</v>
      </c>
      <c r="G401" s="212">
        <v>934400</v>
      </c>
      <c r="H401" s="208">
        <f t="shared" si="13"/>
        <v>934.4</v>
      </c>
    </row>
    <row r="402" spans="1:8" ht="38.25">
      <c r="A402" s="184">
        <f t="shared" si="12"/>
        <v>391</v>
      </c>
      <c r="B402" s="210" t="s">
        <v>622</v>
      </c>
      <c r="C402" s="211" t="s">
        <v>15</v>
      </c>
      <c r="D402" s="211" t="s">
        <v>39</v>
      </c>
      <c r="E402" s="211" t="s">
        <v>623</v>
      </c>
      <c r="F402" s="211" t="s">
        <v>19</v>
      </c>
      <c r="G402" s="212">
        <v>1500000</v>
      </c>
      <c r="H402" s="208">
        <f t="shared" si="13"/>
        <v>1500</v>
      </c>
    </row>
    <row r="403" spans="1:8" ht="25.5">
      <c r="A403" s="184">
        <f t="shared" si="12"/>
        <v>392</v>
      </c>
      <c r="B403" s="210" t="s">
        <v>204</v>
      </c>
      <c r="C403" s="211" t="s">
        <v>15</v>
      </c>
      <c r="D403" s="211" t="s">
        <v>39</v>
      </c>
      <c r="E403" s="211" t="s">
        <v>623</v>
      </c>
      <c r="F403" s="211" t="s">
        <v>102</v>
      </c>
      <c r="G403" s="212">
        <v>1500000</v>
      </c>
      <c r="H403" s="208">
        <f t="shared" si="13"/>
        <v>1500</v>
      </c>
    </row>
    <row r="404" spans="1:8" ht="38.25">
      <c r="A404" s="184">
        <f t="shared" si="12"/>
        <v>393</v>
      </c>
      <c r="B404" s="210" t="s">
        <v>1244</v>
      </c>
      <c r="C404" s="211" t="s">
        <v>15</v>
      </c>
      <c r="D404" s="211" t="s">
        <v>39</v>
      </c>
      <c r="E404" s="211" t="s">
        <v>1224</v>
      </c>
      <c r="F404" s="211" t="s">
        <v>19</v>
      </c>
      <c r="G404" s="212">
        <v>5659800</v>
      </c>
      <c r="H404" s="208">
        <f t="shared" si="13"/>
        <v>5659.8</v>
      </c>
    </row>
    <row r="405" spans="1:8" ht="12.75">
      <c r="A405" s="184">
        <f t="shared" si="12"/>
        <v>394</v>
      </c>
      <c r="B405" s="210" t="s">
        <v>211</v>
      </c>
      <c r="C405" s="211" t="s">
        <v>15</v>
      </c>
      <c r="D405" s="211" t="s">
        <v>39</v>
      </c>
      <c r="E405" s="211" t="s">
        <v>1224</v>
      </c>
      <c r="F405" s="211" t="s">
        <v>103</v>
      </c>
      <c r="G405" s="212">
        <v>5659800</v>
      </c>
      <c r="H405" s="208">
        <f t="shared" si="13"/>
        <v>5659.8</v>
      </c>
    </row>
    <row r="406" spans="1:8" ht="114.75">
      <c r="A406" s="184">
        <f t="shared" si="12"/>
        <v>395</v>
      </c>
      <c r="B406" s="210" t="s">
        <v>472</v>
      </c>
      <c r="C406" s="211" t="s">
        <v>15</v>
      </c>
      <c r="D406" s="211" t="s">
        <v>39</v>
      </c>
      <c r="E406" s="211" t="s">
        <v>473</v>
      </c>
      <c r="F406" s="211" t="s">
        <v>19</v>
      </c>
      <c r="G406" s="212">
        <v>189023000</v>
      </c>
      <c r="H406" s="208">
        <f t="shared" si="13"/>
        <v>189023</v>
      </c>
    </row>
    <row r="407" spans="1:8" ht="12.75">
      <c r="A407" s="184">
        <f t="shared" si="12"/>
        <v>396</v>
      </c>
      <c r="B407" s="210" t="s">
        <v>211</v>
      </c>
      <c r="C407" s="211" t="s">
        <v>15</v>
      </c>
      <c r="D407" s="211" t="s">
        <v>39</v>
      </c>
      <c r="E407" s="211" t="s">
        <v>473</v>
      </c>
      <c r="F407" s="211" t="s">
        <v>103</v>
      </c>
      <c r="G407" s="212">
        <v>189023000</v>
      </c>
      <c r="H407" s="208">
        <f t="shared" si="13"/>
        <v>189023</v>
      </c>
    </row>
    <row r="408" spans="1:8" ht="114.75">
      <c r="A408" s="184">
        <f t="shared" si="12"/>
        <v>397</v>
      </c>
      <c r="B408" s="210" t="s">
        <v>474</v>
      </c>
      <c r="C408" s="211" t="s">
        <v>15</v>
      </c>
      <c r="D408" s="211" t="s">
        <v>39</v>
      </c>
      <c r="E408" s="211" t="s">
        <v>475</v>
      </c>
      <c r="F408" s="211" t="s">
        <v>19</v>
      </c>
      <c r="G408" s="212">
        <v>7988000</v>
      </c>
      <c r="H408" s="208">
        <f t="shared" si="13"/>
        <v>7988</v>
      </c>
    </row>
    <row r="409" spans="1:8" ht="25.5">
      <c r="A409" s="184">
        <f t="shared" si="12"/>
        <v>398</v>
      </c>
      <c r="B409" s="210" t="s">
        <v>204</v>
      </c>
      <c r="C409" s="211" t="s">
        <v>15</v>
      </c>
      <c r="D409" s="211" t="s">
        <v>39</v>
      </c>
      <c r="E409" s="211" t="s">
        <v>475</v>
      </c>
      <c r="F409" s="211" t="s">
        <v>102</v>
      </c>
      <c r="G409" s="212">
        <v>7988000</v>
      </c>
      <c r="H409" s="208">
        <f t="shared" si="13"/>
        <v>7988</v>
      </c>
    </row>
    <row r="410" spans="1:8" ht="38.25">
      <c r="A410" s="184">
        <f t="shared" si="12"/>
        <v>399</v>
      </c>
      <c r="B410" s="210" t="s">
        <v>807</v>
      </c>
      <c r="C410" s="211" t="s">
        <v>15</v>
      </c>
      <c r="D410" s="211" t="s">
        <v>39</v>
      </c>
      <c r="E410" s="211" t="s">
        <v>667</v>
      </c>
      <c r="F410" s="211" t="s">
        <v>19</v>
      </c>
      <c r="G410" s="212">
        <v>14719260</v>
      </c>
      <c r="H410" s="208">
        <f t="shared" si="13"/>
        <v>14719.26</v>
      </c>
    </row>
    <row r="411" spans="1:8" ht="25.5">
      <c r="A411" s="184">
        <f t="shared" si="12"/>
        <v>400</v>
      </c>
      <c r="B411" s="210" t="s">
        <v>204</v>
      </c>
      <c r="C411" s="211" t="s">
        <v>15</v>
      </c>
      <c r="D411" s="211" t="s">
        <v>39</v>
      </c>
      <c r="E411" s="211" t="s">
        <v>667</v>
      </c>
      <c r="F411" s="211" t="s">
        <v>102</v>
      </c>
      <c r="G411" s="212">
        <v>14719260</v>
      </c>
      <c r="H411" s="208">
        <f t="shared" si="13"/>
        <v>14719.26</v>
      </c>
    </row>
    <row r="412" spans="1:8" ht="25.5">
      <c r="A412" s="184">
        <f t="shared" si="12"/>
        <v>401</v>
      </c>
      <c r="B412" s="210" t="s">
        <v>692</v>
      </c>
      <c r="C412" s="211" t="s">
        <v>15</v>
      </c>
      <c r="D412" s="211" t="s">
        <v>39</v>
      </c>
      <c r="E412" s="211" t="s">
        <v>669</v>
      </c>
      <c r="F412" s="211" t="s">
        <v>19</v>
      </c>
      <c r="G412" s="212">
        <v>16389520</v>
      </c>
      <c r="H412" s="208">
        <f t="shared" si="13"/>
        <v>16389.52</v>
      </c>
    </row>
    <row r="413" spans="1:8" ht="25.5">
      <c r="A413" s="184">
        <f t="shared" si="12"/>
        <v>402</v>
      </c>
      <c r="B413" s="210" t="s">
        <v>204</v>
      </c>
      <c r="C413" s="211" t="s">
        <v>15</v>
      </c>
      <c r="D413" s="211" t="s">
        <v>39</v>
      </c>
      <c r="E413" s="211" t="s">
        <v>669</v>
      </c>
      <c r="F413" s="211" t="s">
        <v>102</v>
      </c>
      <c r="G413" s="212">
        <v>16389520</v>
      </c>
      <c r="H413" s="208">
        <f t="shared" si="13"/>
        <v>16389.52</v>
      </c>
    </row>
    <row r="414" spans="1:8" ht="25.5">
      <c r="A414" s="184">
        <f t="shared" si="12"/>
        <v>403</v>
      </c>
      <c r="B414" s="210" t="s">
        <v>804</v>
      </c>
      <c r="C414" s="211" t="s">
        <v>15</v>
      </c>
      <c r="D414" s="211" t="s">
        <v>39</v>
      </c>
      <c r="E414" s="211" t="s">
        <v>672</v>
      </c>
      <c r="F414" s="211" t="s">
        <v>19</v>
      </c>
      <c r="G414" s="212">
        <v>2009453.09</v>
      </c>
      <c r="H414" s="208">
        <f t="shared" si="13"/>
        <v>2009.45309</v>
      </c>
    </row>
    <row r="415" spans="1:8" ht="12.75">
      <c r="A415" s="184">
        <f t="shared" si="12"/>
        <v>404</v>
      </c>
      <c r="B415" s="210" t="s">
        <v>214</v>
      </c>
      <c r="C415" s="211" t="s">
        <v>15</v>
      </c>
      <c r="D415" s="211" t="s">
        <v>39</v>
      </c>
      <c r="E415" s="211" t="s">
        <v>672</v>
      </c>
      <c r="F415" s="211" t="s">
        <v>105</v>
      </c>
      <c r="G415" s="212">
        <v>2009453.09</v>
      </c>
      <c r="H415" s="208">
        <f t="shared" si="13"/>
        <v>2009.45309</v>
      </c>
    </row>
    <row r="416" spans="1:8" ht="38.25">
      <c r="A416" s="184">
        <f t="shared" si="12"/>
        <v>405</v>
      </c>
      <c r="B416" s="210" t="s">
        <v>1245</v>
      </c>
      <c r="C416" s="211" t="s">
        <v>15</v>
      </c>
      <c r="D416" s="211" t="s">
        <v>39</v>
      </c>
      <c r="E416" s="211" t="s">
        <v>1226</v>
      </c>
      <c r="F416" s="211" t="s">
        <v>19</v>
      </c>
      <c r="G416" s="212">
        <v>5662593</v>
      </c>
      <c r="H416" s="208">
        <f t="shared" si="13"/>
        <v>5662.593</v>
      </c>
    </row>
    <row r="417" spans="1:8" ht="25.5">
      <c r="A417" s="184">
        <f t="shared" si="12"/>
        <v>406</v>
      </c>
      <c r="B417" s="210" t="s">
        <v>204</v>
      </c>
      <c r="C417" s="211" t="s">
        <v>15</v>
      </c>
      <c r="D417" s="211" t="s">
        <v>39</v>
      </c>
      <c r="E417" s="211" t="s">
        <v>1226</v>
      </c>
      <c r="F417" s="211" t="s">
        <v>102</v>
      </c>
      <c r="G417" s="212">
        <v>5662593</v>
      </c>
      <c r="H417" s="208">
        <f t="shared" si="13"/>
        <v>5662.593</v>
      </c>
    </row>
    <row r="418" spans="1:8" ht="25.5">
      <c r="A418" s="184">
        <f t="shared" si="12"/>
        <v>407</v>
      </c>
      <c r="B418" s="210" t="s">
        <v>808</v>
      </c>
      <c r="C418" s="211" t="s">
        <v>15</v>
      </c>
      <c r="D418" s="211" t="s">
        <v>39</v>
      </c>
      <c r="E418" s="211" t="s">
        <v>626</v>
      </c>
      <c r="F418" s="211" t="s">
        <v>19</v>
      </c>
      <c r="G418" s="212">
        <v>18494000</v>
      </c>
      <c r="H418" s="208">
        <f t="shared" si="13"/>
        <v>18494</v>
      </c>
    </row>
    <row r="419" spans="1:8" ht="25.5">
      <c r="A419" s="184">
        <f t="shared" si="12"/>
        <v>408</v>
      </c>
      <c r="B419" s="210" t="s">
        <v>204</v>
      </c>
      <c r="C419" s="211" t="s">
        <v>15</v>
      </c>
      <c r="D419" s="211" t="s">
        <v>39</v>
      </c>
      <c r="E419" s="211" t="s">
        <v>626</v>
      </c>
      <c r="F419" s="211" t="s">
        <v>102</v>
      </c>
      <c r="G419" s="212">
        <v>18494000</v>
      </c>
      <c r="H419" s="208">
        <f t="shared" si="13"/>
        <v>18494</v>
      </c>
    </row>
    <row r="420" spans="1:8" ht="12.75">
      <c r="A420" s="184">
        <f t="shared" si="12"/>
        <v>409</v>
      </c>
      <c r="B420" s="210" t="s">
        <v>110</v>
      </c>
      <c r="C420" s="211" t="s">
        <v>15</v>
      </c>
      <c r="D420" s="211" t="s">
        <v>39</v>
      </c>
      <c r="E420" s="211" t="s">
        <v>363</v>
      </c>
      <c r="F420" s="211" t="s">
        <v>19</v>
      </c>
      <c r="G420" s="212">
        <v>2066800</v>
      </c>
      <c r="H420" s="208">
        <f t="shared" si="13"/>
        <v>2066.8</v>
      </c>
    </row>
    <row r="421" spans="1:8" ht="51">
      <c r="A421" s="184">
        <f t="shared" si="12"/>
        <v>410</v>
      </c>
      <c r="B421" s="210" t="s">
        <v>904</v>
      </c>
      <c r="C421" s="211" t="s">
        <v>15</v>
      </c>
      <c r="D421" s="211" t="s">
        <v>39</v>
      </c>
      <c r="E421" s="211" t="s">
        <v>898</v>
      </c>
      <c r="F421" s="211" t="s">
        <v>19</v>
      </c>
      <c r="G421" s="212">
        <v>2066800</v>
      </c>
      <c r="H421" s="208">
        <f t="shared" si="13"/>
        <v>2066.8</v>
      </c>
    </row>
    <row r="422" spans="1:8" ht="25.5">
      <c r="A422" s="184">
        <f t="shared" si="12"/>
        <v>411</v>
      </c>
      <c r="B422" s="210" t="s">
        <v>204</v>
      </c>
      <c r="C422" s="211" t="s">
        <v>15</v>
      </c>
      <c r="D422" s="211" t="s">
        <v>39</v>
      </c>
      <c r="E422" s="211" t="s">
        <v>898</v>
      </c>
      <c r="F422" s="211" t="s">
        <v>102</v>
      </c>
      <c r="G422" s="212">
        <v>2066800</v>
      </c>
      <c r="H422" s="208">
        <f t="shared" si="13"/>
        <v>2066.8</v>
      </c>
    </row>
    <row r="423" spans="1:8" ht="12.75">
      <c r="A423" s="184">
        <f t="shared" si="12"/>
        <v>412</v>
      </c>
      <c r="B423" s="210" t="s">
        <v>476</v>
      </c>
      <c r="C423" s="211" t="s">
        <v>15</v>
      </c>
      <c r="D423" s="211" t="s">
        <v>40</v>
      </c>
      <c r="E423" s="211" t="s">
        <v>362</v>
      </c>
      <c r="F423" s="211" t="s">
        <v>19</v>
      </c>
      <c r="G423" s="212">
        <v>21643000</v>
      </c>
      <c r="H423" s="208">
        <f t="shared" si="13"/>
        <v>21643</v>
      </c>
    </row>
    <row r="424" spans="1:8" ht="38.25">
      <c r="A424" s="184">
        <f t="shared" si="12"/>
        <v>413</v>
      </c>
      <c r="B424" s="210" t="s">
        <v>601</v>
      </c>
      <c r="C424" s="211" t="s">
        <v>15</v>
      </c>
      <c r="D424" s="211" t="s">
        <v>40</v>
      </c>
      <c r="E424" s="211" t="s">
        <v>452</v>
      </c>
      <c r="F424" s="211" t="s">
        <v>19</v>
      </c>
      <c r="G424" s="212">
        <v>21603500</v>
      </c>
      <c r="H424" s="208">
        <f t="shared" si="13"/>
        <v>21603.5</v>
      </c>
    </row>
    <row r="425" spans="1:8" ht="38.25">
      <c r="A425" s="184">
        <f t="shared" si="12"/>
        <v>414</v>
      </c>
      <c r="B425" s="210" t="s">
        <v>763</v>
      </c>
      <c r="C425" s="211" t="s">
        <v>15</v>
      </c>
      <c r="D425" s="211" t="s">
        <v>40</v>
      </c>
      <c r="E425" s="211" t="s">
        <v>477</v>
      </c>
      <c r="F425" s="211" t="s">
        <v>19</v>
      </c>
      <c r="G425" s="212">
        <v>19386500</v>
      </c>
      <c r="H425" s="208">
        <f t="shared" si="13"/>
        <v>19386.5</v>
      </c>
    </row>
    <row r="426" spans="1:8" ht="25.5">
      <c r="A426" s="184">
        <f t="shared" si="12"/>
        <v>415</v>
      </c>
      <c r="B426" s="210" t="s">
        <v>263</v>
      </c>
      <c r="C426" s="211" t="s">
        <v>15</v>
      </c>
      <c r="D426" s="211" t="s">
        <v>40</v>
      </c>
      <c r="E426" s="211" t="s">
        <v>478</v>
      </c>
      <c r="F426" s="211" t="s">
        <v>19</v>
      </c>
      <c r="G426" s="212">
        <v>10000000</v>
      </c>
      <c r="H426" s="208">
        <f t="shared" si="13"/>
        <v>10000</v>
      </c>
    </row>
    <row r="427" spans="1:8" ht="25.5">
      <c r="A427" s="184">
        <f t="shared" si="12"/>
        <v>416</v>
      </c>
      <c r="B427" s="210" t="s">
        <v>204</v>
      </c>
      <c r="C427" s="211" t="s">
        <v>15</v>
      </c>
      <c r="D427" s="211" t="s">
        <v>40</v>
      </c>
      <c r="E427" s="211" t="s">
        <v>478</v>
      </c>
      <c r="F427" s="211" t="s">
        <v>102</v>
      </c>
      <c r="G427" s="212">
        <v>10000000</v>
      </c>
      <c r="H427" s="208">
        <f t="shared" si="13"/>
        <v>10000</v>
      </c>
    </row>
    <row r="428" spans="1:8" ht="25.5">
      <c r="A428" s="184">
        <f t="shared" si="12"/>
        <v>417</v>
      </c>
      <c r="B428" s="210" t="s">
        <v>264</v>
      </c>
      <c r="C428" s="211" t="s">
        <v>15</v>
      </c>
      <c r="D428" s="211" t="s">
        <v>40</v>
      </c>
      <c r="E428" s="211" t="s">
        <v>479</v>
      </c>
      <c r="F428" s="211" t="s">
        <v>19</v>
      </c>
      <c r="G428" s="212">
        <v>1500000</v>
      </c>
      <c r="H428" s="208">
        <f t="shared" si="13"/>
        <v>1500</v>
      </c>
    </row>
    <row r="429" spans="1:8" ht="12.75">
      <c r="A429" s="184">
        <f t="shared" si="12"/>
        <v>418</v>
      </c>
      <c r="B429" s="210" t="s">
        <v>211</v>
      </c>
      <c r="C429" s="211" t="s">
        <v>15</v>
      </c>
      <c r="D429" s="211" t="s">
        <v>40</v>
      </c>
      <c r="E429" s="211" t="s">
        <v>479</v>
      </c>
      <c r="F429" s="211" t="s">
        <v>103</v>
      </c>
      <c r="G429" s="212">
        <v>1500000</v>
      </c>
      <c r="H429" s="208">
        <f t="shared" si="13"/>
        <v>1500</v>
      </c>
    </row>
    <row r="430" spans="1:8" ht="38.25">
      <c r="A430" s="184">
        <f t="shared" si="12"/>
        <v>419</v>
      </c>
      <c r="B430" s="210" t="s">
        <v>265</v>
      </c>
      <c r="C430" s="211" t="s">
        <v>15</v>
      </c>
      <c r="D430" s="211" t="s">
        <v>40</v>
      </c>
      <c r="E430" s="211" t="s">
        <v>480</v>
      </c>
      <c r="F430" s="211" t="s">
        <v>19</v>
      </c>
      <c r="G430" s="212">
        <v>200000</v>
      </c>
      <c r="H430" s="208">
        <f t="shared" si="13"/>
        <v>200</v>
      </c>
    </row>
    <row r="431" spans="1:8" ht="25.5">
      <c r="A431" s="184">
        <f t="shared" si="12"/>
        <v>420</v>
      </c>
      <c r="B431" s="210" t="s">
        <v>204</v>
      </c>
      <c r="C431" s="211" t="s">
        <v>15</v>
      </c>
      <c r="D431" s="211" t="s">
        <v>40</v>
      </c>
      <c r="E431" s="211" t="s">
        <v>480</v>
      </c>
      <c r="F431" s="211" t="s">
        <v>102</v>
      </c>
      <c r="G431" s="212">
        <v>200000</v>
      </c>
      <c r="H431" s="208">
        <f t="shared" si="13"/>
        <v>200</v>
      </c>
    </row>
    <row r="432" spans="1:8" ht="89.25">
      <c r="A432" s="184">
        <f t="shared" si="12"/>
        <v>421</v>
      </c>
      <c r="B432" s="210" t="s">
        <v>723</v>
      </c>
      <c r="C432" s="211" t="s">
        <v>15</v>
      </c>
      <c r="D432" s="211" t="s">
        <v>40</v>
      </c>
      <c r="E432" s="211" t="s">
        <v>627</v>
      </c>
      <c r="F432" s="211" t="s">
        <v>19</v>
      </c>
      <c r="G432" s="212">
        <v>858700</v>
      </c>
      <c r="H432" s="208">
        <f t="shared" si="13"/>
        <v>858.7</v>
      </c>
    </row>
    <row r="433" spans="1:8" ht="25.5">
      <c r="A433" s="184">
        <f t="shared" si="12"/>
        <v>422</v>
      </c>
      <c r="B433" s="210" t="s">
        <v>204</v>
      </c>
      <c r="C433" s="211" t="s">
        <v>15</v>
      </c>
      <c r="D433" s="211" t="s">
        <v>40</v>
      </c>
      <c r="E433" s="211" t="s">
        <v>627</v>
      </c>
      <c r="F433" s="211" t="s">
        <v>102</v>
      </c>
      <c r="G433" s="212">
        <v>858700</v>
      </c>
      <c r="H433" s="208">
        <f t="shared" si="13"/>
        <v>858.7</v>
      </c>
    </row>
    <row r="434" spans="1:8" ht="51">
      <c r="A434" s="184">
        <f t="shared" si="12"/>
        <v>423</v>
      </c>
      <c r="B434" s="210" t="s">
        <v>724</v>
      </c>
      <c r="C434" s="211" t="s">
        <v>15</v>
      </c>
      <c r="D434" s="211" t="s">
        <v>40</v>
      </c>
      <c r="E434" s="211" t="s">
        <v>481</v>
      </c>
      <c r="F434" s="211" t="s">
        <v>19</v>
      </c>
      <c r="G434" s="212">
        <v>6827800</v>
      </c>
      <c r="H434" s="208">
        <f t="shared" si="13"/>
        <v>6827.8</v>
      </c>
    </row>
    <row r="435" spans="1:8" ht="25.5">
      <c r="A435" s="184">
        <f t="shared" si="12"/>
        <v>424</v>
      </c>
      <c r="B435" s="210" t="s">
        <v>204</v>
      </c>
      <c r="C435" s="211" t="s">
        <v>15</v>
      </c>
      <c r="D435" s="211" t="s">
        <v>40</v>
      </c>
      <c r="E435" s="211" t="s">
        <v>481</v>
      </c>
      <c r="F435" s="211" t="s">
        <v>102</v>
      </c>
      <c r="G435" s="212">
        <v>6827800</v>
      </c>
      <c r="H435" s="208">
        <f t="shared" si="13"/>
        <v>6827.8</v>
      </c>
    </row>
    <row r="436" spans="1:8" ht="38.25">
      <c r="A436" s="184">
        <f t="shared" si="12"/>
        <v>425</v>
      </c>
      <c r="B436" s="210" t="s">
        <v>266</v>
      </c>
      <c r="C436" s="211" t="s">
        <v>15</v>
      </c>
      <c r="D436" s="211" t="s">
        <v>40</v>
      </c>
      <c r="E436" s="211" t="s">
        <v>482</v>
      </c>
      <c r="F436" s="211" t="s">
        <v>19</v>
      </c>
      <c r="G436" s="212">
        <v>2217000</v>
      </c>
      <c r="H436" s="208">
        <f t="shared" si="13"/>
        <v>2217</v>
      </c>
    </row>
    <row r="437" spans="1:8" ht="38.25">
      <c r="A437" s="184">
        <f t="shared" si="12"/>
        <v>426</v>
      </c>
      <c r="B437" s="210" t="s">
        <v>267</v>
      </c>
      <c r="C437" s="211" t="s">
        <v>15</v>
      </c>
      <c r="D437" s="211" t="s">
        <v>40</v>
      </c>
      <c r="E437" s="211" t="s">
        <v>483</v>
      </c>
      <c r="F437" s="211" t="s">
        <v>19</v>
      </c>
      <c r="G437" s="212">
        <v>700000</v>
      </c>
      <c r="H437" s="208">
        <f t="shared" si="13"/>
        <v>700</v>
      </c>
    </row>
    <row r="438" spans="1:8" ht="25.5">
      <c r="A438" s="184">
        <f t="shared" si="12"/>
        <v>427</v>
      </c>
      <c r="B438" s="210" t="s">
        <v>204</v>
      </c>
      <c r="C438" s="211" t="s">
        <v>15</v>
      </c>
      <c r="D438" s="211" t="s">
        <v>40</v>
      </c>
      <c r="E438" s="211" t="s">
        <v>483</v>
      </c>
      <c r="F438" s="211" t="s">
        <v>102</v>
      </c>
      <c r="G438" s="212">
        <v>700000</v>
      </c>
      <c r="H438" s="208">
        <f t="shared" si="13"/>
        <v>700</v>
      </c>
    </row>
    <row r="439" spans="1:8" ht="38.25">
      <c r="A439" s="184">
        <f t="shared" si="12"/>
        <v>428</v>
      </c>
      <c r="B439" s="210" t="s">
        <v>484</v>
      </c>
      <c r="C439" s="211" t="s">
        <v>15</v>
      </c>
      <c r="D439" s="211" t="s">
        <v>40</v>
      </c>
      <c r="E439" s="211" t="s">
        <v>485</v>
      </c>
      <c r="F439" s="211" t="s">
        <v>19</v>
      </c>
      <c r="G439" s="212">
        <v>837000</v>
      </c>
      <c r="H439" s="208">
        <f t="shared" si="13"/>
        <v>837</v>
      </c>
    </row>
    <row r="440" spans="1:8" ht="25.5">
      <c r="A440" s="184">
        <f t="shared" si="12"/>
        <v>429</v>
      </c>
      <c r="B440" s="210" t="s">
        <v>204</v>
      </c>
      <c r="C440" s="211" t="s">
        <v>15</v>
      </c>
      <c r="D440" s="211" t="s">
        <v>40</v>
      </c>
      <c r="E440" s="211" t="s">
        <v>485</v>
      </c>
      <c r="F440" s="211" t="s">
        <v>102</v>
      </c>
      <c r="G440" s="212">
        <v>837000</v>
      </c>
      <c r="H440" s="208">
        <f t="shared" si="13"/>
        <v>837</v>
      </c>
    </row>
    <row r="441" spans="1:8" ht="25.5">
      <c r="A441" s="184">
        <f t="shared" si="12"/>
        <v>430</v>
      </c>
      <c r="B441" s="210" t="s">
        <v>268</v>
      </c>
      <c r="C441" s="211" t="s">
        <v>15</v>
      </c>
      <c r="D441" s="211" t="s">
        <v>40</v>
      </c>
      <c r="E441" s="211" t="s">
        <v>486</v>
      </c>
      <c r="F441" s="211" t="s">
        <v>19</v>
      </c>
      <c r="G441" s="212">
        <v>680000</v>
      </c>
      <c r="H441" s="208">
        <f t="shared" si="13"/>
        <v>680</v>
      </c>
    </row>
    <row r="442" spans="1:8" ht="25.5">
      <c r="A442" s="184">
        <f t="shared" si="12"/>
        <v>431</v>
      </c>
      <c r="B442" s="210" t="s">
        <v>204</v>
      </c>
      <c r="C442" s="211" t="s">
        <v>15</v>
      </c>
      <c r="D442" s="211" t="s">
        <v>40</v>
      </c>
      <c r="E442" s="211" t="s">
        <v>486</v>
      </c>
      <c r="F442" s="211" t="s">
        <v>102</v>
      </c>
      <c r="G442" s="212">
        <v>680000</v>
      </c>
      <c r="H442" s="208">
        <f t="shared" si="13"/>
        <v>680</v>
      </c>
    </row>
    <row r="443" spans="1:8" ht="38.25">
      <c r="A443" s="184">
        <f t="shared" si="12"/>
        <v>432</v>
      </c>
      <c r="B443" s="210" t="s">
        <v>588</v>
      </c>
      <c r="C443" s="211" t="s">
        <v>15</v>
      </c>
      <c r="D443" s="211" t="s">
        <v>40</v>
      </c>
      <c r="E443" s="211" t="s">
        <v>492</v>
      </c>
      <c r="F443" s="211" t="s">
        <v>19</v>
      </c>
      <c r="G443" s="212">
        <v>39500</v>
      </c>
      <c r="H443" s="208">
        <f t="shared" si="13"/>
        <v>39.5</v>
      </c>
    </row>
    <row r="444" spans="1:8" ht="25.5">
      <c r="A444" s="184">
        <f t="shared" si="12"/>
        <v>433</v>
      </c>
      <c r="B444" s="210" t="s">
        <v>275</v>
      </c>
      <c r="C444" s="211" t="s">
        <v>15</v>
      </c>
      <c r="D444" s="211" t="s">
        <v>40</v>
      </c>
      <c r="E444" s="211" t="s">
        <v>497</v>
      </c>
      <c r="F444" s="211" t="s">
        <v>19</v>
      </c>
      <c r="G444" s="212">
        <v>39500</v>
      </c>
      <c r="H444" s="208">
        <f t="shared" si="13"/>
        <v>39.5</v>
      </c>
    </row>
    <row r="445" spans="1:8" ht="38.25">
      <c r="A445" s="184">
        <f t="shared" si="12"/>
        <v>434</v>
      </c>
      <c r="B445" s="210" t="s">
        <v>882</v>
      </c>
      <c r="C445" s="211" t="s">
        <v>15</v>
      </c>
      <c r="D445" s="211" t="s">
        <v>40</v>
      </c>
      <c r="E445" s="211" t="s">
        <v>883</v>
      </c>
      <c r="F445" s="211" t="s">
        <v>19</v>
      </c>
      <c r="G445" s="212">
        <v>39500</v>
      </c>
      <c r="H445" s="208">
        <f t="shared" si="13"/>
        <v>39.5</v>
      </c>
    </row>
    <row r="446" spans="1:8" ht="25.5">
      <c r="A446" s="184">
        <f t="shared" si="12"/>
        <v>435</v>
      </c>
      <c r="B446" s="210" t="s">
        <v>204</v>
      </c>
      <c r="C446" s="211" t="s">
        <v>15</v>
      </c>
      <c r="D446" s="211" t="s">
        <v>40</v>
      </c>
      <c r="E446" s="211" t="s">
        <v>883</v>
      </c>
      <c r="F446" s="211" t="s">
        <v>102</v>
      </c>
      <c r="G446" s="212">
        <v>39500</v>
      </c>
      <c r="H446" s="208">
        <f t="shared" si="13"/>
        <v>39.5</v>
      </c>
    </row>
    <row r="447" spans="1:8" ht="12.75">
      <c r="A447" s="184">
        <f t="shared" si="12"/>
        <v>436</v>
      </c>
      <c r="B447" s="210" t="s">
        <v>343</v>
      </c>
      <c r="C447" s="211" t="s">
        <v>15</v>
      </c>
      <c r="D447" s="211" t="s">
        <v>41</v>
      </c>
      <c r="E447" s="211" t="s">
        <v>362</v>
      </c>
      <c r="F447" s="211" t="s">
        <v>19</v>
      </c>
      <c r="G447" s="212">
        <v>11882123.78</v>
      </c>
      <c r="H447" s="208">
        <f t="shared" si="13"/>
        <v>11882.12378</v>
      </c>
    </row>
    <row r="448" spans="1:8" ht="38.25">
      <c r="A448" s="184">
        <f t="shared" si="12"/>
        <v>437</v>
      </c>
      <c r="B448" s="210" t="s">
        <v>601</v>
      </c>
      <c r="C448" s="211" t="s">
        <v>15</v>
      </c>
      <c r="D448" s="211" t="s">
        <v>41</v>
      </c>
      <c r="E448" s="211" t="s">
        <v>452</v>
      </c>
      <c r="F448" s="211" t="s">
        <v>19</v>
      </c>
      <c r="G448" s="212">
        <v>11882123.78</v>
      </c>
      <c r="H448" s="208">
        <f t="shared" si="13"/>
        <v>11882.12378</v>
      </c>
    </row>
    <row r="449" spans="1:8" ht="38.25">
      <c r="A449" s="184">
        <f t="shared" si="12"/>
        <v>438</v>
      </c>
      <c r="B449" s="210" t="s">
        <v>258</v>
      </c>
      <c r="C449" s="211" t="s">
        <v>15</v>
      </c>
      <c r="D449" s="211" t="s">
        <v>41</v>
      </c>
      <c r="E449" s="211" t="s">
        <v>464</v>
      </c>
      <c r="F449" s="211" t="s">
        <v>19</v>
      </c>
      <c r="G449" s="212">
        <v>640426.02</v>
      </c>
      <c r="H449" s="208">
        <f t="shared" si="13"/>
        <v>640.42602</v>
      </c>
    </row>
    <row r="450" spans="1:8" ht="38.25">
      <c r="A450" s="184">
        <f t="shared" si="12"/>
        <v>439</v>
      </c>
      <c r="B450" s="210" t="s">
        <v>624</v>
      </c>
      <c r="C450" s="211" t="s">
        <v>15</v>
      </c>
      <c r="D450" s="211" t="s">
        <v>41</v>
      </c>
      <c r="E450" s="211" t="s">
        <v>625</v>
      </c>
      <c r="F450" s="211" t="s">
        <v>19</v>
      </c>
      <c r="G450" s="212">
        <v>640426.02</v>
      </c>
      <c r="H450" s="208">
        <f t="shared" si="13"/>
        <v>640.42602</v>
      </c>
    </row>
    <row r="451" spans="1:8" ht="25.5">
      <c r="A451" s="184">
        <f t="shared" si="12"/>
        <v>440</v>
      </c>
      <c r="B451" s="210" t="s">
        <v>204</v>
      </c>
      <c r="C451" s="211" t="s">
        <v>15</v>
      </c>
      <c r="D451" s="211" t="s">
        <v>41</v>
      </c>
      <c r="E451" s="211" t="s">
        <v>625</v>
      </c>
      <c r="F451" s="211" t="s">
        <v>102</v>
      </c>
      <c r="G451" s="212">
        <v>640426.02</v>
      </c>
      <c r="H451" s="208">
        <f t="shared" si="13"/>
        <v>640.42602</v>
      </c>
    </row>
    <row r="452" spans="1:8" ht="51">
      <c r="A452" s="184">
        <f t="shared" si="12"/>
        <v>441</v>
      </c>
      <c r="B452" s="210" t="s">
        <v>602</v>
      </c>
      <c r="C452" s="211" t="s">
        <v>15</v>
      </c>
      <c r="D452" s="211" t="s">
        <v>41</v>
      </c>
      <c r="E452" s="211" t="s">
        <v>487</v>
      </c>
      <c r="F452" s="211" t="s">
        <v>19</v>
      </c>
      <c r="G452" s="212">
        <v>11241697.76</v>
      </c>
      <c r="H452" s="208">
        <f t="shared" si="13"/>
        <v>11241.69776</v>
      </c>
    </row>
    <row r="453" spans="1:8" ht="51">
      <c r="A453" s="184">
        <f t="shared" si="12"/>
        <v>442</v>
      </c>
      <c r="B453" s="210" t="s">
        <v>269</v>
      </c>
      <c r="C453" s="211" t="s">
        <v>15</v>
      </c>
      <c r="D453" s="211" t="s">
        <v>41</v>
      </c>
      <c r="E453" s="211" t="s">
        <v>488</v>
      </c>
      <c r="F453" s="211" t="s">
        <v>19</v>
      </c>
      <c r="G453" s="212">
        <v>10234637.67</v>
      </c>
      <c r="H453" s="208">
        <f t="shared" si="13"/>
        <v>10234.63767</v>
      </c>
    </row>
    <row r="454" spans="1:8" ht="12.75">
      <c r="A454" s="184">
        <f t="shared" si="12"/>
        <v>443</v>
      </c>
      <c r="B454" s="210" t="s">
        <v>211</v>
      </c>
      <c r="C454" s="211" t="s">
        <v>15</v>
      </c>
      <c r="D454" s="211" t="s">
        <v>41</v>
      </c>
      <c r="E454" s="211" t="s">
        <v>488</v>
      </c>
      <c r="F454" s="211" t="s">
        <v>103</v>
      </c>
      <c r="G454" s="212">
        <v>8565214.67</v>
      </c>
      <c r="H454" s="208">
        <f t="shared" si="13"/>
        <v>8565.21467</v>
      </c>
    </row>
    <row r="455" spans="1:8" ht="25.5">
      <c r="A455" s="184">
        <f t="shared" si="12"/>
        <v>444</v>
      </c>
      <c r="B455" s="210" t="s">
        <v>204</v>
      </c>
      <c r="C455" s="211" t="s">
        <v>15</v>
      </c>
      <c r="D455" s="211" t="s">
        <v>41</v>
      </c>
      <c r="E455" s="211" t="s">
        <v>488</v>
      </c>
      <c r="F455" s="211" t="s">
        <v>102</v>
      </c>
      <c r="G455" s="212">
        <v>1665423</v>
      </c>
      <c r="H455" s="208">
        <f t="shared" si="13"/>
        <v>1665.423</v>
      </c>
    </row>
    <row r="456" spans="1:8" ht="12.75">
      <c r="A456" s="184">
        <f t="shared" si="12"/>
        <v>445</v>
      </c>
      <c r="B456" s="210" t="s">
        <v>212</v>
      </c>
      <c r="C456" s="211" t="s">
        <v>15</v>
      </c>
      <c r="D456" s="211" t="s">
        <v>41</v>
      </c>
      <c r="E456" s="211" t="s">
        <v>488</v>
      </c>
      <c r="F456" s="211" t="s">
        <v>104</v>
      </c>
      <c r="G456" s="212">
        <v>4000</v>
      </c>
      <c r="H456" s="208">
        <f t="shared" si="13"/>
        <v>4</v>
      </c>
    </row>
    <row r="457" spans="1:8" ht="51">
      <c r="A457" s="184">
        <f t="shared" si="12"/>
        <v>446</v>
      </c>
      <c r="B457" s="210" t="s">
        <v>270</v>
      </c>
      <c r="C457" s="211" t="s">
        <v>15</v>
      </c>
      <c r="D457" s="211" t="s">
        <v>41</v>
      </c>
      <c r="E457" s="211" t="s">
        <v>489</v>
      </c>
      <c r="F457" s="211" t="s">
        <v>19</v>
      </c>
      <c r="G457" s="212">
        <v>1007060.09</v>
      </c>
      <c r="H457" s="208">
        <f t="shared" si="13"/>
        <v>1007.06009</v>
      </c>
    </row>
    <row r="458" spans="1:8" ht="25.5">
      <c r="A458" s="184">
        <f t="shared" si="12"/>
        <v>447</v>
      </c>
      <c r="B458" s="210" t="s">
        <v>204</v>
      </c>
      <c r="C458" s="211" t="s">
        <v>15</v>
      </c>
      <c r="D458" s="211" t="s">
        <v>41</v>
      </c>
      <c r="E458" s="211" t="s">
        <v>489</v>
      </c>
      <c r="F458" s="211" t="s">
        <v>102</v>
      </c>
      <c r="G458" s="212">
        <v>907060.09</v>
      </c>
      <c r="H458" s="208">
        <f t="shared" si="13"/>
        <v>907.06009</v>
      </c>
    </row>
    <row r="459" spans="1:8" ht="12.75">
      <c r="A459" s="184">
        <f t="shared" si="12"/>
        <v>448</v>
      </c>
      <c r="B459" s="210" t="s">
        <v>372</v>
      </c>
      <c r="C459" s="211" t="s">
        <v>15</v>
      </c>
      <c r="D459" s="211" t="s">
        <v>41</v>
      </c>
      <c r="E459" s="211" t="s">
        <v>489</v>
      </c>
      <c r="F459" s="211" t="s">
        <v>373</v>
      </c>
      <c r="G459" s="212">
        <v>100000</v>
      </c>
      <c r="H459" s="208">
        <f t="shared" si="13"/>
        <v>100</v>
      </c>
    </row>
    <row r="460" spans="1:8" ht="12.75">
      <c r="A460" s="184">
        <f t="shared" si="12"/>
        <v>449</v>
      </c>
      <c r="B460" s="210" t="s">
        <v>335</v>
      </c>
      <c r="C460" s="211" t="s">
        <v>15</v>
      </c>
      <c r="D460" s="211" t="s">
        <v>44</v>
      </c>
      <c r="E460" s="211" t="s">
        <v>362</v>
      </c>
      <c r="F460" s="211" t="s">
        <v>19</v>
      </c>
      <c r="G460" s="212">
        <v>3822084</v>
      </c>
      <c r="H460" s="208">
        <f t="shared" si="13"/>
        <v>3822.084</v>
      </c>
    </row>
    <row r="461" spans="1:8" ht="12.75">
      <c r="A461" s="184">
        <f aca="true" t="shared" si="14" ref="A461:A524">1+A460</f>
        <v>450</v>
      </c>
      <c r="B461" s="210" t="s">
        <v>878</v>
      </c>
      <c r="C461" s="211" t="s">
        <v>15</v>
      </c>
      <c r="D461" s="211" t="s">
        <v>879</v>
      </c>
      <c r="E461" s="211" t="s">
        <v>362</v>
      </c>
      <c r="F461" s="211" t="s">
        <v>19</v>
      </c>
      <c r="G461" s="212">
        <v>3822084</v>
      </c>
      <c r="H461" s="208">
        <f aca="true" t="shared" si="15" ref="H461:H524">G461/1000</f>
        <v>3822.084</v>
      </c>
    </row>
    <row r="462" spans="1:8" ht="38.25">
      <c r="A462" s="184">
        <f t="shared" si="14"/>
        <v>451</v>
      </c>
      <c r="B462" s="210" t="s">
        <v>601</v>
      </c>
      <c r="C462" s="211" t="s">
        <v>15</v>
      </c>
      <c r="D462" s="211" t="s">
        <v>879</v>
      </c>
      <c r="E462" s="211" t="s">
        <v>452</v>
      </c>
      <c r="F462" s="211" t="s">
        <v>19</v>
      </c>
      <c r="G462" s="212">
        <v>3822084</v>
      </c>
      <c r="H462" s="208">
        <f t="shared" si="15"/>
        <v>3822.084</v>
      </c>
    </row>
    <row r="463" spans="1:8" ht="38.25">
      <c r="A463" s="184">
        <f t="shared" si="14"/>
        <v>452</v>
      </c>
      <c r="B463" s="210" t="s">
        <v>258</v>
      </c>
      <c r="C463" s="211" t="s">
        <v>15</v>
      </c>
      <c r="D463" s="211" t="s">
        <v>879</v>
      </c>
      <c r="E463" s="211" t="s">
        <v>464</v>
      </c>
      <c r="F463" s="211" t="s">
        <v>19</v>
      </c>
      <c r="G463" s="212">
        <v>3822084</v>
      </c>
      <c r="H463" s="208">
        <f t="shared" si="15"/>
        <v>3822.084</v>
      </c>
    </row>
    <row r="464" spans="1:8" s="174" customFormat="1" ht="38.25">
      <c r="A464" s="184">
        <f t="shared" si="14"/>
        <v>453</v>
      </c>
      <c r="B464" s="210" t="s">
        <v>807</v>
      </c>
      <c r="C464" s="211" t="s">
        <v>15</v>
      </c>
      <c r="D464" s="211" t="s">
        <v>879</v>
      </c>
      <c r="E464" s="211" t="s">
        <v>667</v>
      </c>
      <c r="F464" s="211" t="s">
        <v>19</v>
      </c>
      <c r="G464" s="212">
        <v>3822084</v>
      </c>
      <c r="H464" s="208">
        <f t="shared" si="15"/>
        <v>3822.084</v>
      </c>
    </row>
    <row r="465" spans="1:8" ht="25.5">
      <c r="A465" s="184">
        <f t="shared" si="14"/>
        <v>454</v>
      </c>
      <c r="B465" s="210" t="s">
        <v>243</v>
      </c>
      <c r="C465" s="211" t="s">
        <v>15</v>
      </c>
      <c r="D465" s="211" t="s">
        <v>879</v>
      </c>
      <c r="E465" s="211" t="s">
        <v>667</v>
      </c>
      <c r="F465" s="211" t="s">
        <v>107</v>
      </c>
      <c r="G465" s="212">
        <v>3822084</v>
      </c>
      <c r="H465" s="208">
        <f t="shared" si="15"/>
        <v>3822.084</v>
      </c>
    </row>
    <row r="466" spans="1:8" ht="38.25">
      <c r="A466" s="184">
        <f t="shared" si="14"/>
        <v>455</v>
      </c>
      <c r="B466" s="210" t="s">
        <v>57</v>
      </c>
      <c r="C466" s="211" t="s">
        <v>16</v>
      </c>
      <c r="D466" s="211" t="s">
        <v>20</v>
      </c>
      <c r="E466" s="211" t="s">
        <v>362</v>
      </c>
      <c r="F466" s="211" t="s">
        <v>19</v>
      </c>
      <c r="G466" s="212">
        <v>130024220.49</v>
      </c>
      <c r="H466" s="208">
        <f t="shared" si="15"/>
        <v>130024.22048999999</v>
      </c>
    </row>
    <row r="467" spans="1:8" ht="12.75">
      <c r="A467" s="184">
        <f t="shared" si="14"/>
        <v>456</v>
      </c>
      <c r="B467" s="210" t="s">
        <v>333</v>
      </c>
      <c r="C467" s="211" t="s">
        <v>16</v>
      </c>
      <c r="D467" s="211" t="s">
        <v>37</v>
      </c>
      <c r="E467" s="211" t="s">
        <v>362</v>
      </c>
      <c r="F467" s="211" t="s">
        <v>19</v>
      </c>
      <c r="G467" s="212">
        <v>63605137.42</v>
      </c>
      <c r="H467" s="208">
        <f t="shared" si="15"/>
        <v>63605.13742</v>
      </c>
    </row>
    <row r="468" spans="1:8" ht="12.75">
      <c r="A468" s="184">
        <f t="shared" si="14"/>
        <v>457</v>
      </c>
      <c r="B468" s="210" t="s">
        <v>490</v>
      </c>
      <c r="C468" s="211" t="s">
        <v>16</v>
      </c>
      <c r="D468" s="211" t="s">
        <v>491</v>
      </c>
      <c r="E468" s="211" t="s">
        <v>362</v>
      </c>
      <c r="F468" s="211" t="s">
        <v>19</v>
      </c>
      <c r="G468" s="212">
        <v>61220639.42</v>
      </c>
      <c r="H468" s="208">
        <f t="shared" si="15"/>
        <v>61220.63942</v>
      </c>
    </row>
    <row r="469" spans="1:8" ht="38.25">
      <c r="A469" s="184">
        <f t="shared" si="14"/>
        <v>458</v>
      </c>
      <c r="B469" s="210" t="s">
        <v>588</v>
      </c>
      <c r="C469" s="211" t="s">
        <v>16</v>
      </c>
      <c r="D469" s="211" t="s">
        <v>491</v>
      </c>
      <c r="E469" s="211" t="s">
        <v>492</v>
      </c>
      <c r="F469" s="211" t="s">
        <v>19</v>
      </c>
      <c r="G469" s="212">
        <v>60727339.42</v>
      </c>
      <c r="H469" s="208">
        <f t="shared" si="15"/>
        <v>60727.339420000004</v>
      </c>
    </row>
    <row r="470" spans="1:8" ht="12.75">
      <c r="A470" s="184">
        <f t="shared" si="14"/>
        <v>459</v>
      </c>
      <c r="B470" s="210" t="s">
        <v>271</v>
      </c>
      <c r="C470" s="211" t="s">
        <v>16</v>
      </c>
      <c r="D470" s="211" t="s">
        <v>491</v>
      </c>
      <c r="E470" s="211" t="s">
        <v>493</v>
      </c>
      <c r="F470" s="211" t="s">
        <v>19</v>
      </c>
      <c r="G470" s="212">
        <v>60727339.42</v>
      </c>
      <c r="H470" s="208">
        <f t="shared" si="15"/>
        <v>60727.339420000004</v>
      </c>
    </row>
    <row r="471" spans="1:8" ht="25.5">
      <c r="A471" s="184">
        <f t="shared" si="14"/>
        <v>460</v>
      </c>
      <c r="B471" s="210" t="s">
        <v>273</v>
      </c>
      <c r="C471" s="211" t="s">
        <v>16</v>
      </c>
      <c r="D471" s="211" t="s">
        <v>491</v>
      </c>
      <c r="E471" s="211" t="s">
        <v>494</v>
      </c>
      <c r="F471" s="211" t="s">
        <v>19</v>
      </c>
      <c r="G471" s="212">
        <v>54137621.82</v>
      </c>
      <c r="H471" s="208">
        <f t="shared" si="15"/>
        <v>54137.62182</v>
      </c>
    </row>
    <row r="472" spans="1:8" ht="12.75">
      <c r="A472" s="184">
        <f t="shared" si="14"/>
        <v>461</v>
      </c>
      <c r="B472" s="210" t="s">
        <v>211</v>
      </c>
      <c r="C472" s="211" t="s">
        <v>16</v>
      </c>
      <c r="D472" s="211" t="s">
        <v>491</v>
      </c>
      <c r="E472" s="211" t="s">
        <v>494</v>
      </c>
      <c r="F472" s="211" t="s">
        <v>103</v>
      </c>
      <c r="G472" s="212">
        <v>46448562.53</v>
      </c>
      <c r="H472" s="208">
        <f t="shared" si="15"/>
        <v>46448.56253</v>
      </c>
    </row>
    <row r="473" spans="1:8" ht="25.5">
      <c r="A473" s="184">
        <f t="shared" si="14"/>
        <v>462</v>
      </c>
      <c r="B473" s="210" t="s">
        <v>204</v>
      </c>
      <c r="C473" s="211" t="s">
        <v>16</v>
      </c>
      <c r="D473" s="211" t="s">
        <v>491</v>
      </c>
      <c r="E473" s="211" t="s">
        <v>494</v>
      </c>
      <c r="F473" s="211" t="s">
        <v>102</v>
      </c>
      <c r="G473" s="212">
        <v>6333693.29</v>
      </c>
      <c r="H473" s="208">
        <f t="shared" si="15"/>
        <v>6333.69329</v>
      </c>
    </row>
    <row r="474" spans="1:8" ht="12.75">
      <c r="A474" s="184">
        <f t="shared" si="14"/>
        <v>463</v>
      </c>
      <c r="B474" s="210" t="s">
        <v>212</v>
      </c>
      <c r="C474" s="211" t="s">
        <v>16</v>
      </c>
      <c r="D474" s="211" t="s">
        <v>491</v>
      </c>
      <c r="E474" s="211" t="s">
        <v>494</v>
      </c>
      <c r="F474" s="211" t="s">
        <v>104</v>
      </c>
      <c r="G474" s="212">
        <v>1355366</v>
      </c>
      <c r="H474" s="208">
        <f t="shared" si="15"/>
        <v>1355.366</v>
      </c>
    </row>
    <row r="475" spans="1:8" ht="25.5">
      <c r="A475" s="184">
        <f t="shared" si="14"/>
        <v>464</v>
      </c>
      <c r="B475" s="210" t="s">
        <v>274</v>
      </c>
      <c r="C475" s="211" t="s">
        <v>16</v>
      </c>
      <c r="D475" s="211" t="s">
        <v>491</v>
      </c>
      <c r="E475" s="211" t="s">
        <v>495</v>
      </c>
      <c r="F475" s="211" t="s">
        <v>19</v>
      </c>
      <c r="G475" s="212">
        <v>1786683.14</v>
      </c>
      <c r="H475" s="208">
        <f t="shared" si="15"/>
        <v>1786.6831399999999</v>
      </c>
    </row>
    <row r="476" spans="1:8" ht="25.5">
      <c r="A476" s="184">
        <f t="shared" si="14"/>
        <v>465</v>
      </c>
      <c r="B476" s="210" t="s">
        <v>204</v>
      </c>
      <c r="C476" s="211" t="s">
        <v>16</v>
      </c>
      <c r="D476" s="211" t="s">
        <v>491</v>
      </c>
      <c r="E476" s="211" t="s">
        <v>495</v>
      </c>
      <c r="F476" s="211" t="s">
        <v>102</v>
      </c>
      <c r="G476" s="212">
        <v>1786683.14</v>
      </c>
      <c r="H476" s="208">
        <f t="shared" si="15"/>
        <v>1786.6831399999999</v>
      </c>
    </row>
    <row r="477" spans="1:8" ht="38.25">
      <c r="A477" s="184">
        <f t="shared" si="14"/>
        <v>466</v>
      </c>
      <c r="B477" s="210" t="s">
        <v>272</v>
      </c>
      <c r="C477" s="211" t="s">
        <v>16</v>
      </c>
      <c r="D477" s="211" t="s">
        <v>491</v>
      </c>
      <c r="E477" s="211" t="s">
        <v>496</v>
      </c>
      <c r="F477" s="211" t="s">
        <v>19</v>
      </c>
      <c r="G477" s="212">
        <v>3843608.86</v>
      </c>
      <c r="H477" s="208">
        <f t="shared" si="15"/>
        <v>3843.60886</v>
      </c>
    </row>
    <row r="478" spans="1:8" ht="25.5">
      <c r="A478" s="184">
        <f t="shared" si="14"/>
        <v>467</v>
      </c>
      <c r="B478" s="210" t="s">
        <v>204</v>
      </c>
      <c r="C478" s="211" t="s">
        <v>16</v>
      </c>
      <c r="D478" s="211" t="s">
        <v>491</v>
      </c>
      <c r="E478" s="211" t="s">
        <v>496</v>
      </c>
      <c r="F478" s="211" t="s">
        <v>102</v>
      </c>
      <c r="G478" s="212">
        <v>947156.98</v>
      </c>
      <c r="H478" s="208">
        <f t="shared" si="15"/>
        <v>947.15698</v>
      </c>
    </row>
    <row r="479" spans="1:8" ht="12.75">
      <c r="A479" s="184">
        <f t="shared" si="14"/>
        <v>468</v>
      </c>
      <c r="B479" s="210" t="s">
        <v>214</v>
      </c>
      <c r="C479" s="211" t="s">
        <v>16</v>
      </c>
      <c r="D479" s="211" t="s">
        <v>491</v>
      </c>
      <c r="E479" s="211" t="s">
        <v>496</v>
      </c>
      <c r="F479" s="211" t="s">
        <v>105</v>
      </c>
      <c r="G479" s="212">
        <v>2896451.88</v>
      </c>
      <c r="H479" s="208">
        <f t="shared" si="15"/>
        <v>2896.45188</v>
      </c>
    </row>
    <row r="480" spans="1:8" ht="25.5">
      <c r="A480" s="184">
        <f t="shared" si="14"/>
        <v>469</v>
      </c>
      <c r="B480" s="210" t="s">
        <v>579</v>
      </c>
      <c r="C480" s="211" t="s">
        <v>16</v>
      </c>
      <c r="D480" s="211" t="s">
        <v>491</v>
      </c>
      <c r="E480" s="211" t="s">
        <v>731</v>
      </c>
      <c r="F480" s="211" t="s">
        <v>19</v>
      </c>
      <c r="G480" s="212">
        <v>909425.6</v>
      </c>
      <c r="H480" s="208">
        <f t="shared" si="15"/>
        <v>909.4256</v>
      </c>
    </row>
    <row r="481" spans="1:8" ht="12.75">
      <c r="A481" s="184">
        <f t="shared" si="14"/>
        <v>470</v>
      </c>
      <c r="B481" s="210" t="s">
        <v>214</v>
      </c>
      <c r="C481" s="211" t="s">
        <v>16</v>
      </c>
      <c r="D481" s="211" t="s">
        <v>491</v>
      </c>
      <c r="E481" s="211" t="s">
        <v>731</v>
      </c>
      <c r="F481" s="211" t="s">
        <v>105</v>
      </c>
      <c r="G481" s="212">
        <v>909425.6</v>
      </c>
      <c r="H481" s="208">
        <f t="shared" si="15"/>
        <v>909.4256</v>
      </c>
    </row>
    <row r="482" spans="1:8" ht="25.5">
      <c r="A482" s="184">
        <f t="shared" si="14"/>
        <v>471</v>
      </c>
      <c r="B482" s="210" t="s">
        <v>584</v>
      </c>
      <c r="C482" s="211" t="s">
        <v>16</v>
      </c>
      <c r="D482" s="211" t="s">
        <v>491</v>
      </c>
      <c r="E482" s="211" t="s">
        <v>551</v>
      </c>
      <c r="F482" s="211" t="s">
        <v>19</v>
      </c>
      <c r="G482" s="212">
        <v>50000</v>
      </c>
      <c r="H482" s="208">
        <f t="shared" si="15"/>
        <v>50</v>
      </c>
    </row>
    <row r="483" spans="1:8" ht="25.5">
      <c r="A483" s="184">
        <f t="shared" si="14"/>
        <v>472</v>
      </c>
      <c r="B483" s="210" t="s">
        <v>204</v>
      </c>
      <c r="C483" s="211" t="s">
        <v>16</v>
      </c>
      <c r="D483" s="211" t="s">
        <v>491</v>
      </c>
      <c r="E483" s="211" t="s">
        <v>551</v>
      </c>
      <c r="F483" s="211" t="s">
        <v>102</v>
      </c>
      <c r="G483" s="212">
        <v>50000</v>
      </c>
      <c r="H483" s="208">
        <f t="shared" si="15"/>
        <v>50</v>
      </c>
    </row>
    <row r="484" spans="1:8" ht="12.75">
      <c r="A484" s="184">
        <f t="shared" si="14"/>
        <v>473</v>
      </c>
      <c r="B484" s="210" t="s">
        <v>110</v>
      </c>
      <c r="C484" s="211" t="s">
        <v>16</v>
      </c>
      <c r="D484" s="211" t="s">
        <v>491</v>
      </c>
      <c r="E484" s="211" t="s">
        <v>363</v>
      </c>
      <c r="F484" s="211" t="s">
        <v>19</v>
      </c>
      <c r="G484" s="212">
        <v>493300</v>
      </c>
      <c r="H484" s="208">
        <f t="shared" si="15"/>
        <v>493.3</v>
      </c>
    </row>
    <row r="485" spans="1:8" ht="51">
      <c r="A485" s="184">
        <f t="shared" si="14"/>
        <v>474</v>
      </c>
      <c r="B485" s="210" t="s">
        <v>1246</v>
      </c>
      <c r="C485" s="211" t="s">
        <v>16</v>
      </c>
      <c r="D485" s="211" t="s">
        <v>491</v>
      </c>
      <c r="E485" s="211" t="s">
        <v>1228</v>
      </c>
      <c r="F485" s="211" t="s">
        <v>19</v>
      </c>
      <c r="G485" s="212">
        <v>493300</v>
      </c>
      <c r="H485" s="208">
        <f t="shared" si="15"/>
        <v>493.3</v>
      </c>
    </row>
    <row r="486" spans="1:8" ht="25.5">
      <c r="A486" s="184">
        <f t="shared" si="14"/>
        <v>475</v>
      </c>
      <c r="B486" s="210" t="s">
        <v>204</v>
      </c>
      <c r="C486" s="211" t="s">
        <v>16</v>
      </c>
      <c r="D486" s="211" t="s">
        <v>491</v>
      </c>
      <c r="E486" s="211" t="s">
        <v>1228</v>
      </c>
      <c r="F486" s="211" t="s">
        <v>102</v>
      </c>
      <c r="G486" s="212">
        <v>493300</v>
      </c>
      <c r="H486" s="208">
        <f t="shared" si="15"/>
        <v>493.3</v>
      </c>
    </row>
    <row r="487" spans="1:8" ht="12.75">
      <c r="A487" s="184">
        <f t="shared" si="14"/>
        <v>476</v>
      </c>
      <c r="B487" s="210" t="s">
        <v>476</v>
      </c>
      <c r="C487" s="211" t="s">
        <v>16</v>
      </c>
      <c r="D487" s="211" t="s">
        <v>40</v>
      </c>
      <c r="E487" s="211" t="s">
        <v>362</v>
      </c>
      <c r="F487" s="211" t="s">
        <v>19</v>
      </c>
      <c r="G487" s="212">
        <v>2384498</v>
      </c>
      <c r="H487" s="208">
        <f t="shared" si="15"/>
        <v>2384.498</v>
      </c>
    </row>
    <row r="488" spans="1:8" ht="38.25">
      <c r="A488" s="184">
        <f t="shared" si="14"/>
        <v>477</v>
      </c>
      <c r="B488" s="210" t="s">
        <v>588</v>
      </c>
      <c r="C488" s="211" t="s">
        <v>16</v>
      </c>
      <c r="D488" s="211" t="s">
        <v>40</v>
      </c>
      <c r="E488" s="211" t="s">
        <v>492</v>
      </c>
      <c r="F488" s="211" t="s">
        <v>19</v>
      </c>
      <c r="G488" s="212">
        <v>2384498</v>
      </c>
      <c r="H488" s="208">
        <f t="shared" si="15"/>
        <v>2384.498</v>
      </c>
    </row>
    <row r="489" spans="1:8" ht="25.5">
      <c r="A489" s="184">
        <f t="shared" si="14"/>
        <v>478</v>
      </c>
      <c r="B489" s="210" t="s">
        <v>275</v>
      </c>
      <c r="C489" s="211" t="s">
        <v>16</v>
      </c>
      <c r="D489" s="211" t="s">
        <v>40</v>
      </c>
      <c r="E489" s="211" t="s">
        <v>497</v>
      </c>
      <c r="F489" s="211" t="s">
        <v>19</v>
      </c>
      <c r="G489" s="212">
        <v>1258329</v>
      </c>
      <c r="H489" s="208">
        <f t="shared" si="15"/>
        <v>1258.329</v>
      </c>
    </row>
    <row r="490" spans="1:8" ht="25.5">
      <c r="A490" s="184">
        <f t="shared" si="14"/>
        <v>479</v>
      </c>
      <c r="B490" s="210" t="s">
        <v>580</v>
      </c>
      <c r="C490" s="211" t="s">
        <v>16</v>
      </c>
      <c r="D490" s="211" t="s">
        <v>40</v>
      </c>
      <c r="E490" s="211" t="s">
        <v>553</v>
      </c>
      <c r="F490" s="211" t="s">
        <v>19</v>
      </c>
      <c r="G490" s="212">
        <v>1148429</v>
      </c>
      <c r="H490" s="208">
        <f t="shared" si="15"/>
        <v>1148.429</v>
      </c>
    </row>
    <row r="491" spans="1:8" ht="12.75">
      <c r="A491" s="184">
        <f t="shared" si="14"/>
        <v>480</v>
      </c>
      <c r="B491" s="210" t="s">
        <v>211</v>
      </c>
      <c r="C491" s="211" t="s">
        <v>16</v>
      </c>
      <c r="D491" s="211" t="s">
        <v>40</v>
      </c>
      <c r="E491" s="211" t="s">
        <v>553</v>
      </c>
      <c r="F491" s="211" t="s">
        <v>103</v>
      </c>
      <c r="G491" s="212">
        <v>884454</v>
      </c>
      <c r="H491" s="208">
        <f t="shared" si="15"/>
        <v>884.454</v>
      </c>
    </row>
    <row r="492" spans="1:8" ht="25.5">
      <c r="A492" s="184">
        <f t="shared" si="14"/>
        <v>481</v>
      </c>
      <c r="B492" s="210" t="s">
        <v>204</v>
      </c>
      <c r="C492" s="211" t="s">
        <v>16</v>
      </c>
      <c r="D492" s="211" t="s">
        <v>40</v>
      </c>
      <c r="E492" s="211" t="s">
        <v>553</v>
      </c>
      <c r="F492" s="211" t="s">
        <v>102</v>
      </c>
      <c r="G492" s="212">
        <v>263975</v>
      </c>
      <c r="H492" s="208">
        <f t="shared" si="15"/>
        <v>263.975</v>
      </c>
    </row>
    <row r="493" spans="1:8" ht="25.5">
      <c r="A493" s="184">
        <f t="shared" si="14"/>
        <v>482</v>
      </c>
      <c r="B493" s="210" t="s">
        <v>880</v>
      </c>
      <c r="C493" s="211" t="s">
        <v>16</v>
      </c>
      <c r="D493" s="211" t="s">
        <v>40</v>
      </c>
      <c r="E493" s="211" t="s">
        <v>881</v>
      </c>
      <c r="F493" s="211" t="s">
        <v>19</v>
      </c>
      <c r="G493" s="212">
        <v>64900</v>
      </c>
      <c r="H493" s="208">
        <f t="shared" si="15"/>
        <v>64.9</v>
      </c>
    </row>
    <row r="494" spans="1:8" ht="25.5">
      <c r="A494" s="184">
        <f t="shared" si="14"/>
        <v>483</v>
      </c>
      <c r="B494" s="210" t="s">
        <v>204</v>
      </c>
      <c r="C494" s="211" t="s">
        <v>16</v>
      </c>
      <c r="D494" s="211" t="s">
        <v>40</v>
      </c>
      <c r="E494" s="211" t="s">
        <v>881</v>
      </c>
      <c r="F494" s="211" t="s">
        <v>102</v>
      </c>
      <c r="G494" s="212">
        <v>41290</v>
      </c>
      <c r="H494" s="208">
        <f t="shared" si="15"/>
        <v>41.29</v>
      </c>
    </row>
    <row r="495" spans="1:8" ht="12.75">
      <c r="A495" s="184">
        <f t="shared" si="14"/>
        <v>484</v>
      </c>
      <c r="B495" s="210" t="s">
        <v>876</v>
      </c>
      <c r="C495" s="211" t="s">
        <v>16</v>
      </c>
      <c r="D495" s="211" t="s">
        <v>40</v>
      </c>
      <c r="E495" s="211" t="s">
        <v>881</v>
      </c>
      <c r="F495" s="211" t="s">
        <v>877</v>
      </c>
      <c r="G495" s="212">
        <v>23610</v>
      </c>
      <c r="H495" s="208">
        <f t="shared" si="15"/>
        <v>23.61</v>
      </c>
    </row>
    <row r="496" spans="1:8" ht="38.25">
      <c r="A496" s="184">
        <f t="shared" si="14"/>
        <v>485</v>
      </c>
      <c r="B496" s="210" t="s">
        <v>882</v>
      </c>
      <c r="C496" s="211" t="s">
        <v>16</v>
      </c>
      <c r="D496" s="211" t="s">
        <v>40</v>
      </c>
      <c r="E496" s="211" t="s">
        <v>883</v>
      </c>
      <c r="F496" s="211" t="s">
        <v>19</v>
      </c>
      <c r="G496" s="212">
        <v>45000</v>
      </c>
      <c r="H496" s="208">
        <f t="shared" si="15"/>
        <v>45</v>
      </c>
    </row>
    <row r="497" spans="1:8" ht="12.75">
      <c r="A497" s="184">
        <f t="shared" si="14"/>
        <v>486</v>
      </c>
      <c r="B497" s="210" t="s">
        <v>252</v>
      </c>
      <c r="C497" s="211" t="s">
        <v>16</v>
      </c>
      <c r="D497" s="211" t="s">
        <v>40</v>
      </c>
      <c r="E497" s="211" t="s">
        <v>883</v>
      </c>
      <c r="F497" s="211" t="s">
        <v>100</v>
      </c>
      <c r="G497" s="212">
        <v>45000</v>
      </c>
      <c r="H497" s="208">
        <f t="shared" si="15"/>
        <v>45</v>
      </c>
    </row>
    <row r="498" spans="1:8" ht="12.75">
      <c r="A498" s="184">
        <f t="shared" si="14"/>
        <v>487</v>
      </c>
      <c r="B498" s="210" t="s">
        <v>276</v>
      </c>
      <c r="C498" s="211" t="s">
        <v>16</v>
      </c>
      <c r="D498" s="211" t="s">
        <v>40</v>
      </c>
      <c r="E498" s="211" t="s">
        <v>498</v>
      </c>
      <c r="F498" s="211" t="s">
        <v>19</v>
      </c>
      <c r="G498" s="212">
        <v>1126169</v>
      </c>
      <c r="H498" s="208">
        <f t="shared" si="15"/>
        <v>1126.169</v>
      </c>
    </row>
    <row r="499" spans="1:8" ht="25.5">
      <c r="A499" s="184">
        <f t="shared" si="14"/>
        <v>488</v>
      </c>
      <c r="B499" s="210" t="s">
        <v>694</v>
      </c>
      <c r="C499" s="211" t="s">
        <v>16</v>
      </c>
      <c r="D499" s="211" t="s">
        <v>40</v>
      </c>
      <c r="E499" s="211" t="s">
        <v>674</v>
      </c>
      <c r="F499" s="211" t="s">
        <v>19</v>
      </c>
      <c r="G499" s="212">
        <v>249743</v>
      </c>
      <c r="H499" s="208">
        <f t="shared" si="15"/>
        <v>249.743</v>
      </c>
    </row>
    <row r="500" spans="1:8" ht="25.5">
      <c r="A500" s="184">
        <f t="shared" si="14"/>
        <v>489</v>
      </c>
      <c r="B500" s="210" t="s">
        <v>204</v>
      </c>
      <c r="C500" s="211" t="s">
        <v>16</v>
      </c>
      <c r="D500" s="211" t="s">
        <v>40</v>
      </c>
      <c r="E500" s="211" t="s">
        <v>674</v>
      </c>
      <c r="F500" s="211" t="s">
        <v>102</v>
      </c>
      <c r="G500" s="212">
        <v>249743</v>
      </c>
      <c r="H500" s="208">
        <f t="shared" si="15"/>
        <v>249.743</v>
      </c>
    </row>
    <row r="501" spans="1:8" ht="38.25">
      <c r="A501" s="184">
        <f t="shared" si="14"/>
        <v>490</v>
      </c>
      <c r="B501" s="210" t="s">
        <v>277</v>
      </c>
      <c r="C501" s="211" t="s">
        <v>16</v>
      </c>
      <c r="D501" s="211" t="s">
        <v>40</v>
      </c>
      <c r="E501" s="211" t="s">
        <v>499</v>
      </c>
      <c r="F501" s="211" t="s">
        <v>19</v>
      </c>
      <c r="G501" s="212">
        <v>345630</v>
      </c>
      <c r="H501" s="208">
        <f t="shared" si="15"/>
        <v>345.63</v>
      </c>
    </row>
    <row r="502" spans="1:8" ht="25.5">
      <c r="A502" s="184">
        <f t="shared" si="14"/>
        <v>491</v>
      </c>
      <c r="B502" s="210" t="s">
        <v>204</v>
      </c>
      <c r="C502" s="211" t="s">
        <v>16</v>
      </c>
      <c r="D502" s="211" t="s">
        <v>40</v>
      </c>
      <c r="E502" s="211" t="s">
        <v>499</v>
      </c>
      <c r="F502" s="211" t="s">
        <v>102</v>
      </c>
      <c r="G502" s="212">
        <v>345630</v>
      </c>
      <c r="H502" s="208">
        <f t="shared" si="15"/>
        <v>345.63</v>
      </c>
    </row>
    <row r="503" spans="1:8" ht="25.5">
      <c r="A503" s="184">
        <f t="shared" si="14"/>
        <v>492</v>
      </c>
      <c r="B503" s="210" t="s">
        <v>312</v>
      </c>
      <c r="C503" s="211" t="s">
        <v>16</v>
      </c>
      <c r="D503" s="211" t="s">
        <v>40</v>
      </c>
      <c r="E503" s="211" t="s">
        <v>500</v>
      </c>
      <c r="F503" s="211" t="s">
        <v>19</v>
      </c>
      <c r="G503" s="212">
        <v>28500</v>
      </c>
      <c r="H503" s="208">
        <f t="shared" si="15"/>
        <v>28.5</v>
      </c>
    </row>
    <row r="504" spans="1:8" ht="25.5">
      <c r="A504" s="184">
        <f t="shared" si="14"/>
        <v>493</v>
      </c>
      <c r="B504" s="210" t="s">
        <v>204</v>
      </c>
      <c r="C504" s="211" t="s">
        <v>16</v>
      </c>
      <c r="D504" s="211" t="s">
        <v>40</v>
      </c>
      <c r="E504" s="211" t="s">
        <v>500</v>
      </c>
      <c r="F504" s="211" t="s">
        <v>102</v>
      </c>
      <c r="G504" s="212">
        <v>28500</v>
      </c>
      <c r="H504" s="208">
        <f t="shared" si="15"/>
        <v>28.5</v>
      </c>
    </row>
    <row r="505" spans="1:8" ht="25.5">
      <c r="A505" s="184">
        <f t="shared" si="14"/>
        <v>494</v>
      </c>
      <c r="B505" s="210" t="s">
        <v>884</v>
      </c>
      <c r="C505" s="211" t="s">
        <v>16</v>
      </c>
      <c r="D505" s="211" t="s">
        <v>40</v>
      </c>
      <c r="E505" s="211" t="s">
        <v>885</v>
      </c>
      <c r="F505" s="211" t="s">
        <v>19</v>
      </c>
      <c r="G505" s="212">
        <v>30523</v>
      </c>
      <c r="H505" s="208">
        <f t="shared" si="15"/>
        <v>30.523</v>
      </c>
    </row>
    <row r="506" spans="1:8" ht="25.5">
      <c r="A506" s="184">
        <f t="shared" si="14"/>
        <v>495</v>
      </c>
      <c r="B506" s="210" t="s">
        <v>204</v>
      </c>
      <c r="C506" s="211" t="s">
        <v>16</v>
      </c>
      <c r="D506" s="211" t="s">
        <v>40</v>
      </c>
      <c r="E506" s="211" t="s">
        <v>885</v>
      </c>
      <c r="F506" s="211" t="s">
        <v>102</v>
      </c>
      <c r="G506" s="212">
        <v>30523</v>
      </c>
      <c r="H506" s="208">
        <f t="shared" si="15"/>
        <v>30.523</v>
      </c>
    </row>
    <row r="507" spans="1:8" ht="51">
      <c r="A507" s="184">
        <f t="shared" si="14"/>
        <v>496</v>
      </c>
      <c r="B507" s="210" t="s">
        <v>278</v>
      </c>
      <c r="C507" s="211" t="s">
        <v>16</v>
      </c>
      <c r="D507" s="211" t="s">
        <v>40</v>
      </c>
      <c r="E507" s="211" t="s">
        <v>764</v>
      </c>
      <c r="F507" s="211" t="s">
        <v>19</v>
      </c>
      <c r="G507" s="212">
        <v>75000</v>
      </c>
      <c r="H507" s="208">
        <f t="shared" si="15"/>
        <v>75</v>
      </c>
    </row>
    <row r="508" spans="1:8" ht="25.5">
      <c r="A508" s="184">
        <f t="shared" si="14"/>
        <v>497</v>
      </c>
      <c r="B508" s="210" t="s">
        <v>204</v>
      </c>
      <c r="C508" s="211" t="s">
        <v>16</v>
      </c>
      <c r="D508" s="211" t="s">
        <v>40</v>
      </c>
      <c r="E508" s="211" t="s">
        <v>764</v>
      </c>
      <c r="F508" s="211" t="s">
        <v>102</v>
      </c>
      <c r="G508" s="212">
        <v>75000</v>
      </c>
      <c r="H508" s="208">
        <f t="shared" si="15"/>
        <v>75</v>
      </c>
    </row>
    <row r="509" spans="1:8" ht="51">
      <c r="A509" s="184">
        <f t="shared" si="14"/>
        <v>498</v>
      </c>
      <c r="B509" s="210" t="s">
        <v>585</v>
      </c>
      <c r="C509" s="211" t="s">
        <v>16</v>
      </c>
      <c r="D509" s="211" t="s">
        <v>40</v>
      </c>
      <c r="E509" s="211" t="s">
        <v>554</v>
      </c>
      <c r="F509" s="211" t="s">
        <v>19</v>
      </c>
      <c r="G509" s="212">
        <v>10000</v>
      </c>
      <c r="H509" s="208">
        <f t="shared" si="15"/>
        <v>10</v>
      </c>
    </row>
    <row r="510" spans="1:8" ht="25.5">
      <c r="A510" s="184">
        <f t="shared" si="14"/>
        <v>499</v>
      </c>
      <c r="B510" s="210" t="s">
        <v>204</v>
      </c>
      <c r="C510" s="211" t="s">
        <v>16</v>
      </c>
      <c r="D510" s="211" t="s">
        <v>40</v>
      </c>
      <c r="E510" s="211" t="s">
        <v>554</v>
      </c>
      <c r="F510" s="211" t="s">
        <v>102</v>
      </c>
      <c r="G510" s="212">
        <v>10000</v>
      </c>
      <c r="H510" s="208">
        <f t="shared" si="15"/>
        <v>10</v>
      </c>
    </row>
    <row r="511" spans="1:8" ht="25.5">
      <c r="A511" s="184">
        <f t="shared" si="14"/>
        <v>500</v>
      </c>
      <c r="B511" s="210" t="s">
        <v>740</v>
      </c>
      <c r="C511" s="211" t="s">
        <v>16</v>
      </c>
      <c r="D511" s="211" t="s">
        <v>40</v>
      </c>
      <c r="E511" s="211" t="s">
        <v>733</v>
      </c>
      <c r="F511" s="211" t="s">
        <v>19</v>
      </c>
      <c r="G511" s="212">
        <v>386773</v>
      </c>
      <c r="H511" s="208">
        <f t="shared" si="15"/>
        <v>386.773</v>
      </c>
    </row>
    <row r="512" spans="1:8" ht="25.5">
      <c r="A512" s="184">
        <f t="shared" si="14"/>
        <v>501</v>
      </c>
      <c r="B512" s="210" t="s">
        <v>308</v>
      </c>
      <c r="C512" s="211" t="s">
        <v>16</v>
      </c>
      <c r="D512" s="211" t="s">
        <v>40</v>
      </c>
      <c r="E512" s="211" t="s">
        <v>733</v>
      </c>
      <c r="F512" s="211" t="s">
        <v>305</v>
      </c>
      <c r="G512" s="212">
        <v>386773</v>
      </c>
      <c r="H512" s="208">
        <f t="shared" si="15"/>
        <v>386.773</v>
      </c>
    </row>
    <row r="513" spans="1:8" ht="12.75">
      <c r="A513" s="184">
        <f t="shared" si="14"/>
        <v>502</v>
      </c>
      <c r="B513" s="210" t="s">
        <v>344</v>
      </c>
      <c r="C513" s="211" t="s">
        <v>16</v>
      </c>
      <c r="D513" s="211" t="s">
        <v>42</v>
      </c>
      <c r="E513" s="211" t="s">
        <v>362</v>
      </c>
      <c r="F513" s="211" t="s">
        <v>19</v>
      </c>
      <c r="G513" s="212">
        <v>30124494</v>
      </c>
      <c r="H513" s="208">
        <f t="shared" si="15"/>
        <v>30124.494</v>
      </c>
    </row>
    <row r="514" spans="1:8" ht="12.75">
      <c r="A514" s="184">
        <f t="shared" si="14"/>
        <v>503</v>
      </c>
      <c r="B514" s="210" t="s">
        <v>345</v>
      </c>
      <c r="C514" s="211" t="s">
        <v>16</v>
      </c>
      <c r="D514" s="211" t="s">
        <v>43</v>
      </c>
      <c r="E514" s="211" t="s">
        <v>362</v>
      </c>
      <c r="F514" s="211" t="s">
        <v>19</v>
      </c>
      <c r="G514" s="212">
        <v>27101935</v>
      </c>
      <c r="H514" s="208">
        <f t="shared" si="15"/>
        <v>27101.935</v>
      </c>
    </row>
    <row r="515" spans="1:8" ht="38.25">
      <c r="A515" s="184">
        <f t="shared" si="14"/>
        <v>504</v>
      </c>
      <c r="B515" s="210" t="s">
        <v>588</v>
      </c>
      <c r="C515" s="211" t="s">
        <v>16</v>
      </c>
      <c r="D515" s="211" t="s">
        <v>43</v>
      </c>
      <c r="E515" s="211" t="s">
        <v>492</v>
      </c>
      <c r="F515" s="211" t="s">
        <v>19</v>
      </c>
      <c r="G515" s="212">
        <v>26418835</v>
      </c>
      <c r="H515" s="208">
        <f t="shared" si="15"/>
        <v>26418.835</v>
      </c>
    </row>
    <row r="516" spans="1:8" ht="12.75">
      <c r="A516" s="184">
        <f t="shared" si="14"/>
        <v>505</v>
      </c>
      <c r="B516" s="210" t="s">
        <v>279</v>
      </c>
      <c r="C516" s="211" t="s">
        <v>16</v>
      </c>
      <c r="D516" s="211" t="s">
        <v>43</v>
      </c>
      <c r="E516" s="211" t="s">
        <v>501</v>
      </c>
      <c r="F516" s="211" t="s">
        <v>19</v>
      </c>
      <c r="G516" s="212">
        <v>26418835</v>
      </c>
      <c r="H516" s="208">
        <f t="shared" si="15"/>
        <v>26418.835</v>
      </c>
    </row>
    <row r="517" spans="1:8" ht="63.75">
      <c r="A517" s="184">
        <f t="shared" si="14"/>
        <v>506</v>
      </c>
      <c r="B517" s="210" t="s">
        <v>581</v>
      </c>
      <c r="C517" s="211" t="s">
        <v>16</v>
      </c>
      <c r="D517" s="211" t="s">
        <v>43</v>
      </c>
      <c r="E517" s="211" t="s">
        <v>556</v>
      </c>
      <c r="F517" s="211" t="s">
        <v>19</v>
      </c>
      <c r="G517" s="212">
        <v>4016065</v>
      </c>
      <c r="H517" s="208">
        <f t="shared" si="15"/>
        <v>4016.065</v>
      </c>
    </row>
    <row r="518" spans="1:8" ht="12.75">
      <c r="A518" s="184">
        <f t="shared" si="14"/>
        <v>507</v>
      </c>
      <c r="B518" s="210" t="s">
        <v>252</v>
      </c>
      <c r="C518" s="211" t="s">
        <v>16</v>
      </c>
      <c r="D518" s="211" t="s">
        <v>43</v>
      </c>
      <c r="E518" s="211" t="s">
        <v>556</v>
      </c>
      <c r="F518" s="211" t="s">
        <v>100</v>
      </c>
      <c r="G518" s="212">
        <v>4016065</v>
      </c>
      <c r="H518" s="208">
        <f t="shared" si="15"/>
        <v>4016.065</v>
      </c>
    </row>
    <row r="519" spans="1:8" ht="12.75">
      <c r="A519" s="184">
        <f t="shared" si="14"/>
        <v>508</v>
      </c>
      <c r="B519" s="210" t="s">
        <v>280</v>
      </c>
      <c r="C519" s="211" t="s">
        <v>16</v>
      </c>
      <c r="D519" s="211" t="s">
        <v>43</v>
      </c>
      <c r="E519" s="211" t="s">
        <v>502</v>
      </c>
      <c r="F519" s="211" t="s">
        <v>19</v>
      </c>
      <c r="G519" s="212">
        <v>10619354.1</v>
      </c>
      <c r="H519" s="208">
        <f t="shared" si="15"/>
        <v>10619.3541</v>
      </c>
    </row>
    <row r="520" spans="1:8" ht="12.75">
      <c r="A520" s="184">
        <f t="shared" si="14"/>
        <v>509</v>
      </c>
      <c r="B520" s="210" t="s">
        <v>211</v>
      </c>
      <c r="C520" s="211" t="s">
        <v>16</v>
      </c>
      <c r="D520" s="211" t="s">
        <v>43</v>
      </c>
      <c r="E520" s="211" t="s">
        <v>502</v>
      </c>
      <c r="F520" s="211" t="s">
        <v>103</v>
      </c>
      <c r="G520" s="212">
        <v>8924383.1</v>
      </c>
      <c r="H520" s="208">
        <f t="shared" si="15"/>
        <v>8924.3831</v>
      </c>
    </row>
    <row r="521" spans="1:8" ht="25.5">
      <c r="A521" s="184">
        <f t="shared" si="14"/>
        <v>510</v>
      </c>
      <c r="B521" s="210" t="s">
        <v>204</v>
      </c>
      <c r="C521" s="211" t="s">
        <v>16</v>
      </c>
      <c r="D521" s="211" t="s">
        <v>43</v>
      </c>
      <c r="E521" s="211" t="s">
        <v>502</v>
      </c>
      <c r="F521" s="211" t="s">
        <v>102</v>
      </c>
      <c r="G521" s="212">
        <v>1138971</v>
      </c>
      <c r="H521" s="208">
        <f t="shared" si="15"/>
        <v>1138.971</v>
      </c>
    </row>
    <row r="522" spans="1:8" ht="12.75">
      <c r="A522" s="184">
        <f t="shared" si="14"/>
        <v>511</v>
      </c>
      <c r="B522" s="210" t="s">
        <v>214</v>
      </c>
      <c r="C522" s="211" t="s">
        <v>16</v>
      </c>
      <c r="D522" s="211" t="s">
        <v>43</v>
      </c>
      <c r="E522" s="211" t="s">
        <v>502</v>
      </c>
      <c r="F522" s="211" t="s">
        <v>105</v>
      </c>
      <c r="G522" s="212">
        <v>126000</v>
      </c>
      <c r="H522" s="208">
        <f t="shared" si="15"/>
        <v>126</v>
      </c>
    </row>
    <row r="523" spans="1:8" ht="12.75">
      <c r="A523" s="184">
        <f t="shared" si="14"/>
        <v>512</v>
      </c>
      <c r="B523" s="210" t="s">
        <v>212</v>
      </c>
      <c r="C523" s="211" t="s">
        <v>16</v>
      </c>
      <c r="D523" s="211" t="s">
        <v>43</v>
      </c>
      <c r="E523" s="211" t="s">
        <v>502</v>
      </c>
      <c r="F523" s="211" t="s">
        <v>104</v>
      </c>
      <c r="G523" s="212">
        <v>430000</v>
      </c>
      <c r="H523" s="208">
        <f t="shared" si="15"/>
        <v>430</v>
      </c>
    </row>
    <row r="524" spans="1:8" ht="38.25">
      <c r="A524" s="184">
        <f t="shared" si="14"/>
        <v>513</v>
      </c>
      <c r="B524" s="210" t="s">
        <v>313</v>
      </c>
      <c r="C524" s="211" t="s">
        <v>16</v>
      </c>
      <c r="D524" s="211" t="s">
        <v>43</v>
      </c>
      <c r="E524" s="211" t="s">
        <v>503</v>
      </c>
      <c r="F524" s="211" t="s">
        <v>19</v>
      </c>
      <c r="G524" s="212">
        <v>2033095.35</v>
      </c>
      <c r="H524" s="208">
        <f t="shared" si="15"/>
        <v>2033.09535</v>
      </c>
    </row>
    <row r="525" spans="1:8" ht="12.75">
      <c r="A525" s="184">
        <f aca="true" t="shared" si="16" ref="A525:A588">1+A524</f>
        <v>514</v>
      </c>
      <c r="B525" s="210" t="s">
        <v>211</v>
      </c>
      <c r="C525" s="211" t="s">
        <v>16</v>
      </c>
      <c r="D525" s="211" t="s">
        <v>43</v>
      </c>
      <c r="E525" s="211" t="s">
        <v>503</v>
      </c>
      <c r="F525" s="211" t="s">
        <v>103</v>
      </c>
      <c r="G525" s="212">
        <v>1929716.35</v>
      </c>
      <c r="H525" s="208">
        <f aca="true" t="shared" si="17" ref="H525:H588">G525/1000</f>
        <v>1929.7163500000001</v>
      </c>
    </row>
    <row r="526" spans="1:8" ht="25.5">
      <c r="A526" s="184">
        <f t="shared" si="16"/>
        <v>515</v>
      </c>
      <c r="B526" s="210" t="s">
        <v>204</v>
      </c>
      <c r="C526" s="211" t="s">
        <v>16</v>
      </c>
      <c r="D526" s="211" t="s">
        <v>43</v>
      </c>
      <c r="E526" s="211" t="s">
        <v>503</v>
      </c>
      <c r="F526" s="211" t="s">
        <v>102</v>
      </c>
      <c r="G526" s="212">
        <v>103379</v>
      </c>
      <c r="H526" s="208">
        <f t="shared" si="17"/>
        <v>103.379</v>
      </c>
    </row>
    <row r="527" spans="1:8" ht="25.5">
      <c r="A527" s="184">
        <f t="shared" si="16"/>
        <v>516</v>
      </c>
      <c r="B527" s="210" t="s">
        <v>281</v>
      </c>
      <c r="C527" s="211" t="s">
        <v>16</v>
      </c>
      <c r="D527" s="211" t="s">
        <v>43</v>
      </c>
      <c r="E527" s="211" t="s">
        <v>504</v>
      </c>
      <c r="F527" s="211" t="s">
        <v>19</v>
      </c>
      <c r="G527" s="212">
        <v>572931.55</v>
      </c>
      <c r="H527" s="208">
        <f t="shared" si="17"/>
        <v>572.93155</v>
      </c>
    </row>
    <row r="528" spans="1:8" ht="25.5">
      <c r="A528" s="184">
        <f t="shared" si="16"/>
        <v>517</v>
      </c>
      <c r="B528" s="210" t="s">
        <v>204</v>
      </c>
      <c r="C528" s="211" t="s">
        <v>16</v>
      </c>
      <c r="D528" s="211" t="s">
        <v>43</v>
      </c>
      <c r="E528" s="211" t="s">
        <v>504</v>
      </c>
      <c r="F528" s="211" t="s">
        <v>102</v>
      </c>
      <c r="G528" s="212">
        <v>572931.55</v>
      </c>
      <c r="H528" s="208">
        <f t="shared" si="17"/>
        <v>572.93155</v>
      </c>
    </row>
    <row r="529" spans="1:8" ht="25.5">
      <c r="A529" s="184">
        <f t="shared" si="16"/>
        <v>518</v>
      </c>
      <c r="B529" s="210" t="s">
        <v>282</v>
      </c>
      <c r="C529" s="211" t="s">
        <v>16</v>
      </c>
      <c r="D529" s="211" t="s">
        <v>43</v>
      </c>
      <c r="E529" s="211" t="s">
        <v>505</v>
      </c>
      <c r="F529" s="211" t="s">
        <v>19</v>
      </c>
      <c r="G529" s="212">
        <v>60000</v>
      </c>
      <c r="H529" s="208">
        <f t="shared" si="17"/>
        <v>60</v>
      </c>
    </row>
    <row r="530" spans="1:8" ht="25.5">
      <c r="A530" s="184">
        <f t="shared" si="16"/>
        <v>519</v>
      </c>
      <c r="B530" s="210" t="s">
        <v>204</v>
      </c>
      <c r="C530" s="211" t="s">
        <v>16</v>
      </c>
      <c r="D530" s="211" t="s">
        <v>43</v>
      </c>
      <c r="E530" s="211" t="s">
        <v>505</v>
      </c>
      <c r="F530" s="211" t="s">
        <v>102</v>
      </c>
      <c r="G530" s="212">
        <v>60000</v>
      </c>
      <c r="H530" s="208">
        <f t="shared" si="17"/>
        <v>60</v>
      </c>
    </row>
    <row r="531" spans="1:8" ht="12.75">
      <c r="A531" s="184">
        <f t="shared" si="16"/>
        <v>520</v>
      </c>
      <c r="B531" s="210" t="s">
        <v>283</v>
      </c>
      <c r="C531" s="211" t="s">
        <v>16</v>
      </c>
      <c r="D531" s="211" t="s">
        <v>43</v>
      </c>
      <c r="E531" s="211" t="s">
        <v>506</v>
      </c>
      <c r="F531" s="211" t="s">
        <v>19</v>
      </c>
      <c r="G531" s="212">
        <v>373589</v>
      </c>
      <c r="H531" s="208">
        <f t="shared" si="17"/>
        <v>373.589</v>
      </c>
    </row>
    <row r="532" spans="1:8" ht="25.5">
      <c r="A532" s="184">
        <f t="shared" si="16"/>
        <v>521</v>
      </c>
      <c r="B532" s="210" t="s">
        <v>204</v>
      </c>
      <c r="C532" s="211" t="s">
        <v>16</v>
      </c>
      <c r="D532" s="211" t="s">
        <v>43</v>
      </c>
      <c r="E532" s="211" t="s">
        <v>506</v>
      </c>
      <c r="F532" s="211" t="s">
        <v>102</v>
      </c>
      <c r="G532" s="212">
        <v>373589</v>
      </c>
      <c r="H532" s="208">
        <f t="shared" si="17"/>
        <v>373.589</v>
      </c>
    </row>
    <row r="533" spans="1:8" ht="76.5">
      <c r="A533" s="184">
        <f t="shared" si="16"/>
        <v>522</v>
      </c>
      <c r="B533" s="210" t="s">
        <v>695</v>
      </c>
      <c r="C533" s="211" t="s">
        <v>16</v>
      </c>
      <c r="D533" s="211" t="s">
        <v>43</v>
      </c>
      <c r="E533" s="211" t="s">
        <v>676</v>
      </c>
      <c r="F533" s="211" t="s">
        <v>19</v>
      </c>
      <c r="G533" s="212">
        <v>50000</v>
      </c>
      <c r="H533" s="208">
        <f t="shared" si="17"/>
        <v>50</v>
      </c>
    </row>
    <row r="534" spans="1:8" ht="25.5">
      <c r="A534" s="184">
        <f t="shared" si="16"/>
        <v>523</v>
      </c>
      <c r="B534" s="210" t="s">
        <v>204</v>
      </c>
      <c r="C534" s="211" t="s">
        <v>16</v>
      </c>
      <c r="D534" s="211" t="s">
        <v>43</v>
      </c>
      <c r="E534" s="211" t="s">
        <v>676</v>
      </c>
      <c r="F534" s="211" t="s">
        <v>102</v>
      </c>
      <c r="G534" s="212">
        <v>50000</v>
      </c>
      <c r="H534" s="208">
        <f t="shared" si="17"/>
        <v>50</v>
      </c>
    </row>
    <row r="535" spans="1:8" ht="25.5">
      <c r="A535" s="184">
        <f t="shared" si="16"/>
        <v>524</v>
      </c>
      <c r="B535" s="210" t="s">
        <v>809</v>
      </c>
      <c r="C535" s="211" t="s">
        <v>16</v>
      </c>
      <c r="D535" s="211" t="s">
        <v>43</v>
      </c>
      <c r="E535" s="211" t="s">
        <v>810</v>
      </c>
      <c r="F535" s="211" t="s">
        <v>19</v>
      </c>
      <c r="G535" s="212">
        <v>70000</v>
      </c>
      <c r="H535" s="208">
        <f t="shared" si="17"/>
        <v>70</v>
      </c>
    </row>
    <row r="536" spans="1:8" ht="25.5">
      <c r="A536" s="184">
        <f t="shared" si="16"/>
        <v>525</v>
      </c>
      <c r="B536" s="210" t="s">
        <v>204</v>
      </c>
      <c r="C536" s="211" t="s">
        <v>16</v>
      </c>
      <c r="D536" s="211" t="s">
        <v>43</v>
      </c>
      <c r="E536" s="211" t="s">
        <v>810</v>
      </c>
      <c r="F536" s="211" t="s">
        <v>102</v>
      </c>
      <c r="G536" s="212">
        <v>70000</v>
      </c>
      <c r="H536" s="208">
        <f t="shared" si="17"/>
        <v>70</v>
      </c>
    </row>
    <row r="537" spans="1:8" ht="25.5">
      <c r="A537" s="184">
        <f t="shared" si="16"/>
        <v>526</v>
      </c>
      <c r="B537" s="210" t="s">
        <v>811</v>
      </c>
      <c r="C537" s="211" t="s">
        <v>16</v>
      </c>
      <c r="D537" s="211" t="s">
        <v>43</v>
      </c>
      <c r="E537" s="211" t="s">
        <v>812</v>
      </c>
      <c r="F537" s="211" t="s">
        <v>19</v>
      </c>
      <c r="G537" s="212">
        <v>891000</v>
      </c>
      <c r="H537" s="208">
        <f t="shared" si="17"/>
        <v>891</v>
      </c>
    </row>
    <row r="538" spans="1:8" ht="12.75">
      <c r="A538" s="184">
        <f t="shared" si="16"/>
        <v>527</v>
      </c>
      <c r="B538" s="210" t="s">
        <v>252</v>
      </c>
      <c r="C538" s="211" t="s">
        <v>16</v>
      </c>
      <c r="D538" s="211" t="s">
        <v>43</v>
      </c>
      <c r="E538" s="211" t="s">
        <v>812</v>
      </c>
      <c r="F538" s="211" t="s">
        <v>100</v>
      </c>
      <c r="G538" s="212">
        <v>891000</v>
      </c>
      <c r="H538" s="208">
        <f t="shared" si="17"/>
        <v>891</v>
      </c>
    </row>
    <row r="539" spans="1:8" ht="38.25">
      <c r="A539" s="184">
        <f t="shared" si="16"/>
        <v>528</v>
      </c>
      <c r="B539" s="210" t="s">
        <v>765</v>
      </c>
      <c r="C539" s="211" t="s">
        <v>16</v>
      </c>
      <c r="D539" s="211" t="s">
        <v>43</v>
      </c>
      <c r="E539" s="211" t="s">
        <v>766</v>
      </c>
      <c r="F539" s="211" t="s">
        <v>19</v>
      </c>
      <c r="G539" s="212">
        <v>7732800</v>
      </c>
      <c r="H539" s="208">
        <f t="shared" si="17"/>
        <v>7732.8</v>
      </c>
    </row>
    <row r="540" spans="1:8" ht="12.75">
      <c r="A540" s="184">
        <f t="shared" si="16"/>
        <v>529</v>
      </c>
      <c r="B540" s="210" t="s">
        <v>876</v>
      </c>
      <c r="C540" s="211" t="s">
        <v>16</v>
      </c>
      <c r="D540" s="211" t="s">
        <v>43</v>
      </c>
      <c r="E540" s="211" t="s">
        <v>766</v>
      </c>
      <c r="F540" s="211" t="s">
        <v>877</v>
      </c>
      <c r="G540" s="212">
        <v>7029800</v>
      </c>
      <c r="H540" s="208">
        <f t="shared" si="17"/>
        <v>7029.8</v>
      </c>
    </row>
    <row r="541" spans="1:8" ht="12.75">
      <c r="A541" s="184">
        <f t="shared" si="16"/>
        <v>530</v>
      </c>
      <c r="B541" s="210" t="s">
        <v>252</v>
      </c>
      <c r="C541" s="211" t="s">
        <v>16</v>
      </c>
      <c r="D541" s="211" t="s">
        <v>43</v>
      </c>
      <c r="E541" s="211" t="s">
        <v>766</v>
      </c>
      <c r="F541" s="211" t="s">
        <v>100</v>
      </c>
      <c r="G541" s="212">
        <v>703000</v>
      </c>
      <c r="H541" s="208">
        <f t="shared" si="17"/>
        <v>703</v>
      </c>
    </row>
    <row r="542" spans="1:8" ht="12.75">
      <c r="A542" s="184">
        <f t="shared" si="16"/>
        <v>531</v>
      </c>
      <c r="B542" s="210" t="s">
        <v>110</v>
      </c>
      <c r="C542" s="211" t="s">
        <v>16</v>
      </c>
      <c r="D542" s="211" t="s">
        <v>43</v>
      </c>
      <c r="E542" s="211" t="s">
        <v>363</v>
      </c>
      <c r="F542" s="211" t="s">
        <v>19</v>
      </c>
      <c r="G542" s="212">
        <v>683100</v>
      </c>
      <c r="H542" s="208">
        <f t="shared" si="17"/>
        <v>683.1</v>
      </c>
    </row>
    <row r="543" spans="1:8" ht="51">
      <c r="A543" s="184">
        <f t="shared" si="16"/>
        <v>532</v>
      </c>
      <c r="B543" s="210" t="s">
        <v>1246</v>
      </c>
      <c r="C543" s="211" t="s">
        <v>16</v>
      </c>
      <c r="D543" s="211" t="s">
        <v>43</v>
      </c>
      <c r="E543" s="211" t="s">
        <v>1228</v>
      </c>
      <c r="F543" s="211" t="s">
        <v>19</v>
      </c>
      <c r="G543" s="212">
        <v>683100</v>
      </c>
      <c r="H543" s="208">
        <f t="shared" si="17"/>
        <v>683.1</v>
      </c>
    </row>
    <row r="544" spans="1:8" ht="25.5">
      <c r="A544" s="184">
        <f t="shared" si="16"/>
        <v>533</v>
      </c>
      <c r="B544" s="210" t="s">
        <v>204</v>
      </c>
      <c r="C544" s="211" t="s">
        <v>16</v>
      </c>
      <c r="D544" s="211" t="s">
        <v>43</v>
      </c>
      <c r="E544" s="211" t="s">
        <v>1228</v>
      </c>
      <c r="F544" s="211" t="s">
        <v>102</v>
      </c>
      <c r="G544" s="212">
        <v>199000</v>
      </c>
      <c r="H544" s="208">
        <f t="shared" si="17"/>
        <v>199</v>
      </c>
    </row>
    <row r="545" spans="1:8" ht="12.75">
      <c r="A545" s="184">
        <f t="shared" si="16"/>
        <v>534</v>
      </c>
      <c r="B545" s="210" t="s">
        <v>252</v>
      </c>
      <c r="C545" s="211" t="s">
        <v>16</v>
      </c>
      <c r="D545" s="211" t="s">
        <v>43</v>
      </c>
      <c r="E545" s="211" t="s">
        <v>1228</v>
      </c>
      <c r="F545" s="211" t="s">
        <v>100</v>
      </c>
      <c r="G545" s="212">
        <v>484100</v>
      </c>
      <c r="H545" s="208">
        <f t="shared" si="17"/>
        <v>484.1</v>
      </c>
    </row>
    <row r="546" spans="1:8" ht="12.75">
      <c r="A546" s="184">
        <f t="shared" si="16"/>
        <v>535</v>
      </c>
      <c r="B546" s="210" t="s">
        <v>346</v>
      </c>
      <c r="C546" s="211" t="s">
        <v>16</v>
      </c>
      <c r="D546" s="211" t="s">
        <v>0</v>
      </c>
      <c r="E546" s="211" t="s">
        <v>362</v>
      </c>
      <c r="F546" s="211" t="s">
        <v>19</v>
      </c>
      <c r="G546" s="212">
        <v>3022559</v>
      </c>
      <c r="H546" s="208">
        <f t="shared" si="17"/>
        <v>3022.559</v>
      </c>
    </row>
    <row r="547" spans="1:8" ht="38.25">
      <c r="A547" s="184">
        <f t="shared" si="16"/>
        <v>536</v>
      </c>
      <c r="B547" s="210" t="s">
        <v>588</v>
      </c>
      <c r="C547" s="211" t="s">
        <v>16</v>
      </c>
      <c r="D547" s="211" t="s">
        <v>0</v>
      </c>
      <c r="E547" s="211" t="s">
        <v>492</v>
      </c>
      <c r="F547" s="211" t="s">
        <v>19</v>
      </c>
      <c r="G547" s="212">
        <v>3022559</v>
      </c>
      <c r="H547" s="208">
        <f t="shared" si="17"/>
        <v>3022.559</v>
      </c>
    </row>
    <row r="548" spans="1:8" ht="12.75">
      <c r="A548" s="184">
        <f t="shared" si="16"/>
        <v>537</v>
      </c>
      <c r="B548" s="210" t="s">
        <v>284</v>
      </c>
      <c r="C548" s="211" t="s">
        <v>16</v>
      </c>
      <c r="D548" s="211" t="s">
        <v>0</v>
      </c>
      <c r="E548" s="211" t="s">
        <v>507</v>
      </c>
      <c r="F548" s="211" t="s">
        <v>19</v>
      </c>
      <c r="G548" s="212">
        <v>3022559</v>
      </c>
      <c r="H548" s="208">
        <f t="shared" si="17"/>
        <v>3022.559</v>
      </c>
    </row>
    <row r="549" spans="1:8" ht="38.25">
      <c r="A549" s="184">
        <f t="shared" si="16"/>
        <v>538</v>
      </c>
      <c r="B549" s="210" t="s">
        <v>314</v>
      </c>
      <c r="C549" s="211" t="s">
        <v>16</v>
      </c>
      <c r="D549" s="211" t="s">
        <v>0</v>
      </c>
      <c r="E549" s="211" t="s">
        <v>508</v>
      </c>
      <c r="F549" s="211" t="s">
        <v>19</v>
      </c>
      <c r="G549" s="212">
        <v>2718609</v>
      </c>
      <c r="H549" s="208">
        <f t="shared" si="17"/>
        <v>2718.609</v>
      </c>
    </row>
    <row r="550" spans="1:8" ht="12.75">
      <c r="A550" s="184">
        <f t="shared" si="16"/>
        <v>539</v>
      </c>
      <c r="B550" s="210" t="s">
        <v>211</v>
      </c>
      <c r="C550" s="211" t="s">
        <v>16</v>
      </c>
      <c r="D550" s="211" t="s">
        <v>0</v>
      </c>
      <c r="E550" s="211" t="s">
        <v>508</v>
      </c>
      <c r="F550" s="211" t="s">
        <v>103</v>
      </c>
      <c r="G550" s="212">
        <v>2507750</v>
      </c>
      <c r="H550" s="208">
        <f t="shared" si="17"/>
        <v>2507.75</v>
      </c>
    </row>
    <row r="551" spans="1:8" ht="25.5">
      <c r="A551" s="184">
        <f t="shared" si="16"/>
        <v>540</v>
      </c>
      <c r="B551" s="210" t="s">
        <v>204</v>
      </c>
      <c r="C551" s="211" t="s">
        <v>16</v>
      </c>
      <c r="D551" s="211" t="s">
        <v>0</v>
      </c>
      <c r="E551" s="211" t="s">
        <v>508</v>
      </c>
      <c r="F551" s="211" t="s">
        <v>102</v>
      </c>
      <c r="G551" s="212">
        <v>210859</v>
      </c>
      <c r="H551" s="208">
        <f t="shared" si="17"/>
        <v>210.859</v>
      </c>
    </row>
    <row r="552" spans="1:8" ht="38.25">
      <c r="A552" s="184">
        <f t="shared" si="16"/>
        <v>541</v>
      </c>
      <c r="B552" s="210" t="s">
        <v>582</v>
      </c>
      <c r="C552" s="211" t="s">
        <v>16</v>
      </c>
      <c r="D552" s="211" t="s">
        <v>0</v>
      </c>
      <c r="E552" s="211" t="s">
        <v>558</v>
      </c>
      <c r="F552" s="211" t="s">
        <v>19</v>
      </c>
      <c r="G552" s="212">
        <v>303950</v>
      </c>
      <c r="H552" s="208">
        <f t="shared" si="17"/>
        <v>303.95</v>
      </c>
    </row>
    <row r="553" spans="1:8" ht="25.5">
      <c r="A553" s="184">
        <f t="shared" si="16"/>
        <v>542</v>
      </c>
      <c r="B553" s="210" t="s">
        <v>204</v>
      </c>
      <c r="C553" s="211" t="s">
        <v>16</v>
      </c>
      <c r="D553" s="211" t="s">
        <v>0</v>
      </c>
      <c r="E553" s="211" t="s">
        <v>558</v>
      </c>
      <c r="F553" s="211" t="s">
        <v>102</v>
      </c>
      <c r="G553" s="212">
        <v>303950</v>
      </c>
      <c r="H553" s="208">
        <f t="shared" si="17"/>
        <v>303.95</v>
      </c>
    </row>
    <row r="554" spans="1:8" ht="12.75">
      <c r="A554" s="184">
        <f t="shared" si="16"/>
        <v>543</v>
      </c>
      <c r="B554" s="210" t="s">
        <v>335</v>
      </c>
      <c r="C554" s="211" t="s">
        <v>16</v>
      </c>
      <c r="D554" s="211" t="s">
        <v>44</v>
      </c>
      <c r="E554" s="211" t="s">
        <v>362</v>
      </c>
      <c r="F554" s="211" t="s">
        <v>19</v>
      </c>
      <c r="G554" s="212">
        <v>2532960</v>
      </c>
      <c r="H554" s="208">
        <f t="shared" si="17"/>
        <v>2532.96</v>
      </c>
    </row>
    <row r="555" spans="1:8" ht="12.75">
      <c r="A555" s="184">
        <f t="shared" si="16"/>
        <v>544</v>
      </c>
      <c r="B555" s="210" t="s">
        <v>337</v>
      </c>
      <c r="C555" s="211" t="s">
        <v>16</v>
      </c>
      <c r="D555" s="211" t="s">
        <v>46</v>
      </c>
      <c r="E555" s="211" t="s">
        <v>362</v>
      </c>
      <c r="F555" s="211" t="s">
        <v>19</v>
      </c>
      <c r="G555" s="212">
        <v>2532960</v>
      </c>
      <c r="H555" s="208">
        <f t="shared" si="17"/>
        <v>2532.96</v>
      </c>
    </row>
    <row r="556" spans="1:8" ht="38.25">
      <c r="A556" s="184">
        <f t="shared" si="16"/>
        <v>545</v>
      </c>
      <c r="B556" s="210" t="s">
        <v>588</v>
      </c>
      <c r="C556" s="211" t="s">
        <v>16</v>
      </c>
      <c r="D556" s="211" t="s">
        <v>46</v>
      </c>
      <c r="E556" s="211" t="s">
        <v>492</v>
      </c>
      <c r="F556" s="211" t="s">
        <v>19</v>
      </c>
      <c r="G556" s="212">
        <v>2532960</v>
      </c>
      <c r="H556" s="208">
        <f t="shared" si="17"/>
        <v>2532.96</v>
      </c>
    </row>
    <row r="557" spans="1:8" ht="25.5">
      <c r="A557" s="184">
        <f t="shared" si="16"/>
        <v>546</v>
      </c>
      <c r="B557" s="210" t="s">
        <v>285</v>
      </c>
      <c r="C557" s="211" t="s">
        <v>16</v>
      </c>
      <c r="D557" s="211" t="s">
        <v>46</v>
      </c>
      <c r="E557" s="211" t="s">
        <v>509</v>
      </c>
      <c r="F557" s="211" t="s">
        <v>19</v>
      </c>
      <c r="G557" s="212">
        <v>2047680</v>
      </c>
      <c r="H557" s="208">
        <f t="shared" si="17"/>
        <v>2047.68</v>
      </c>
    </row>
    <row r="558" spans="1:8" ht="38.25">
      <c r="A558" s="184">
        <f t="shared" si="16"/>
        <v>547</v>
      </c>
      <c r="B558" s="210" t="s">
        <v>767</v>
      </c>
      <c r="C558" s="211" t="s">
        <v>16</v>
      </c>
      <c r="D558" s="211" t="s">
        <v>46</v>
      </c>
      <c r="E558" s="211" t="s">
        <v>768</v>
      </c>
      <c r="F558" s="211" t="s">
        <v>19</v>
      </c>
      <c r="G558" s="212">
        <v>2047680</v>
      </c>
      <c r="H558" s="208">
        <f t="shared" si="17"/>
        <v>2047.68</v>
      </c>
    </row>
    <row r="559" spans="1:8" ht="25.5">
      <c r="A559" s="184">
        <f t="shared" si="16"/>
        <v>548</v>
      </c>
      <c r="B559" s="210" t="s">
        <v>243</v>
      </c>
      <c r="C559" s="211" t="s">
        <v>16</v>
      </c>
      <c r="D559" s="211" t="s">
        <v>46</v>
      </c>
      <c r="E559" s="211" t="s">
        <v>768</v>
      </c>
      <c r="F559" s="211" t="s">
        <v>107</v>
      </c>
      <c r="G559" s="212">
        <v>2047680</v>
      </c>
      <c r="H559" s="208">
        <f t="shared" si="17"/>
        <v>2047.68</v>
      </c>
    </row>
    <row r="560" spans="1:8" ht="38.25">
      <c r="A560" s="184">
        <f t="shared" si="16"/>
        <v>549</v>
      </c>
      <c r="B560" s="210" t="s">
        <v>769</v>
      </c>
      <c r="C560" s="211" t="s">
        <v>16</v>
      </c>
      <c r="D560" s="211" t="s">
        <v>46</v>
      </c>
      <c r="E560" s="211" t="s">
        <v>510</v>
      </c>
      <c r="F560" s="211" t="s">
        <v>19</v>
      </c>
      <c r="G560" s="212">
        <v>485280</v>
      </c>
      <c r="H560" s="208">
        <f t="shared" si="17"/>
        <v>485.28</v>
      </c>
    </row>
    <row r="561" spans="1:8" ht="25.5">
      <c r="A561" s="184">
        <f t="shared" si="16"/>
        <v>550</v>
      </c>
      <c r="B561" s="210" t="s">
        <v>511</v>
      </c>
      <c r="C561" s="211" t="s">
        <v>16</v>
      </c>
      <c r="D561" s="211" t="s">
        <v>46</v>
      </c>
      <c r="E561" s="211" t="s">
        <v>512</v>
      </c>
      <c r="F561" s="211" t="s">
        <v>19</v>
      </c>
      <c r="G561" s="212">
        <v>449380</v>
      </c>
      <c r="H561" s="208">
        <f t="shared" si="17"/>
        <v>449.38</v>
      </c>
    </row>
    <row r="562" spans="1:8" ht="25.5">
      <c r="A562" s="184">
        <f t="shared" si="16"/>
        <v>551</v>
      </c>
      <c r="B562" s="210" t="s">
        <v>243</v>
      </c>
      <c r="C562" s="211" t="s">
        <v>16</v>
      </c>
      <c r="D562" s="211" t="s">
        <v>46</v>
      </c>
      <c r="E562" s="211" t="s">
        <v>512</v>
      </c>
      <c r="F562" s="211" t="s">
        <v>107</v>
      </c>
      <c r="G562" s="212">
        <v>449380</v>
      </c>
      <c r="H562" s="208">
        <f t="shared" si="17"/>
        <v>449.38</v>
      </c>
    </row>
    <row r="563" spans="1:8" ht="38.25">
      <c r="A563" s="184">
        <f t="shared" si="16"/>
        <v>552</v>
      </c>
      <c r="B563" s="210" t="s">
        <v>1247</v>
      </c>
      <c r="C563" s="211" t="s">
        <v>16</v>
      </c>
      <c r="D563" s="211" t="s">
        <v>46</v>
      </c>
      <c r="E563" s="211" t="s">
        <v>1233</v>
      </c>
      <c r="F563" s="211" t="s">
        <v>19</v>
      </c>
      <c r="G563" s="212">
        <v>35900</v>
      </c>
      <c r="H563" s="208">
        <f t="shared" si="17"/>
        <v>35.9</v>
      </c>
    </row>
    <row r="564" spans="1:8" ht="25.5">
      <c r="A564" s="184">
        <f t="shared" si="16"/>
        <v>553</v>
      </c>
      <c r="B564" s="210" t="s">
        <v>243</v>
      </c>
      <c r="C564" s="211" t="s">
        <v>16</v>
      </c>
      <c r="D564" s="211" t="s">
        <v>46</v>
      </c>
      <c r="E564" s="211" t="s">
        <v>1233</v>
      </c>
      <c r="F564" s="211" t="s">
        <v>107</v>
      </c>
      <c r="G564" s="212">
        <v>35900</v>
      </c>
      <c r="H564" s="208">
        <f t="shared" si="17"/>
        <v>35.9</v>
      </c>
    </row>
    <row r="565" spans="1:8" ht="12.75">
      <c r="A565" s="184">
        <f t="shared" si="16"/>
        <v>554</v>
      </c>
      <c r="B565" s="210" t="s">
        <v>347</v>
      </c>
      <c r="C565" s="211" t="s">
        <v>16</v>
      </c>
      <c r="D565" s="211" t="s">
        <v>47</v>
      </c>
      <c r="E565" s="211" t="s">
        <v>362</v>
      </c>
      <c r="F565" s="211" t="s">
        <v>19</v>
      </c>
      <c r="G565" s="212">
        <v>33761629.07</v>
      </c>
      <c r="H565" s="208">
        <f t="shared" si="17"/>
        <v>33761.62907</v>
      </c>
    </row>
    <row r="566" spans="1:8" ht="12.75">
      <c r="A566" s="184">
        <f t="shared" si="16"/>
        <v>555</v>
      </c>
      <c r="B566" s="210" t="s">
        <v>348</v>
      </c>
      <c r="C566" s="211" t="s">
        <v>16</v>
      </c>
      <c r="D566" s="211" t="s">
        <v>61</v>
      </c>
      <c r="E566" s="211" t="s">
        <v>362</v>
      </c>
      <c r="F566" s="211" t="s">
        <v>19</v>
      </c>
      <c r="G566" s="212">
        <v>22902345.51</v>
      </c>
      <c r="H566" s="208">
        <f t="shared" si="17"/>
        <v>22902.345510000003</v>
      </c>
    </row>
    <row r="567" spans="1:8" ht="38.25">
      <c r="A567" s="184">
        <f t="shared" si="16"/>
        <v>556</v>
      </c>
      <c r="B567" s="210" t="s">
        <v>588</v>
      </c>
      <c r="C567" s="211" t="s">
        <v>16</v>
      </c>
      <c r="D567" s="211" t="s">
        <v>61</v>
      </c>
      <c r="E567" s="211" t="s">
        <v>492</v>
      </c>
      <c r="F567" s="211" t="s">
        <v>19</v>
      </c>
      <c r="G567" s="212">
        <v>22902345.51</v>
      </c>
      <c r="H567" s="208">
        <f t="shared" si="17"/>
        <v>22902.345510000003</v>
      </c>
    </row>
    <row r="568" spans="1:8" ht="25.5">
      <c r="A568" s="184">
        <f t="shared" si="16"/>
        <v>557</v>
      </c>
      <c r="B568" s="210" t="s">
        <v>513</v>
      </c>
      <c r="C568" s="211" t="s">
        <v>16</v>
      </c>
      <c r="D568" s="211" t="s">
        <v>61</v>
      </c>
      <c r="E568" s="211" t="s">
        <v>514</v>
      </c>
      <c r="F568" s="211" t="s">
        <v>19</v>
      </c>
      <c r="G568" s="212">
        <v>22902345.51</v>
      </c>
      <c r="H568" s="208">
        <f t="shared" si="17"/>
        <v>22902.345510000003</v>
      </c>
    </row>
    <row r="569" spans="1:8" ht="25.5">
      <c r="A569" s="184">
        <f t="shared" si="16"/>
        <v>558</v>
      </c>
      <c r="B569" s="210" t="s">
        <v>287</v>
      </c>
      <c r="C569" s="211" t="s">
        <v>16</v>
      </c>
      <c r="D569" s="211" t="s">
        <v>61</v>
      </c>
      <c r="E569" s="211" t="s">
        <v>515</v>
      </c>
      <c r="F569" s="211" t="s">
        <v>19</v>
      </c>
      <c r="G569" s="212">
        <v>17447628.51</v>
      </c>
      <c r="H569" s="208">
        <f t="shared" si="17"/>
        <v>17447.628510000002</v>
      </c>
    </row>
    <row r="570" spans="1:8" ht="12.75">
      <c r="A570" s="184">
        <f t="shared" si="16"/>
        <v>559</v>
      </c>
      <c r="B570" s="210" t="s">
        <v>211</v>
      </c>
      <c r="C570" s="211" t="s">
        <v>16</v>
      </c>
      <c r="D570" s="211" t="s">
        <v>61</v>
      </c>
      <c r="E570" s="211" t="s">
        <v>515</v>
      </c>
      <c r="F570" s="211" t="s">
        <v>103</v>
      </c>
      <c r="G570" s="212">
        <v>14940848</v>
      </c>
      <c r="H570" s="208">
        <f t="shared" si="17"/>
        <v>14940.848</v>
      </c>
    </row>
    <row r="571" spans="1:8" ht="25.5">
      <c r="A571" s="184">
        <f t="shared" si="16"/>
        <v>560</v>
      </c>
      <c r="B571" s="210" t="s">
        <v>204</v>
      </c>
      <c r="C571" s="211" t="s">
        <v>16</v>
      </c>
      <c r="D571" s="211" t="s">
        <v>61</v>
      </c>
      <c r="E571" s="211" t="s">
        <v>515</v>
      </c>
      <c r="F571" s="211" t="s">
        <v>102</v>
      </c>
      <c r="G571" s="212">
        <v>2143490.51</v>
      </c>
      <c r="H571" s="208">
        <f t="shared" si="17"/>
        <v>2143.4905099999996</v>
      </c>
    </row>
    <row r="572" spans="1:8" ht="12.75">
      <c r="A572" s="184">
        <f t="shared" si="16"/>
        <v>561</v>
      </c>
      <c r="B572" s="210" t="s">
        <v>212</v>
      </c>
      <c r="C572" s="211" t="s">
        <v>16</v>
      </c>
      <c r="D572" s="211" t="s">
        <v>61</v>
      </c>
      <c r="E572" s="211" t="s">
        <v>515</v>
      </c>
      <c r="F572" s="211" t="s">
        <v>104</v>
      </c>
      <c r="G572" s="212">
        <v>363290</v>
      </c>
      <c r="H572" s="208">
        <f t="shared" si="17"/>
        <v>363.29</v>
      </c>
    </row>
    <row r="573" spans="1:8" ht="38.25">
      <c r="A573" s="184">
        <f t="shared" si="16"/>
        <v>562</v>
      </c>
      <c r="B573" s="210" t="s">
        <v>696</v>
      </c>
      <c r="C573" s="211" t="s">
        <v>16</v>
      </c>
      <c r="D573" s="211" t="s">
        <v>61</v>
      </c>
      <c r="E573" s="211" t="s">
        <v>678</v>
      </c>
      <c r="F573" s="211" t="s">
        <v>19</v>
      </c>
      <c r="G573" s="212">
        <v>5284017</v>
      </c>
      <c r="H573" s="208">
        <f t="shared" si="17"/>
        <v>5284.017</v>
      </c>
    </row>
    <row r="574" spans="1:8" ht="25.5">
      <c r="A574" s="184">
        <f t="shared" si="16"/>
        <v>563</v>
      </c>
      <c r="B574" s="210" t="s">
        <v>204</v>
      </c>
      <c r="C574" s="211" t="s">
        <v>16</v>
      </c>
      <c r="D574" s="211" t="s">
        <v>61</v>
      </c>
      <c r="E574" s="211" t="s">
        <v>678</v>
      </c>
      <c r="F574" s="211" t="s">
        <v>102</v>
      </c>
      <c r="G574" s="212">
        <v>5284017</v>
      </c>
      <c r="H574" s="208">
        <f t="shared" si="17"/>
        <v>5284.017</v>
      </c>
    </row>
    <row r="575" spans="1:8" ht="38.25">
      <c r="A575" s="184">
        <f t="shared" si="16"/>
        <v>564</v>
      </c>
      <c r="B575" s="210" t="s">
        <v>886</v>
      </c>
      <c r="C575" s="211" t="s">
        <v>16</v>
      </c>
      <c r="D575" s="211" t="s">
        <v>61</v>
      </c>
      <c r="E575" s="211" t="s">
        <v>887</v>
      </c>
      <c r="F575" s="211" t="s">
        <v>19</v>
      </c>
      <c r="G575" s="212">
        <v>119500</v>
      </c>
      <c r="H575" s="208">
        <f t="shared" si="17"/>
        <v>119.5</v>
      </c>
    </row>
    <row r="576" spans="1:8" ht="25.5">
      <c r="A576" s="184">
        <f t="shared" si="16"/>
        <v>565</v>
      </c>
      <c r="B576" s="210" t="s">
        <v>204</v>
      </c>
      <c r="C576" s="211" t="s">
        <v>16</v>
      </c>
      <c r="D576" s="211" t="s">
        <v>61</v>
      </c>
      <c r="E576" s="211" t="s">
        <v>887</v>
      </c>
      <c r="F576" s="211" t="s">
        <v>102</v>
      </c>
      <c r="G576" s="212">
        <v>119500</v>
      </c>
      <c r="H576" s="208">
        <f t="shared" si="17"/>
        <v>119.5</v>
      </c>
    </row>
    <row r="577" spans="1:8" ht="51">
      <c r="A577" s="184">
        <f t="shared" si="16"/>
        <v>566</v>
      </c>
      <c r="B577" s="210" t="s">
        <v>697</v>
      </c>
      <c r="C577" s="211" t="s">
        <v>16</v>
      </c>
      <c r="D577" s="211" t="s">
        <v>61</v>
      </c>
      <c r="E577" s="211" t="s">
        <v>681</v>
      </c>
      <c r="F577" s="211" t="s">
        <v>19</v>
      </c>
      <c r="G577" s="212">
        <v>51200</v>
      </c>
      <c r="H577" s="208">
        <f t="shared" si="17"/>
        <v>51.2</v>
      </c>
    </row>
    <row r="578" spans="1:8" ht="25.5">
      <c r="A578" s="184">
        <f t="shared" si="16"/>
        <v>567</v>
      </c>
      <c r="B578" s="210" t="s">
        <v>204</v>
      </c>
      <c r="C578" s="211" t="s">
        <v>16</v>
      </c>
      <c r="D578" s="211" t="s">
        <v>61</v>
      </c>
      <c r="E578" s="211" t="s">
        <v>681</v>
      </c>
      <c r="F578" s="211" t="s">
        <v>102</v>
      </c>
      <c r="G578" s="212">
        <v>51200</v>
      </c>
      <c r="H578" s="208">
        <f t="shared" si="17"/>
        <v>51.2</v>
      </c>
    </row>
    <row r="579" spans="1:8" ht="12.75">
      <c r="A579" s="184">
        <f t="shared" si="16"/>
        <v>568</v>
      </c>
      <c r="B579" s="210" t="s">
        <v>349</v>
      </c>
      <c r="C579" s="211" t="s">
        <v>16</v>
      </c>
      <c r="D579" s="211" t="s">
        <v>1</v>
      </c>
      <c r="E579" s="211" t="s">
        <v>362</v>
      </c>
      <c r="F579" s="211" t="s">
        <v>19</v>
      </c>
      <c r="G579" s="212">
        <v>10859283.56</v>
      </c>
      <c r="H579" s="208">
        <f t="shared" si="17"/>
        <v>10859.28356</v>
      </c>
    </row>
    <row r="580" spans="1:8" ht="38.25">
      <c r="A580" s="184">
        <f t="shared" si="16"/>
        <v>569</v>
      </c>
      <c r="B580" s="210" t="s">
        <v>588</v>
      </c>
      <c r="C580" s="211" t="s">
        <v>16</v>
      </c>
      <c r="D580" s="211" t="s">
        <v>1</v>
      </c>
      <c r="E580" s="211" t="s">
        <v>492</v>
      </c>
      <c r="F580" s="211" t="s">
        <v>19</v>
      </c>
      <c r="G580" s="212">
        <v>10859283.56</v>
      </c>
      <c r="H580" s="208">
        <f t="shared" si="17"/>
        <v>10859.28356</v>
      </c>
    </row>
    <row r="581" spans="1:8" ht="25.5">
      <c r="A581" s="184">
        <f t="shared" si="16"/>
        <v>570</v>
      </c>
      <c r="B581" s="210" t="s">
        <v>513</v>
      </c>
      <c r="C581" s="211" t="s">
        <v>16</v>
      </c>
      <c r="D581" s="211" t="s">
        <v>1</v>
      </c>
      <c r="E581" s="211" t="s">
        <v>514</v>
      </c>
      <c r="F581" s="211" t="s">
        <v>19</v>
      </c>
      <c r="G581" s="212">
        <v>10859283.56</v>
      </c>
      <c r="H581" s="208">
        <f t="shared" si="17"/>
        <v>10859.28356</v>
      </c>
    </row>
    <row r="582" spans="1:8" ht="12.75">
      <c r="A582" s="184">
        <f t="shared" si="16"/>
        <v>571</v>
      </c>
      <c r="B582" s="210" t="s">
        <v>288</v>
      </c>
      <c r="C582" s="211" t="s">
        <v>16</v>
      </c>
      <c r="D582" s="211" t="s">
        <v>1</v>
      </c>
      <c r="E582" s="211" t="s">
        <v>516</v>
      </c>
      <c r="F582" s="211" t="s">
        <v>19</v>
      </c>
      <c r="G582" s="212">
        <v>2222083.56</v>
      </c>
      <c r="H582" s="208">
        <f t="shared" si="17"/>
        <v>2222.08356</v>
      </c>
    </row>
    <row r="583" spans="1:8" ht="12.75">
      <c r="A583" s="184">
        <f t="shared" si="16"/>
        <v>572</v>
      </c>
      <c r="B583" s="210" t="s">
        <v>211</v>
      </c>
      <c r="C583" s="211" t="s">
        <v>16</v>
      </c>
      <c r="D583" s="211" t="s">
        <v>1</v>
      </c>
      <c r="E583" s="211" t="s">
        <v>516</v>
      </c>
      <c r="F583" s="211" t="s">
        <v>103</v>
      </c>
      <c r="G583" s="212">
        <v>755695.07</v>
      </c>
      <c r="H583" s="208">
        <f t="shared" si="17"/>
        <v>755.69507</v>
      </c>
    </row>
    <row r="584" spans="1:8" ht="25.5">
      <c r="A584" s="184">
        <f t="shared" si="16"/>
        <v>573</v>
      </c>
      <c r="B584" s="210" t="s">
        <v>204</v>
      </c>
      <c r="C584" s="211" t="s">
        <v>16</v>
      </c>
      <c r="D584" s="211" t="s">
        <v>1</v>
      </c>
      <c r="E584" s="211" t="s">
        <v>516</v>
      </c>
      <c r="F584" s="211" t="s">
        <v>102</v>
      </c>
      <c r="G584" s="212">
        <v>1466388.49</v>
      </c>
      <c r="H584" s="208">
        <f t="shared" si="17"/>
        <v>1466.38849</v>
      </c>
    </row>
    <row r="585" spans="1:8" ht="25.5">
      <c r="A585" s="184">
        <f t="shared" si="16"/>
        <v>574</v>
      </c>
      <c r="B585" s="210" t="s">
        <v>741</v>
      </c>
      <c r="C585" s="211" t="s">
        <v>16</v>
      </c>
      <c r="D585" s="211" t="s">
        <v>1</v>
      </c>
      <c r="E585" s="211" t="s">
        <v>735</v>
      </c>
      <c r="F585" s="211" t="s">
        <v>19</v>
      </c>
      <c r="G585" s="212">
        <v>4507000</v>
      </c>
      <c r="H585" s="208">
        <f t="shared" si="17"/>
        <v>4507</v>
      </c>
    </row>
    <row r="586" spans="1:8" ht="12.75">
      <c r="A586" s="184">
        <f t="shared" si="16"/>
        <v>575</v>
      </c>
      <c r="B586" s="210" t="s">
        <v>212</v>
      </c>
      <c r="C586" s="211" t="s">
        <v>16</v>
      </c>
      <c r="D586" s="211" t="s">
        <v>1</v>
      </c>
      <c r="E586" s="211" t="s">
        <v>735</v>
      </c>
      <c r="F586" s="211" t="s">
        <v>104</v>
      </c>
      <c r="G586" s="212">
        <v>4507000</v>
      </c>
      <c r="H586" s="208">
        <f t="shared" si="17"/>
        <v>4507</v>
      </c>
    </row>
    <row r="587" spans="1:8" ht="25.5">
      <c r="A587" s="184">
        <f t="shared" si="16"/>
        <v>576</v>
      </c>
      <c r="B587" s="210" t="s">
        <v>583</v>
      </c>
      <c r="C587" s="211" t="s">
        <v>16</v>
      </c>
      <c r="D587" s="211" t="s">
        <v>1</v>
      </c>
      <c r="E587" s="211" t="s">
        <v>560</v>
      </c>
      <c r="F587" s="211" t="s">
        <v>19</v>
      </c>
      <c r="G587" s="212">
        <v>600000</v>
      </c>
      <c r="H587" s="208">
        <f t="shared" si="17"/>
        <v>600</v>
      </c>
    </row>
    <row r="588" spans="1:8" ht="25.5">
      <c r="A588" s="184">
        <f t="shared" si="16"/>
        <v>577</v>
      </c>
      <c r="B588" s="210" t="s">
        <v>204</v>
      </c>
      <c r="C588" s="211" t="s">
        <v>16</v>
      </c>
      <c r="D588" s="211" t="s">
        <v>1</v>
      </c>
      <c r="E588" s="211" t="s">
        <v>560</v>
      </c>
      <c r="F588" s="211" t="s">
        <v>102</v>
      </c>
      <c r="G588" s="212">
        <v>600000</v>
      </c>
      <c r="H588" s="208">
        <f t="shared" si="17"/>
        <v>600</v>
      </c>
    </row>
    <row r="589" spans="1:8" ht="38.25">
      <c r="A589" s="184">
        <f aca="true" t="shared" si="18" ref="A589:A612">1+A588</f>
        <v>578</v>
      </c>
      <c r="B589" s="210" t="s">
        <v>286</v>
      </c>
      <c r="C589" s="211" t="s">
        <v>16</v>
      </c>
      <c r="D589" s="211" t="s">
        <v>1</v>
      </c>
      <c r="E589" s="211" t="s">
        <v>517</v>
      </c>
      <c r="F589" s="211" t="s">
        <v>19</v>
      </c>
      <c r="G589" s="212">
        <v>80200</v>
      </c>
      <c r="H589" s="208">
        <f aca="true" t="shared" si="19" ref="H589:H612">G589/1000</f>
        <v>80.2</v>
      </c>
    </row>
    <row r="590" spans="1:8" ht="25.5">
      <c r="A590" s="184">
        <f t="shared" si="18"/>
        <v>579</v>
      </c>
      <c r="B590" s="210" t="s">
        <v>204</v>
      </c>
      <c r="C590" s="211" t="s">
        <v>16</v>
      </c>
      <c r="D590" s="211" t="s">
        <v>1</v>
      </c>
      <c r="E590" s="211" t="s">
        <v>517</v>
      </c>
      <c r="F590" s="211" t="s">
        <v>102</v>
      </c>
      <c r="G590" s="212">
        <v>80200</v>
      </c>
      <c r="H590" s="208">
        <f t="shared" si="19"/>
        <v>80.2</v>
      </c>
    </row>
    <row r="591" spans="1:8" ht="38.25">
      <c r="A591" s="184">
        <f t="shared" si="18"/>
        <v>580</v>
      </c>
      <c r="B591" s="210" t="s">
        <v>845</v>
      </c>
      <c r="C591" s="211" t="s">
        <v>16</v>
      </c>
      <c r="D591" s="211" t="s">
        <v>1</v>
      </c>
      <c r="E591" s="211" t="s">
        <v>846</v>
      </c>
      <c r="F591" s="211" t="s">
        <v>19</v>
      </c>
      <c r="G591" s="212">
        <v>3450000</v>
      </c>
      <c r="H591" s="208">
        <f t="shared" si="19"/>
        <v>3450</v>
      </c>
    </row>
    <row r="592" spans="1:8" ht="12.75">
      <c r="A592" s="184">
        <f t="shared" si="18"/>
        <v>581</v>
      </c>
      <c r="B592" s="210" t="s">
        <v>252</v>
      </c>
      <c r="C592" s="211" t="s">
        <v>16</v>
      </c>
      <c r="D592" s="211" t="s">
        <v>1</v>
      </c>
      <c r="E592" s="211" t="s">
        <v>846</v>
      </c>
      <c r="F592" s="211" t="s">
        <v>100</v>
      </c>
      <c r="G592" s="212">
        <v>3450000</v>
      </c>
      <c r="H592" s="208">
        <f t="shared" si="19"/>
        <v>3450</v>
      </c>
    </row>
    <row r="593" spans="1:8" ht="12.75">
      <c r="A593" s="184">
        <f t="shared" si="18"/>
        <v>582</v>
      </c>
      <c r="B593" s="210" t="s">
        <v>2</v>
      </c>
      <c r="C593" s="211" t="s">
        <v>21</v>
      </c>
      <c r="D593" s="211" t="s">
        <v>20</v>
      </c>
      <c r="E593" s="211" t="s">
        <v>362</v>
      </c>
      <c r="F593" s="211" t="s">
        <v>19</v>
      </c>
      <c r="G593" s="212">
        <v>3838469</v>
      </c>
      <c r="H593" s="208">
        <f t="shared" si="19"/>
        <v>3838.469</v>
      </c>
    </row>
    <row r="594" spans="1:8" ht="12.75">
      <c r="A594" s="184">
        <f t="shared" si="18"/>
        <v>583</v>
      </c>
      <c r="B594" s="210" t="s">
        <v>316</v>
      </c>
      <c r="C594" s="211" t="s">
        <v>21</v>
      </c>
      <c r="D594" s="211" t="s">
        <v>27</v>
      </c>
      <c r="E594" s="211" t="s">
        <v>362</v>
      </c>
      <c r="F594" s="211" t="s">
        <v>19</v>
      </c>
      <c r="G594" s="212">
        <v>3838469</v>
      </c>
      <c r="H594" s="208">
        <f t="shared" si="19"/>
        <v>3838.469</v>
      </c>
    </row>
    <row r="595" spans="1:8" ht="38.25">
      <c r="A595" s="184">
        <f t="shared" si="18"/>
        <v>584</v>
      </c>
      <c r="B595" s="210" t="s">
        <v>350</v>
      </c>
      <c r="C595" s="211" t="s">
        <v>21</v>
      </c>
      <c r="D595" s="211" t="s">
        <v>29</v>
      </c>
      <c r="E595" s="211" t="s">
        <v>362</v>
      </c>
      <c r="F595" s="211" t="s">
        <v>19</v>
      </c>
      <c r="G595" s="212">
        <v>3838469</v>
      </c>
      <c r="H595" s="208">
        <f t="shared" si="19"/>
        <v>3838.469</v>
      </c>
    </row>
    <row r="596" spans="1:8" ht="12.75">
      <c r="A596" s="184">
        <f t="shared" si="18"/>
        <v>585</v>
      </c>
      <c r="B596" s="210" t="s">
        <v>110</v>
      </c>
      <c r="C596" s="211" t="s">
        <v>21</v>
      </c>
      <c r="D596" s="211" t="s">
        <v>29</v>
      </c>
      <c r="E596" s="211" t="s">
        <v>363</v>
      </c>
      <c r="F596" s="211" t="s">
        <v>19</v>
      </c>
      <c r="G596" s="212">
        <v>3838469</v>
      </c>
      <c r="H596" s="208">
        <f t="shared" si="19"/>
        <v>3838.469</v>
      </c>
    </row>
    <row r="597" spans="1:8" ht="25.5">
      <c r="A597" s="184">
        <f t="shared" si="18"/>
        <v>586</v>
      </c>
      <c r="B597" s="210" t="s">
        <v>203</v>
      </c>
      <c r="C597" s="211" t="s">
        <v>21</v>
      </c>
      <c r="D597" s="211" t="s">
        <v>29</v>
      </c>
      <c r="E597" s="211" t="s">
        <v>365</v>
      </c>
      <c r="F597" s="211" t="s">
        <v>19</v>
      </c>
      <c r="G597" s="212">
        <v>1913237</v>
      </c>
      <c r="H597" s="208">
        <f t="shared" si="19"/>
        <v>1913.237</v>
      </c>
    </row>
    <row r="598" spans="1:8" ht="25.5">
      <c r="A598" s="184">
        <f t="shared" si="18"/>
        <v>587</v>
      </c>
      <c r="B598" s="210" t="s">
        <v>202</v>
      </c>
      <c r="C598" s="211" t="s">
        <v>21</v>
      </c>
      <c r="D598" s="211" t="s">
        <v>29</v>
      </c>
      <c r="E598" s="211" t="s">
        <v>365</v>
      </c>
      <c r="F598" s="211" t="s">
        <v>101</v>
      </c>
      <c r="G598" s="212">
        <v>1838858</v>
      </c>
      <c r="H598" s="208">
        <f t="shared" si="19"/>
        <v>1838.858</v>
      </c>
    </row>
    <row r="599" spans="1:8" ht="25.5">
      <c r="A599" s="184">
        <f t="shared" si="18"/>
        <v>588</v>
      </c>
      <c r="B599" s="210" t="s">
        <v>204</v>
      </c>
      <c r="C599" s="211" t="s">
        <v>21</v>
      </c>
      <c r="D599" s="211" t="s">
        <v>29</v>
      </c>
      <c r="E599" s="211" t="s">
        <v>365</v>
      </c>
      <c r="F599" s="211" t="s">
        <v>102</v>
      </c>
      <c r="G599" s="212">
        <v>74379</v>
      </c>
      <c r="H599" s="208">
        <f t="shared" si="19"/>
        <v>74.379</v>
      </c>
    </row>
    <row r="600" spans="1:8" ht="25.5">
      <c r="A600" s="184">
        <f t="shared" si="18"/>
        <v>589</v>
      </c>
      <c r="B600" s="210" t="s">
        <v>289</v>
      </c>
      <c r="C600" s="211" t="s">
        <v>21</v>
      </c>
      <c r="D600" s="211" t="s">
        <v>29</v>
      </c>
      <c r="E600" s="211" t="s">
        <v>518</v>
      </c>
      <c r="F600" s="211" t="s">
        <v>19</v>
      </c>
      <c r="G600" s="212">
        <v>1745232</v>
      </c>
      <c r="H600" s="208">
        <f t="shared" si="19"/>
        <v>1745.232</v>
      </c>
    </row>
    <row r="601" spans="1:8" ht="25.5">
      <c r="A601" s="184">
        <f t="shared" si="18"/>
        <v>590</v>
      </c>
      <c r="B601" s="210" t="s">
        <v>202</v>
      </c>
      <c r="C601" s="211" t="s">
        <v>21</v>
      </c>
      <c r="D601" s="211" t="s">
        <v>29</v>
      </c>
      <c r="E601" s="211" t="s">
        <v>518</v>
      </c>
      <c r="F601" s="211" t="s">
        <v>101</v>
      </c>
      <c r="G601" s="212">
        <v>1745232</v>
      </c>
      <c r="H601" s="208">
        <f t="shared" si="19"/>
        <v>1745.232</v>
      </c>
    </row>
    <row r="602" spans="1:8" ht="25.5">
      <c r="A602" s="184">
        <f t="shared" si="18"/>
        <v>591</v>
      </c>
      <c r="B602" s="210" t="s">
        <v>315</v>
      </c>
      <c r="C602" s="211" t="s">
        <v>21</v>
      </c>
      <c r="D602" s="211" t="s">
        <v>29</v>
      </c>
      <c r="E602" s="211" t="s">
        <v>519</v>
      </c>
      <c r="F602" s="211" t="s">
        <v>19</v>
      </c>
      <c r="G602" s="212">
        <v>180000</v>
      </c>
      <c r="H602" s="208">
        <f t="shared" si="19"/>
        <v>180</v>
      </c>
    </row>
    <row r="603" spans="1:8" ht="25.5">
      <c r="A603" s="184">
        <f t="shared" si="18"/>
        <v>592</v>
      </c>
      <c r="B603" s="210" t="s">
        <v>202</v>
      </c>
      <c r="C603" s="211" t="s">
        <v>21</v>
      </c>
      <c r="D603" s="211" t="s">
        <v>29</v>
      </c>
      <c r="E603" s="211" t="s">
        <v>519</v>
      </c>
      <c r="F603" s="211" t="s">
        <v>101</v>
      </c>
      <c r="G603" s="212">
        <v>180000</v>
      </c>
      <c r="H603" s="208">
        <f t="shared" si="19"/>
        <v>180</v>
      </c>
    </row>
    <row r="604" spans="1:8" ht="25.5">
      <c r="A604" s="184">
        <f t="shared" si="18"/>
        <v>593</v>
      </c>
      <c r="B604" s="210" t="s">
        <v>3</v>
      </c>
      <c r="C604" s="211" t="s">
        <v>4</v>
      </c>
      <c r="D604" s="211" t="s">
        <v>20</v>
      </c>
      <c r="E604" s="211" t="s">
        <v>362</v>
      </c>
      <c r="F604" s="211" t="s">
        <v>19</v>
      </c>
      <c r="G604" s="212">
        <v>4368200</v>
      </c>
      <c r="H604" s="208">
        <f t="shared" si="19"/>
        <v>4368.2</v>
      </c>
    </row>
    <row r="605" spans="1:8" ht="12.75">
      <c r="A605" s="184">
        <f t="shared" si="18"/>
        <v>594</v>
      </c>
      <c r="B605" s="210" t="s">
        <v>316</v>
      </c>
      <c r="C605" s="211" t="s">
        <v>4</v>
      </c>
      <c r="D605" s="211" t="s">
        <v>27</v>
      </c>
      <c r="E605" s="211" t="s">
        <v>362</v>
      </c>
      <c r="F605" s="211" t="s">
        <v>19</v>
      </c>
      <c r="G605" s="212">
        <v>4368200</v>
      </c>
      <c r="H605" s="208">
        <f t="shared" si="19"/>
        <v>4368.2</v>
      </c>
    </row>
    <row r="606" spans="1:8" ht="38.25">
      <c r="A606" s="184">
        <f t="shared" si="18"/>
        <v>595</v>
      </c>
      <c r="B606" s="210" t="s">
        <v>319</v>
      </c>
      <c r="C606" s="211" t="s">
        <v>4</v>
      </c>
      <c r="D606" s="211" t="s">
        <v>58</v>
      </c>
      <c r="E606" s="211" t="s">
        <v>362</v>
      </c>
      <c r="F606" s="211" t="s">
        <v>19</v>
      </c>
      <c r="G606" s="212">
        <v>4368200</v>
      </c>
      <c r="H606" s="208">
        <f t="shared" si="19"/>
        <v>4368.2</v>
      </c>
    </row>
    <row r="607" spans="1:8" ht="12.75">
      <c r="A607" s="184">
        <f t="shared" si="18"/>
        <v>596</v>
      </c>
      <c r="B607" s="210" t="s">
        <v>110</v>
      </c>
      <c r="C607" s="211" t="s">
        <v>4</v>
      </c>
      <c r="D607" s="211" t="s">
        <v>58</v>
      </c>
      <c r="E607" s="211" t="s">
        <v>363</v>
      </c>
      <c r="F607" s="211" t="s">
        <v>19</v>
      </c>
      <c r="G607" s="212">
        <v>4368200</v>
      </c>
      <c r="H607" s="208">
        <f t="shared" si="19"/>
        <v>4368.2</v>
      </c>
    </row>
    <row r="608" spans="1:8" ht="25.5">
      <c r="A608" s="184">
        <f t="shared" si="18"/>
        <v>597</v>
      </c>
      <c r="B608" s="210" t="s">
        <v>203</v>
      </c>
      <c r="C608" s="211" t="s">
        <v>4</v>
      </c>
      <c r="D608" s="211" t="s">
        <v>58</v>
      </c>
      <c r="E608" s="211" t="s">
        <v>365</v>
      </c>
      <c r="F608" s="211" t="s">
        <v>19</v>
      </c>
      <c r="G608" s="212">
        <v>3147826.79</v>
      </c>
      <c r="H608" s="208">
        <f t="shared" si="19"/>
        <v>3147.82679</v>
      </c>
    </row>
    <row r="609" spans="1:8" ht="25.5">
      <c r="A609" s="184">
        <f t="shared" si="18"/>
        <v>598</v>
      </c>
      <c r="B609" s="210" t="s">
        <v>202</v>
      </c>
      <c r="C609" s="211" t="s">
        <v>4</v>
      </c>
      <c r="D609" s="211" t="s">
        <v>58</v>
      </c>
      <c r="E609" s="211" t="s">
        <v>365</v>
      </c>
      <c r="F609" s="211" t="s">
        <v>101</v>
      </c>
      <c r="G609" s="212">
        <v>3147826.79</v>
      </c>
      <c r="H609" s="208">
        <f t="shared" si="19"/>
        <v>3147.82679</v>
      </c>
    </row>
    <row r="610" spans="1:8" s="173" customFormat="1" ht="25.5">
      <c r="A610" s="184">
        <f t="shared" si="18"/>
        <v>599</v>
      </c>
      <c r="B610" s="210" t="s">
        <v>290</v>
      </c>
      <c r="C610" s="211" t="s">
        <v>4</v>
      </c>
      <c r="D610" s="211" t="s">
        <v>58</v>
      </c>
      <c r="E610" s="211" t="s">
        <v>520</v>
      </c>
      <c r="F610" s="211" t="s">
        <v>19</v>
      </c>
      <c r="G610" s="212">
        <v>1220373.21</v>
      </c>
      <c r="H610" s="208">
        <f t="shared" si="19"/>
        <v>1220.37321</v>
      </c>
    </row>
    <row r="611" spans="1:8" ht="25.5">
      <c r="A611" s="184">
        <f t="shared" si="18"/>
        <v>600</v>
      </c>
      <c r="B611" s="210" t="s">
        <v>202</v>
      </c>
      <c r="C611" s="211" t="s">
        <v>4</v>
      </c>
      <c r="D611" s="211" t="s">
        <v>58</v>
      </c>
      <c r="E611" s="211" t="s">
        <v>520</v>
      </c>
      <c r="F611" s="211" t="s">
        <v>101</v>
      </c>
      <c r="G611" s="212">
        <v>1220373.21</v>
      </c>
      <c r="H611" s="208">
        <f t="shared" si="19"/>
        <v>1220.37321</v>
      </c>
    </row>
    <row r="612" spans="1:8" ht="12.75">
      <c r="A612" s="184">
        <f t="shared" si="18"/>
        <v>601</v>
      </c>
      <c r="B612" s="248" t="s">
        <v>603</v>
      </c>
      <c r="C612" s="249"/>
      <c r="D612" s="249"/>
      <c r="E612" s="249"/>
      <c r="F612" s="249"/>
      <c r="G612" s="209">
        <v>1510122513.21</v>
      </c>
      <c r="H612" s="208">
        <f t="shared" si="19"/>
        <v>1510122.51321</v>
      </c>
    </row>
  </sheetData>
  <sheetProtection/>
  <autoFilter ref="A10:H612"/>
  <mergeCells count="2">
    <mergeCell ref="A8:H8"/>
    <mergeCell ref="B612:F612"/>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J476"/>
  <sheetViews>
    <sheetView zoomScalePageLayoutView="0" workbookViewId="0" topLeftCell="A1">
      <selection activeCell="K19" sqref="K19"/>
    </sheetView>
  </sheetViews>
  <sheetFormatPr defaultColWidth="9.00390625" defaultRowHeight="12.75"/>
  <cols>
    <col min="1" max="1" width="4.75390625" style="183" customWidth="1"/>
    <col min="2" max="2" width="52.75390625" style="205" customWidth="1"/>
    <col min="3" max="3" width="5.625" style="201" customWidth="1"/>
    <col min="4" max="4" width="5.25390625" style="201" customWidth="1"/>
    <col min="5" max="5" width="12.00390625" style="201" customWidth="1"/>
    <col min="6" max="6" width="10.00390625" style="201" customWidth="1"/>
    <col min="7" max="7" width="0.12890625" style="181" hidden="1" customWidth="1"/>
    <col min="8" max="8" width="11.25390625" style="181" hidden="1" customWidth="1"/>
    <col min="9" max="9" width="11.25390625" style="181" customWidth="1"/>
    <col min="10" max="10" width="10.00390625" style="181" customWidth="1"/>
    <col min="11" max="16384" width="9.125" style="182" customWidth="1"/>
  </cols>
  <sheetData>
    <row r="1" spans="2:10" ht="12">
      <c r="B1" s="213"/>
      <c r="C1" s="187"/>
      <c r="D1" s="187"/>
      <c r="E1" s="187"/>
      <c r="F1" s="187"/>
      <c r="G1" s="186"/>
      <c r="H1" s="186"/>
      <c r="I1" s="186"/>
      <c r="J1" s="191" t="s">
        <v>1248</v>
      </c>
    </row>
    <row r="2" spans="2:10" ht="12">
      <c r="B2" s="213"/>
      <c r="C2" s="187"/>
      <c r="D2" s="187"/>
      <c r="E2" s="187"/>
      <c r="F2" s="187"/>
      <c r="G2" s="186"/>
      <c r="H2" s="186"/>
      <c r="I2" s="186"/>
      <c r="J2" s="191" t="s">
        <v>1237</v>
      </c>
    </row>
    <row r="3" spans="2:10" ht="12">
      <c r="B3" s="213"/>
      <c r="C3" s="187"/>
      <c r="D3" s="187"/>
      <c r="E3" s="187"/>
      <c r="F3" s="187"/>
      <c r="G3" s="186"/>
      <c r="H3" s="186"/>
      <c r="I3" s="186"/>
      <c r="J3" s="191" t="s">
        <v>17</v>
      </c>
    </row>
    <row r="4" spans="2:10" ht="12">
      <c r="B4" s="213"/>
      <c r="C4" s="187"/>
      <c r="D4" s="187"/>
      <c r="E4" s="187"/>
      <c r="F4" s="187"/>
      <c r="G4" s="186"/>
      <c r="H4" s="186"/>
      <c r="I4" s="186"/>
      <c r="J4" s="191" t="s">
        <v>18</v>
      </c>
    </row>
    <row r="5" spans="2:10" ht="12">
      <c r="B5" s="213"/>
      <c r="C5" s="187"/>
      <c r="D5" s="187"/>
      <c r="E5" s="187"/>
      <c r="F5" s="187"/>
      <c r="G5" s="186"/>
      <c r="H5" s="186"/>
      <c r="I5" s="186"/>
      <c r="J5" s="191" t="s">
        <v>17</v>
      </c>
    </row>
    <row r="6" spans="2:10" ht="12">
      <c r="B6" s="213"/>
      <c r="C6" s="187"/>
      <c r="D6" s="187"/>
      <c r="E6" s="187"/>
      <c r="F6" s="187"/>
      <c r="G6" s="186"/>
      <c r="H6" s="186"/>
      <c r="I6" s="186"/>
      <c r="J6" s="191" t="s">
        <v>650</v>
      </c>
    </row>
    <row r="7" spans="2:10" ht="12">
      <c r="B7" s="213"/>
      <c r="C7" s="187"/>
      <c r="D7" s="187"/>
      <c r="E7" s="187"/>
      <c r="F7" s="187"/>
      <c r="G7" s="186"/>
      <c r="H7" s="186"/>
      <c r="I7" s="186"/>
      <c r="J7" s="186"/>
    </row>
    <row r="8" spans="1:10" ht="12">
      <c r="A8" s="252" t="s">
        <v>1249</v>
      </c>
      <c r="B8" s="253"/>
      <c r="C8" s="253"/>
      <c r="D8" s="253"/>
      <c r="E8" s="253"/>
      <c r="F8" s="253"/>
      <c r="G8" s="253"/>
      <c r="H8" s="253"/>
      <c r="I8" s="253"/>
      <c r="J8" s="253"/>
    </row>
    <row r="9" spans="1:10" ht="12">
      <c r="A9" s="202"/>
      <c r="B9" s="214"/>
      <c r="C9" s="215"/>
      <c r="D9" s="215"/>
      <c r="E9" s="215"/>
      <c r="F9" s="215"/>
      <c r="G9" s="215"/>
      <c r="H9" s="215"/>
      <c r="I9" s="215"/>
      <c r="J9" s="215"/>
    </row>
    <row r="10" spans="1:10" ht="12">
      <c r="A10" s="241" t="s">
        <v>1239</v>
      </c>
      <c r="B10" s="254" t="s">
        <v>200</v>
      </c>
      <c r="C10" s="241" t="s">
        <v>109</v>
      </c>
      <c r="D10" s="241" t="s">
        <v>1240</v>
      </c>
      <c r="E10" s="241" t="s">
        <v>54</v>
      </c>
      <c r="F10" s="241" t="s">
        <v>55</v>
      </c>
      <c r="G10" s="190"/>
      <c r="H10" s="190"/>
      <c r="I10" s="190" t="s">
        <v>1241</v>
      </c>
      <c r="J10" s="190" t="s">
        <v>1242</v>
      </c>
    </row>
    <row r="11" spans="1:10" ht="33.75">
      <c r="A11" s="242"/>
      <c r="B11" s="255"/>
      <c r="C11" s="256"/>
      <c r="D11" s="256"/>
      <c r="E11" s="256"/>
      <c r="F11" s="256"/>
      <c r="G11" s="216"/>
      <c r="H11" s="216"/>
      <c r="I11" s="190" t="s">
        <v>48</v>
      </c>
      <c r="J11" s="190" t="s">
        <v>48</v>
      </c>
    </row>
    <row r="12" spans="1:10" ht="12">
      <c r="A12" s="184">
        <v>1</v>
      </c>
      <c r="B12" s="217">
        <v>2</v>
      </c>
      <c r="C12" s="190">
        <v>3</v>
      </c>
      <c r="D12" s="190">
        <v>4</v>
      </c>
      <c r="E12" s="190">
        <v>5</v>
      </c>
      <c r="F12" s="190">
        <v>6</v>
      </c>
      <c r="G12" s="190"/>
      <c r="H12" s="190"/>
      <c r="I12" s="190">
        <v>7</v>
      </c>
      <c r="J12" s="190">
        <v>8</v>
      </c>
    </row>
    <row r="13" spans="1:10" ht="12.75">
      <c r="A13" s="184">
        <f aca="true" t="shared" si="0" ref="A13:A76">1+A12</f>
        <v>2</v>
      </c>
      <c r="B13" s="165" t="s">
        <v>62</v>
      </c>
      <c r="C13" s="166" t="s">
        <v>50</v>
      </c>
      <c r="D13" s="166" t="s">
        <v>20</v>
      </c>
      <c r="E13" s="166" t="s">
        <v>362</v>
      </c>
      <c r="F13" s="166" t="s">
        <v>19</v>
      </c>
      <c r="G13" s="168">
        <v>376927980</v>
      </c>
      <c r="H13" s="168">
        <v>369558700</v>
      </c>
      <c r="I13" s="178">
        <f>G13/1000</f>
        <v>376927.98</v>
      </c>
      <c r="J13" s="178">
        <f>H13/1000</f>
        <v>369558.7</v>
      </c>
    </row>
    <row r="14" spans="1:10" ht="12.75">
      <c r="A14" s="184">
        <f t="shared" si="0"/>
        <v>3</v>
      </c>
      <c r="B14" s="165" t="s">
        <v>316</v>
      </c>
      <c r="C14" s="166" t="s">
        <v>50</v>
      </c>
      <c r="D14" s="166" t="s">
        <v>27</v>
      </c>
      <c r="E14" s="166" t="s">
        <v>362</v>
      </c>
      <c r="F14" s="166" t="s">
        <v>19</v>
      </c>
      <c r="G14" s="168">
        <v>79976477</v>
      </c>
      <c r="H14" s="168">
        <v>74810287</v>
      </c>
      <c r="I14" s="178">
        <f aca="true" t="shared" si="1" ref="I14:J77">G14/1000</f>
        <v>79976.477</v>
      </c>
      <c r="J14" s="178">
        <f t="shared" si="1"/>
        <v>74810.287</v>
      </c>
    </row>
    <row r="15" spans="1:10" ht="38.25">
      <c r="A15" s="184">
        <f t="shared" si="0"/>
        <v>4</v>
      </c>
      <c r="B15" s="165" t="s">
        <v>317</v>
      </c>
      <c r="C15" s="166" t="s">
        <v>50</v>
      </c>
      <c r="D15" s="166" t="s">
        <v>28</v>
      </c>
      <c r="E15" s="166" t="s">
        <v>362</v>
      </c>
      <c r="F15" s="166" t="s">
        <v>19</v>
      </c>
      <c r="G15" s="168">
        <v>2067529</v>
      </c>
      <c r="H15" s="168">
        <v>2150195</v>
      </c>
      <c r="I15" s="178">
        <f t="shared" si="1"/>
        <v>2067.529</v>
      </c>
      <c r="J15" s="178">
        <f t="shared" si="1"/>
        <v>2150.195</v>
      </c>
    </row>
    <row r="16" spans="1:10" ht="12.75">
      <c r="A16" s="184">
        <f t="shared" si="0"/>
        <v>5</v>
      </c>
      <c r="B16" s="165" t="s">
        <v>110</v>
      </c>
      <c r="C16" s="166" t="s">
        <v>50</v>
      </c>
      <c r="D16" s="166" t="s">
        <v>28</v>
      </c>
      <c r="E16" s="166" t="s">
        <v>363</v>
      </c>
      <c r="F16" s="166" t="s">
        <v>19</v>
      </c>
      <c r="G16" s="168">
        <v>2067529</v>
      </c>
      <c r="H16" s="168">
        <v>2150195</v>
      </c>
      <c r="I16" s="178">
        <f t="shared" si="1"/>
        <v>2067.529</v>
      </c>
      <c r="J16" s="178">
        <f t="shared" si="1"/>
        <v>2150.195</v>
      </c>
    </row>
    <row r="17" spans="1:10" ht="12.75">
      <c r="A17" s="184">
        <f t="shared" si="0"/>
        <v>6</v>
      </c>
      <c r="B17" s="165" t="s">
        <v>201</v>
      </c>
      <c r="C17" s="166" t="s">
        <v>50</v>
      </c>
      <c r="D17" s="166" t="s">
        <v>28</v>
      </c>
      <c r="E17" s="166" t="s">
        <v>364</v>
      </c>
      <c r="F17" s="166" t="s">
        <v>19</v>
      </c>
      <c r="G17" s="168">
        <v>2067529</v>
      </c>
      <c r="H17" s="168">
        <v>2150195</v>
      </c>
      <c r="I17" s="178">
        <f t="shared" si="1"/>
        <v>2067.529</v>
      </c>
      <c r="J17" s="178">
        <f t="shared" si="1"/>
        <v>2150.195</v>
      </c>
    </row>
    <row r="18" spans="1:10" ht="25.5">
      <c r="A18" s="184">
        <f t="shared" si="0"/>
        <v>7</v>
      </c>
      <c r="B18" s="165" t="s">
        <v>202</v>
      </c>
      <c r="C18" s="166" t="s">
        <v>50</v>
      </c>
      <c r="D18" s="166" t="s">
        <v>28</v>
      </c>
      <c r="E18" s="166" t="s">
        <v>364</v>
      </c>
      <c r="F18" s="166" t="s">
        <v>101</v>
      </c>
      <c r="G18" s="168">
        <v>2067529</v>
      </c>
      <c r="H18" s="168">
        <v>2150195</v>
      </c>
      <c r="I18" s="178">
        <f t="shared" si="1"/>
        <v>2067.529</v>
      </c>
      <c r="J18" s="178">
        <f t="shared" si="1"/>
        <v>2150.195</v>
      </c>
    </row>
    <row r="19" spans="1:10" ht="51">
      <c r="A19" s="184">
        <f t="shared" si="0"/>
        <v>8</v>
      </c>
      <c r="B19" s="165" t="s">
        <v>318</v>
      </c>
      <c r="C19" s="166" t="s">
        <v>50</v>
      </c>
      <c r="D19" s="166" t="s">
        <v>30</v>
      </c>
      <c r="E19" s="166" t="s">
        <v>362</v>
      </c>
      <c r="F19" s="166" t="s">
        <v>19</v>
      </c>
      <c r="G19" s="168">
        <v>31357090</v>
      </c>
      <c r="H19" s="168">
        <v>32609833</v>
      </c>
      <c r="I19" s="178">
        <f t="shared" si="1"/>
        <v>31357.09</v>
      </c>
      <c r="J19" s="178">
        <f t="shared" si="1"/>
        <v>32609.833</v>
      </c>
    </row>
    <row r="20" spans="1:10" ht="12.75">
      <c r="A20" s="184">
        <f t="shared" si="0"/>
        <v>9</v>
      </c>
      <c r="B20" s="165" t="s">
        <v>110</v>
      </c>
      <c r="C20" s="166" t="s">
        <v>50</v>
      </c>
      <c r="D20" s="166" t="s">
        <v>30</v>
      </c>
      <c r="E20" s="166" t="s">
        <v>363</v>
      </c>
      <c r="F20" s="166" t="s">
        <v>19</v>
      </c>
      <c r="G20" s="168">
        <v>31357090</v>
      </c>
      <c r="H20" s="168">
        <v>32609833</v>
      </c>
      <c r="I20" s="178">
        <f t="shared" si="1"/>
        <v>31357.09</v>
      </c>
      <c r="J20" s="178">
        <f t="shared" si="1"/>
        <v>32609.833</v>
      </c>
    </row>
    <row r="21" spans="1:10" ht="25.5">
      <c r="A21" s="184">
        <f t="shared" si="0"/>
        <v>10</v>
      </c>
      <c r="B21" s="165" t="s">
        <v>203</v>
      </c>
      <c r="C21" s="166" t="s">
        <v>50</v>
      </c>
      <c r="D21" s="166" t="s">
        <v>30</v>
      </c>
      <c r="E21" s="166" t="s">
        <v>365</v>
      </c>
      <c r="F21" s="166" t="s">
        <v>19</v>
      </c>
      <c r="G21" s="168">
        <v>31357090</v>
      </c>
      <c r="H21" s="168">
        <v>32609833</v>
      </c>
      <c r="I21" s="178">
        <f t="shared" si="1"/>
        <v>31357.09</v>
      </c>
      <c r="J21" s="178">
        <f t="shared" si="1"/>
        <v>32609.833</v>
      </c>
    </row>
    <row r="22" spans="1:10" ht="25.5">
      <c r="A22" s="184">
        <f t="shared" si="0"/>
        <v>11</v>
      </c>
      <c r="B22" s="165" t="s">
        <v>202</v>
      </c>
      <c r="C22" s="166" t="s">
        <v>50</v>
      </c>
      <c r="D22" s="166" t="s">
        <v>30</v>
      </c>
      <c r="E22" s="166" t="s">
        <v>365</v>
      </c>
      <c r="F22" s="166" t="s">
        <v>101</v>
      </c>
      <c r="G22" s="168">
        <v>31339090</v>
      </c>
      <c r="H22" s="168">
        <v>32592533</v>
      </c>
      <c r="I22" s="178">
        <f t="shared" si="1"/>
        <v>31339.09</v>
      </c>
      <c r="J22" s="178">
        <f t="shared" si="1"/>
        <v>32592.533</v>
      </c>
    </row>
    <row r="23" spans="1:10" ht="25.5">
      <c r="A23" s="184">
        <f t="shared" si="0"/>
        <v>12</v>
      </c>
      <c r="B23" s="165" t="s">
        <v>204</v>
      </c>
      <c r="C23" s="166" t="s">
        <v>50</v>
      </c>
      <c r="D23" s="166" t="s">
        <v>30</v>
      </c>
      <c r="E23" s="166" t="s">
        <v>365</v>
      </c>
      <c r="F23" s="166" t="s">
        <v>102</v>
      </c>
      <c r="G23" s="168">
        <v>18000</v>
      </c>
      <c r="H23" s="168">
        <v>17300</v>
      </c>
      <c r="I23" s="178">
        <f t="shared" si="1"/>
        <v>18</v>
      </c>
      <c r="J23" s="178">
        <f t="shared" si="1"/>
        <v>17.3</v>
      </c>
    </row>
    <row r="24" spans="1:10" ht="12.75">
      <c r="A24" s="184">
        <f t="shared" si="0"/>
        <v>13</v>
      </c>
      <c r="B24" s="165" t="s">
        <v>864</v>
      </c>
      <c r="C24" s="166" t="s">
        <v>50</v>
      </c>
      <c r="D24" s="166" t="s">
        <v>865</v>
      </c>
      <c r="E24" s="166" t="s">
        <v>362</v>
      </c>
      <c r="F24" s="166" t="s">
        <v>19</v>
      </c>
      <c r="G24" s="168">
        <v>800</v>
      </c>
      <c r="H24" s="168">
        <v>16800</v>
      </c>
      <c r="I24" s="178">
        <f t="shared" si="1"/>
        <v>0.8</v>
      </c>
      <c r="J24" s="178">
        <f t="shared" si="1"/>
        <v>16.8</v>
      </c>
    </row>
    <row r="25" spans="1:10" ht="12.75">
      <c r="A25" s="184">
        <f t="shared" si="0"/>
        <v>14</v>
      </c>
      <c r="B25" s="165" t="s">
        <v>110</v>
      </c>
      <c r="C25" s="166" t="s">
        <v>50</v>
      </c>
      <c r="D25" s="166" t="s">
        <v>865</v>
      </c>
      <c r="E25" s="166" t="s">
        <v>363</v>
      </c>
      <c r="F25" s="166" t="s">
        <v>19</v>
      </c>
      <c r="G25" s="168">
        <v>800</v>
      </c>
      <c r="H25" s="168">
        <v>16800</v>
      </c>
      <c r="I25" s="178">
        <f t="shared" si="1"/>
        <v>0.8</v>
      </c>
      <c r="J25" s="178">
        <f t="shared" si="1"/>
        <v>16.8</v>
      </c>
    </row>
    <row r="26" spans="1:10" ht="76.5">
      <c r="A26" s="184">
        <f t="shared" si="0"/>
        <v>15</v>
      </c>
      <c r="B26" s="165" t="s">
        <v>722</v>
      </c>
      <c r="C26" s="166" t="s">
        <v>50</v>
      </c>
      <c r="D26" s="166" t="s">
        <v>865</v>
      </c>
      <c r="E26" s="166" t="s">
        <v>568</v>
      </c>
      <c r="F26" s="166" t="s">
        <v>19</v>
      </c>
      <c r="G26" s="168">
        <v>800</v>
      </c>
      <c r="H26" s="168">
        <v>16800</v>
      </c>
      <c r="I26" s="178">
        <f t="shared" si="1"/>
        <v>0.8</v>
      </c>
      <c r="J26" s="178">
        <f t="shared" si="1"/>
        <v>16.8</v>
      </c>
    </row>
    <row r="27" spans="1:10" ht="12.75">
      <c r="A27" s="184">
        <f t="shared" si="0"/>
        <v>16</v>
      </c>
      <c r="B27" s="165" t="s">
        <v>866</v>
      </c>
      <c r="C27" s="166" t="s">
        <v>50</v>
      </c>
      <c r="D27" s="166" t="s">
        <v>865</v>
      </c>
      <c r="E27" s="166" t="s">
        <v>568</v>
      </c>
      <c r="F27" s="166" t="s">
        <v>867</v>
      </c>
      <c r="G27" s="168">
        <v>800</v>
      </c>
      <c r="H27" s="168">
        <v>16800</v>
      </c>
      <c r="I27" s="178">
        <f t="shared" si="1"/>
        <v>0.8</v>
      </c>
      <c r="J27" s="178">
        <f t="shared" si="1"/>
        <v>16.8</v>
      </c>
    </row>
    <row r="28" spans="1:10" ht="38.25">
      <c r="A28" s="184">
        <f t="shared" si="0"/>
        <v>17</v>
      </c>
      <c r="B28" s="165" t="s">
        <v>319</v>
      </c>
      <c r="C28" s="166" t="s">
        <v>50</v>
      </c>
      <c r="D28" s="166" t="s">
        <v>58</v>
      </c>
      <c r="E28" s="166" t="s">
        <v>362</v>
      </c>
      <c r="F28" s="166" t="s">
        <v>19</v>
      </c>
      <c r="G28" s="168">
        <v>14523830</v>
      </c>
      <c r="H28" s="168">
        <v>14833388</v>
      </c>
      <c r="I28" s="178">
        <f t="shared" si="1"/>
        <v>14523.83</v>
      </c>
      <c r="J28" s="178">
        <f t="shared" si="1"/>
        <v>14833.388</v>
      </c>
    </row>
    <row r="29" spans="1:10" ht="12.75">
      <c r="A29" s="184">
        <f t="shared" si="0"/>
        <v>18</v>
      </c>
      <c r="B29" s="165" t="s">
        <v>110</v>
      </c>
      <c r="C29" s="166" t="s">
        <v>50</v>
      </c>
      <c r="D29" s="166" t="s">
        <v>58</v>
      </c>
      <c r="E29" s="166" t="s">
        <v>363</v>
      </c>
      <c r="F29" s="166" t="s">
        <v>19</v>
      </c>
      <c r="G29" s="168">
        <v>14523830</v>
      </c>
      <c r="H29" s="168">
        <v>14833388</v>
      </c>
      <c r="I29" s="178">
        <f t="shared" si="1"/>
        <v>14523.83</v>
      </c>
      <c r="J29" s="178">
        <f t="shared" si="1"/>
        <v>14833.388</v>
      </c>
    </row>
    <row r="30" spans="1:10" ht="25.5">
      <c r="A30" s="184">
        <f t="shared" si="0"/>
        <v>19</v>
      </c>
      <c r="B30" s="165" t="s">
        <v>203</v>
      </c>
      <c r="C30" s="166" t="s">
        <v>50</v>
      </c>
      <c r="D30" s="166" t="s">
        <v>58</v>
      </c>
      <c r="E30" s="166" t="s">
        <v>365</v>
      </c>
      <c r="F30" s="166" t="s">
        <v>19</v>
      </c>
      <c r="G30" s="168">
        <v>14523830</v>
      </c>
      <c r="H30" s="168">
        <v>14833388</v>
      </c>
      <c r="I30" s="178">
        <f t="shared" si="1"/>
        <v>14523.83</v>
      </c>
      <c r="J30" s="178">
        <f t="shared" si="1"/>
        <v>14833.388</v>
      </c>
    </row>
    <row r="31" spans="1:10" ht="25.5">
      <c r="A31" s="184">
        <f t="shared" si="0"/>
        <v>20</v>
      </c>
      <c r="B31" s="165" t="s">
        <v>202</v>
      </c>
      <c r="C31" s="166" t="s">
        <v>50</v>
      </c>
      <c r="D31" s="166" t="s">
        <v>58</v>
      </c>
      <c r="E31" s="166" t="s">
        <v>365</v>
      </c>
      <c r="F31" s="166" t="s">
        <v>101</v>
      </c>
      <c r="G31" s="168">
        <v>12714830</v>
      </c>
      <c r="H31" s="168">
        <v>13223388</v>
      </c>
      <c r="I31" s="178">
        <f t="shared" si="1"/>
        <v>12714.83</v>
      </c>
      <c r="J31" s="178">
        <f t="shared" si="1"/>
        <v>13223.388</v>
      </c>
    </row>
    <row r="32" spans="1:10" ht="25.5">
      <c r="A32" s="184">
        <f t="shared" si="0"/>
        <v>21</v>
      </c>
      <c r="B32" s="165" t="s">
        <v>204</v>
      </c>
      <c r="C32" s="166" t="s">
        <v>50</v>
      </c>
      <c r="D32" s="166" t="s">
        <v>58</v>
      </c>
      <c r="E32" s="166" t="s">
        <v>365</v>
      </c>
      <c r="F32" s="166" t="s">
        <v>102</v>
      </c>
      <c r="G32" s="168">
        <v>1809000</v>
      </c>
      <c r="H32" s="168">
        <v>1610000</v>
      </c>
      <c r="I32" s="178">
        <f t="shared" si="1"/>
        <v>1809</v>
      </c>
      <c r="J32" s="178">
        <f t="shared" si="1"/>
        <v>1610</v>
      </c>
    </row>
    <row r="33" spans="1:10" ht="12.75">
      <c r="A33" s="184">
        <f t="shared" si="0"/>
        <v>22</v>
      </c>
      <c r="B33" s="165" t="s">
        <v>320</v>
      </c>
      <c r="C33" s="166" t="s">
        <v>50</v>
      </c>
      <c r="D33" s="166" t="s">
        <v>87</v>
      </c>
      <c r="E33" s="166" t="s">
        <v>362</v>
      </c>
      <c r="F33" s="166" t="s">
        <v>19</v>
      </c>
      <c r="G33" s="168">
        <v>1000000</v>
      </c>
      <c r="H33" s="168">
        <v>1000000</v>
      </c>
      <c r="I33" s="178">
        <f t="shared" si="1"/>
        <v>1000</v>
      </c>
      <c r="J33" s="178">
        <f t="shared" si="1"/>
        <v>1000</v>
      </c>
    </row>
    <row r="34" spans="1:10" ht="12.75">
      <c r="A34" s="184">
        <f t="shared" si="0"/>
        <v>23</v>
      </c>
      <c r="B34" s="165" t="s">
        <v>110</v>
      </c>
      <c r="C34" s="166" t="s">
        <v>50</v>
      </c>
      <c r="D34" s="166" t="s">
        <v>87</v>
      </c>
      <c r="E34" s="166" t="s">
        <v>363</v>
      </c>
      <c r="F34" s="166" t="s">
        <v>19</v>
      </c>
      <c r="G34" s="168">
        <v>1000000</v>
      </c>
      <c r="H34" s="168">
        <v>1000000</v>
      </c>
      <c r="I34" s="178">
        <f t="shared" si="1"/>
        <v>1000</v>
      </c>
      <c r="J34" s="178">
        <f t="shared" si="1"/>
        <v>1000</v>
      </c>
    </row>
    <row r="35" spans="1:10" ht="12.75">
      <c r="A35" s="184">
        <f t="shared" si="0"/>
        <v>24</v>
      </c>
      <c r="B35" s="165" t="s">
        <v>205</v>
      </c>
      <c r="C35" s="166" t="s">
        <v>50</v>
      </c>
      <c r="D35" s="166" t="s">
        <v>87</v>
      </c>
      <c r="E35" s="166" t="s">
        <v>366</v>
      </c>
      <c r="F35" s="166" t="s">
        <v>19</v>
      </c>
      <c r="G35" s="168">
        <v>1000000</v>
      </c>
      <c r="H35" s="168">
        <v>1000000</v>
      </c>
      <c r="I35" s="178">
        <f t="shared" si="1"/>
        <v>1000</v>
      </c>
      <c r="J35" s="178">
        <f t="shared" si="1"/>
        <v>1000</v>
      </c>
    </row>
    <row r="36" spans="1:10" ht="12.75">
      <c r="A36" s="184">
        <f t="shared" si="0"/>
        <v>25</v>
      </c>
      <c r="B36" s="165" t="s">
        <v>206</v>
      </c>
      <c r="C36" s="166" t="s">
        <v>50</v>
      </c>
      <c r="D36" s="166" t="s">
        <v>87</v>
      </c>
      <c r="E36" s="166" t="s">
        <v>366</v>
      </c>
      <c r="F36" s="166" t="s">
        <v>96</v>
      </c>
      <c r="G36" s="168">
        <v>1000000</v>
      </c>
      <c r="H36" s="168">
        <v>1000000</v>
      </c>
      <c r="I36" s="178">
        <f t="shared" si="1"/>
        <v>1000</v>
      </c>
      <c r="J36" s="178">
        <f t="shared" si="1"/>
        <v>1000</v>
      </c>
    </row>
    <row r="37" spans="1:10" ht="12.75">
      <c r="A37" s="184">
        <f t="shared" si="0"/>
        <v>26</v>
      </c>
      <c r="B37" s="165" t="s">
        <v>321</v>
      </c>
      <c r="C37" s="166" t="s">
        <v>50</v>
      </c>
      <c r="D37" s="166" t="s">
        <v>89</v>
      </c>
      <c r="E37" s="166" t="s">
        <v>362</v>
      </c>
      <c r="F37" s="166" t="s">
        <v>19</v>
      </c>
      <c r="G37" s="168">
        <v>31027228</v>
      </c>
      <c r="H37" s="168">
        <v>24200071</v>
      </c>
      <c r="I37" s="178">
        <f t="shared" si="1"/>
        <v>31027.228</v>
      </c>
      <c r="J37" s="178">
        <f t="shared" si="1"/>
        <v>24200.071</v>
      </c>
    </row>
    <row r="38" spans="1:10" ht="51">
      <c r="A38" s="184">
        <f t="shared" si="0"/>
        <v>27</v>
      </c>
      <c r="B38" s="165" t="s">
        <v>589</v>
      </c>
      <c r="C38" s="166" t="s">
        <v>50</v>
      </c>
      <c r="D38" s="166" t="s">
        <v>89</v>
      </c>
      <c r="E38" s="166" t="s">
        <v>367</v>
      </c>
      <c r="F38" s="166" t="s">
        <v>19</v>
      </c>
      <c r="G38" s="168">
        <v>24034568</v>
      </c>
      <c r="H38" s="168">
        <v>20349141</v>
      </c>
      <c r="I38" s="178">
        <f t="shared" si="1"/>
        <v>24034.568</v>
      </c>
      <c r="J38" s="178">
        <f t="shared" si="1"/>
        <v>20349.141</v>
      </c>
    </row>
    <row r="39" spans="1:10" ht="38.25">
      <c r="A39" s="184">
        <f t="shared" si="0"/>
        <v>28</v>
      </c>
      <c r="B39" s="165" t="s">
        <v>306</v>
      </c>
      <c r="C39" s="166" t="s">
        <v>50</v>
      </c>
      <c r="D39" s="166" t="s">
        <v>89</v>
      </c>
      <c r="E39" s="166" t="s">
        <v>368</v>
      </c>
      <c r="F39" s="166" t="s">
        <v>19</v>
      </c>
      <c r="G39" s="168">
        <v>18772880</v>
      </c>
      <c r="H39" s="168">
        <v>15250400</v>
      </c>
      <c r="I39" s="178">
        <f t="shared" si="1"/>
        <v>18772.88</v>
      </c>
      <c r="J39" s="178">
        <f t="shared" si="1"/>
        <v>15250.4</v>
      </c>
    </row>
    <row r="40" spans="1:10" ht="25.5">
      <c r="A40" s="184">
        <f t="shared" si="0"/>
        <v>29</v>
      </c>
      <c r="B40" s="165" t="s">
        <v>211</v>
      </c>
      <c r="C40" s="166" t="s">
        <v>50</v>
      </c>
      <c r="D40" s="166" t="s">
        <v>89</v>
      </c>
      <c r="E40" s="166" t="s">
        <v>368</v>
      </c>
      <c r="F40" s="166" t="s">
        <v>103</v>
      </c>
      <c r="G40" s="168">
        <v>13511120</v>
      </c>
      <c r="H40" s="168">
        <v>14050640</v>
      </c>
      <c r="I40" s="178">
        <f t="shared" si="1"/>
        <v>13511.12</v>
      </c>
      <c r="J40" s="178">
        <f t="shared" si="1"/>
        <v>14050.64</v>
      </c>
    </row>
    <row r="41" spans="1:10" ht="25.5">
      <c r="A41" s="184">
        <f t="shared" si="0"/>
        <v>30</v>
      </c>
      <c r="B41" s="165" t="s">
        <v>204</v>
      </c>
      <c r="C41" s="166" t="s">
        <v>50</v>
      </c>
      <c r="D41" s="166" t="s">
        <v>89</v>
      </c>
      <c r="E41" s="166" t="s">
        <v>368</v>
      </c>
      <c r="F41" s="166" t="s">
        <v>102</v>
      </c>
      <c r="G41" s="168">
        <v>5218400</v>
      </c>
      <c r="H41" s="168">
        <v>1199760</v>
      </c>
      <c r="I41" s="178">
        <f t="shared" si="1"/>
        <v>5218.4</v>
      </c>
      <c r="J41" s="178">
        <f t="shared" si="1"/>
        <v>1199.76</v>
      </c>
    </row>
    <row r="42" spans="1:10" ht="12.75">
      <c r="A42" s="184">
        <f t="shared" si="0"/>
        <v>31</v>
      </c>
      <c r="B42" s="165" t="s">
        <v>212</v>
      </c>
      <c r="C42" s="166" t="s">
        <v>50</v>
      </c>
      <c r="D42" s="166" t="s">
        <v>89</v>
      </c>
      <c r="E42" s="166" t="s">
        <v>368</v>
      </c>
      <c r="F42" s="166" t="s">
        <v>104</v>
      </c>
      <c r="G42" s="168">
        <v>43360</v>
      </c>
      <c r="H42" s="168">
        <v>0</v>
      </c>
      <c r="I42" s="178">
        <f t="shared" si="1"/>
        <v>43.36</v>
      </c>
      <c r="J42" s="178">
        <f t="shared" si="1"/>
        <v>0</v>
      </c>
    </row>
    <row r="43" spans="1:10" ht="51">
      <c r="A43" s="184">
        <f t="shared" si="0"/>
        <v>32</v>
      </c>
      <c r="B43" s="165" t="s">
        <v>207</v>
      </c>
      <c r="C43" s="166" t="s">
        <v>50</v>
      </c>
      <c r="D43" s="166" t="s">
        <v>89</v>
      </c>
      <c r="E43" s="166" t="s">
        <v>369</v>
      </c>
      <c r="F43" s="166" t="s">
        <v>19</v>
      </c>
      <c r="G43" s="168">
        <v>50000</v>
      </c>
      <c r="H43" s="168">
        <v>50000</v>
      </c>
      <c r="I43" s="178">
        <f t="shared" si="1"/>
        <v>50</v>
      </c>
      <c r="J43" s="178">
        <f t="shared" si="1"/>
        <v>50</v>
      </c>
    </row>
    <row r="44" spans="1:10" ht="25.5">
      <c r="A44" s="184">
        <f t="shared" si="0"/>
        <v>33</v>
      </c>
      <c r="B44" s="165" t="s">
        <v>204</v>
      </c>
      <c r="C44" s="166" t="s">
        <v>50</v>
      </c>
      <c r="D44" s="166" t="s">
        <v>89</v>
      </c>
      <c r="E44" s="166" t="s">
        <v>369</v>
      </c>
      <c r="F44" s="166" t="s">
        <v>102</v>
      </c>
      <c r="G44" s="168">
        <v>50000</v>
      </c>
      <c r="H44" s="168">
        <v>50000</v>
      </c>
      <c r="I44" s="178">
        <f t="shared" si="1"/>
        <v>50</v>
      </c>
      <c r="J44" s="178">
        <f t="shared" si="1"/>
        <v>50</v>
      </c>
    </row>
    <row r="45" spans="1:10" ht="51">
      <c r="A45" s="184">
        <f t="shared" si="0"/>
        <v>34</v>
      </c>
      <c r="B45" s="165" t="s">
        <v>781</v>
      </c>
      <c r="C45" s="166" t="s">
        <v>50</v>
      </c>
      <c r="D45" s="166" t="s">
        <v>89</v>
      </c>
      <c r="E45" s="166" t="s">
        <v>370</v>
      </c>
      <c r="F45" s="166" t="s">
        <v>19</v>
      </c>
      <c r="G45" s="168">
        <v>100000</v>
      </c>
      <c r="H45" s="168">
        <v>0</v>
      </c>
      <c r="I45" s="178">
        <f t="shared" si="1"/>
        <v>100</v>
      </c>
      <c r="J45" s="178">
        <f t="shared" si="1"/>
        <v>0</v>
      </c>
    </row>
    <row r="46" spans="1:10" ht="25.5">
      <c r="A46" s="184">
        <f t="shared" si="0"/>
        <v>35</v>
      </c>
      <c r="B46" s="165" t="s">
        <v>204</v>
      </c>
      <c r="C46" s="166" t="s">
        <v>50</v>
      </c>
      <c r="D46" s="166" t="s">
        <v>89</v>
      </c>
      <c r="E46" s="166" t="s">
        <v>370</v>
      </c>
      <c r="F46" s="166" t="s">
        <v>102</v>
      </c>
      <c r="G46" s="168">
        <v>100000</v>
      </c>
      <c r="H46" s="168">
        <v>0</v>
      </c>
      <c r="I46" s="178">
        <f t="shared" si="1"/>
        <v>100</v>
      </c>
      <c r="J46" s="178">
        <f t="shared" si="1"/>
        <v>0</v>
      </c>
    </row>
    <row r="47" spans="1:10" ht="12.75">
      <c r="A47" s="184">
        <f t="shared" si="0"/>
        <v>36</v>
      </c>
      <c r="B47" s="165" t="s">
        <v>569</v>
      </c>
      <c r="C47" s="166" t="s">
        <v>50</v>
      </c>
      <c r="D47" s="166" t="s">
        <v>89</v>
      </c>
      <c r="E47" s="166" t="s">
        <v>537</v>
      </c>
      <c r="F47" s="166" t="s">
        <v>19</v>
      </c>
      <c r="G47" s="168">
        <v>600000</v>
      </c>
      <c r="H47" s="168">
        <v>590000</v>
      </c>
      <c r="I47" s="178">
        <f t="shared" si="1"/>
        <v>600</v>
      </c>
      <c r="J47" s="178">
        <f t="shared" si="1"/>
        <v>590</v>
      </c>
    </row>
    <row r="48" spans="1:10" ht="25.5">
      <c r="A48" s="184">
        <f t="shared" si="0"/>
        <v>37</v>
      </c>
      <c r="B48" s="165" t="s">
        <v>202</v>
      </c>
      <c r="C48" s="166" t="s">
        <v>50</v>
      </c>
      <c r="D48" s="166" t="s">
        <v>89</v>
      </c>
      <c r="E48" s="166" t="s">
        <v>537</v>
      </c>
      <c r="F48" s="166" t="s">
        <v>101</v>
      </c>
      <c r="G48" s="168">
        <v>210000</v>
      </c>
      <c r="H48" s="168">
        <v>210000</v>
      </c>
      <c r="I48" s="178">
        <f t="shared" si="1"/>
        <v>210</v>
      </c>
      <c r="J48" s="178">
        <f t="shared" si="1"/>
        <v>210</v>
      </c>
    </row>
    <row r="49" spans="1:10" ht="25.5">
      <c r="A49" s="184">
        <f t="shared" si="0"/>
        <v>38</v>
      </c>
      <c r="B49" s="165" t="s">
        <v>204</v>
      </c>
      <c r="C49" s="166" t="s">
        <v>50</v>
      </c>
      <c r="D49" s="166" t="s">
        <v>89</v>
      </c>
      <c r="E49" s="166" t="s">
        <v>537</v>
      </c>
      <c r="F49" s="166" t="s">
        <v>102</v>
      </c>
      <c r="G49" s="168">
        <v>390000</v>
      </c>
      <c r="H49" s="168">
        <v>380000</v>
      </c>
      <c r="I49" s="178">
        <f t="shared" si="1"/>
        <v>390</v>
      </c>
      <c r="J49" s="178">
        <f t="shared" si="1"/>
        <v>380</v>
      </c>
    </row>
    <row r="50" spans="1:10" ht="12.75">
      <c r="A50" s="184">
        <f t="shared" si="0"/>
        <v>39</v>
      </c>
      <c r="B50" s="165" t="s">
        <v>570</v>
      </c>
      <c r="C50" s="166" t="s">
        <v>50</v>
      </c>
      <c r="D50" s="166" t="s">
        <v>89</v>
      </c>
      <c r="E50" s="166" t="s">
        <v>371</v>
      </c>
      <c r="F50" s="166" t="s">
        <v>19</v>
      </c>
      <c r="G50" s="168">
        <v>425000</v>
      </c>
      <c r="H50" s="168">
        <v>425000</v>
      </c>
      <c r="I50" s="178">
        <f t="shared" si="1"/>
        <v>425</v>
      </c>
      <c r="J50" s="178">
        <f t="shared" si="1"/>
        <v>425</v>
      </c>
    </row>
    <row r="51" spans="1:10" ht="25.5">
      <c r="A51" s="184">
        <f t="shared" si="0"/>
        <v>40</v>
      </c>
      <c r="B51" s="165" t="s">
        <v>204</v>
      </c>
      <c r="C51" s="166" t="s">
        <v>50</v>
      </c>
      <c r="D51" s="166" t="s">
        <v>89</v>
      </c>
      <c r="E51" s="166" t="s">
        <v>371</v>
      </c>
      <c r="F51" s="166" t="s">
        <v>102</v>
      </c>
      <c r="G51" s="168">
        <v>269831</v>
      </c>
      <c r="H51" s="168">
        <v>269831</v>
      </c>
      <c r="I51" s="178">
        <f t="shared" si="1"/>
        <v>269.831</v>
      </c>
      <c r="J51" s="178">
        <f t="shared" si="1"/>
        <v>269.831</v>
      </c>
    </row>
    <row r="52" spans="1:10" ht="12.75">
      <c r="A52" s="184">
        <f t="shared" si="0"/>
        <v>41</v>
      </c>
      <c r="B52" s="165" t="s">
        <v>372</v>
      </c>
      <c r="C52" s="166" t="s">
        <v>50</v>
      </c>
      <c r="D52" s="166" t="s">
        <v>89</v>
      </c>
      <c r="E52" s="166" t="s">
        <v>371</v>
      </c>
      <c r="F52" s="166" t="s">
        <v>373</v>
      </c>
      <c r="G52" s="168">
        <v>155169</v>
      </c>
      <c r="H52" s="168">
        <v>155169</v>
      </c>
      <c r="I52" s="178">
        <f t="shared" si="1"/>
        <v>155.169</v>
      </c>
      <c r="J52" s="178">
        <f t="shared" si="1"/>
        <v>155.169</v>
      </c>
    </row>
    <row r="53" spans="1:10" ht="25.5">
      <c r="A53" s="184">
        <f t="shared" si="0"/>
        <v>42</v>
      </c>
      <c r="B53" s="165" t="s">
        <v>571</v>
      </c>
      <c r="C53" s="166" t="s">
        <v>50</v>
      </c>
      <c r="D53" s="166" t="s">
        <v>89</v>
      </c>
      <c r="E53" s="166" t="s">
        <v>540</v>
      </c>
      <c r="F53" s="166" t="s">
        <v>19</v>
      </c>
      <c r="G53" s="168">
        <v>350000</v>
      </c>
      <c r="H53" s="168">
        <v>350000</v>
      </c>
      <c r="I53" s="178">
        <f t="shared" si="1"/>
        <v>350</v>
      </c>
      <c r="J53" s="178">
        <f t="shared" si="1"/>
        <v>350</v>
      </c>
    </row>
    <row r="54" spans="1:10" ht="25.5">
      <c r="A54" s="184">
        <f t="shared" si="0"/>
        <v>43</v>
      </c>
      <c r="B54" s="165" t="s">
        <v>204</v>
      </c>
      <c r="C54" s="166" t="s">
        <v>50</v>
      </c>
      <c r="D54" s="166" t="s">
        <v>89</v>
      </c>
      <c r="E54" s="166" t="s">
        <v>540</v>
      </c>
      <c r="F54" s="166" t="s">
        <v>102</v>
      </c>
      <c r="G54" s="168">
        <v>350000</v>
      </c>
      <c r="H54" s="168">
        <v>350000</v>
      </c>
      <c r="I54" s="178">
        <f t="shared" si="1"/>
        <v>350</v>
      </c>
      <c r="J54" s="178">
        <f t="shared" si="1"/>
        <v>350</v>
      </c>
    </row>
    <row r="55" spans="1:10" ht="25.5">
      <c r="A55" s="184">
        <f t="shared" si="0"/>
        <v>44</v>
      </c>
      <c r="B55" s="165" t="s">
        <v>572</v>
      </c>
      <c r="C55" s="166" t="s">
        <v>50</v>
      </c>
      <c r="D55" s="166" t="s">
        <v>89</v>
      </c>
      <c r="E55" s="166" t="s">
        <v>374</v>
      </c>
      <c r="F55" s="166" t="s">
        <v>19</v>
      </c>
      <c r="G55" s="168">
        <v>690000</v>
      </c>
      <c r="H55" s="168">
        <v>540000</v>
      </c>
      <c r="I55" s="178">
        <f t="shared" si="1"/>
        <v>690</v>
      </c>
      <c r="J55" s="178">
        <f t="shared" si="1"/>
        <v>540</v>
      </c>
    </row>
    <row r="56" spans="1:10" ht="25.5">
      <c r="A56" s="184">
        <f t="shared" si="0"/>
        <v>45</v>
      </c>
      <c r="B56" s="165" t="s">
        <v>204</v>
      </c>
      <c r="C56" s="166" t="s">
        <v>50</v>
      </c>
      <c r="D56" s="166" t="s">
        <v>89</v>
      </c>
      <c r="E56" s="166" t="s">
        <v>374</v>
      </c>
      <c r="F56" s="166" t="s">
        <v>102</v>
      </c>
      <c r="G56" s="168">
        <v>690000</v>
      </c>
      <c r="H56" s="168">
        <v>540000</v>
      </c>
      <c r="I56" s="178">
        <f t="shared" si="1"/>
        <v>690</v>
      </c>
      <c r="J56" s="178">
        <f t="shared" si="1"/>
        <v>540</v>
      </c>
    </row>
    <row r="57" spans="1:10" ht="25.5">
      <c r="A57" s="184">
        <f t="shared" si="0"/>
        <v>46</v>
      </c>
      <c r="B57" s="165" t="s">
        <v>208</v>
      </c>
      <c r="C57" s="166" t="s">
        <v>50</v>
      </c>
      <c r="D57" s="166" t="s">
        <v>89</v>
      </c>
      <c r="E57" s="166" t="s">
        <v>542</v>
      </c>
      <c r="F57" s="166" t="s">
        <v>19</v>
      </c>
      <c r="G57" s="168">
        <v>100000</v>
      </c>
      <c r="H57" s="168">
        <v>100000</v>
      </c>
      <c r="I57" s="178">
        <f t="shared" si="1"/>
        <v>100</v>
      </c>
      <c r="J57" s="178">
        <f t="shared" si="1"/>
        <v>100</v>
      </c>
    </row>
    <row r="58" spans="1:10" ht="25.5">
      <c r="A58" s="184">
        <f t="shared" si="0"/>
        <v>47</v>
      </c>
      <c r="B58" s="165" t="s">
        <v>204</v>
      </c>
      <c r="C58" s="166" t="s">
        <v>50</v>
      </c>
      <c r="D58" s="166" t="s">
        <v>89</v>
      </c>
      <c r="E58" s="166" t="s">
        <v>542</v>
      </c>
      <c r="F58" s="166" t="s">
        <v>102</v>
      </c>
      <c r="G58" s="168">
        <v>100000</v>
      </c>
      <c r="H58" s="168">
        <v>100000</v>
      </c>
      <c r="I58" s="178">
        <f t="shared" si="1"/>
        <v>100</v>
      </c>
      <c r="J58" s="178">
        <f t="shared" si="1"/>
        <v>100</v>
      </c>
    </row>
    <row r="59" spans="1:10" ht="25.5">
      <c r="A59" s="184">
        <f t="shared" si="0"/>
        <v>48</v>
      </c>
      <c r="B59" s="165" t="s">
        <v>209</v>
      </c>
      <c r="C59" s="166" t="s">
        <v>50</v>
      </c>
      <c r="D59" s="166" t="s">
        <v>89</v>
      </c>
      <c r="E59" s="166" t="s">
        <v>375</v>
      </c>
      <c r="F59" s="166" t="s">
        <v>19</v>
      </c>
      <c r="G59" s="168">
        <v>50000</v>
      </c>
      <c r="H59" s="168">
        <v>50000</v>
      </c>
      <c r="I59" s="178">
        <f t="shared" si="1"/>
        <v>50</v>
      </c>
      <c r="J59" s="178">
        <f t="shared" si="1"/>
        <v>50</v>
      </c>
    </row>
    <row r="60" spans="1:10" ht="12.75">
      <c r="A60" s="184">
        <f t="shared" si="0"/>
        <v>49</v>
      </c>
      <c r="B60" s="165" t="s">
        <v>212</v>
      </c>
      <c r="C60" s="166" t="s">
        <v>50</v>
      </c>
      <c r="D60" s="166" t="s">
        <v>89</v>
      </c>
      <c r="E60" s="166" t="s">
        <v>375</v>
      </c>
      <c r="F60" s="166" t="s">
        <v>104</v>
      </c>
      <c r="G60" s="168">
        <v>50000</v>
      </c>
      <c r="H60" s="168">
        <v>50000</v>
      </c>
      <c r="I60" s="178">
        <f t="shared" si="1"/>
        <v>50</v>
      </c>
      <c r="J60" s="178">
        <f t="shared" si="1"/>
        <v>50</v>
      </c>
    </row>
    <row r="61" spans="1:10" ht="12.75">
      <c r="A61" s="184">
        <f t="shared" si="0"/>
        <v>50</v>
      </c>
      <c r="B61" s="165" t="s">
        <v>604</v>
      </c>
      <c r="C61" s="166" t="s">
        <v>50</v>
      </c>
      <c r="D61" s="166" t="s">
        <v>89</v>
      </c>
      <c r="E61" s="166" t="s">
        <v>605</v>
      </c>
      <c r="F61" s="166" t="s">
        <v>19</v>
      </c>
      <c r="G61" s="168">
        <v>155000</v>
      </c>
      <c r="H61" s="168">
        <v>155000</v>
      </c>
      <c r="I61" s="178">
        <f t="shared" si="1"/>
        <v>155</v>
      </c>
      <c r="J61" s="178">
        <f t="shared" si="1"/>
        <v>155</v>
      </c>
    </row>
    <row r="62" spans="1:10" ht="25.5">
      <c r="A62" s="184">
        <f t="shared" si="0"/>
        <v>51</v>
      </c>
      <c r="B62" s="165" t="s">
        <v>204</v>
      </c>
      <c r="C62" s="166" t="s">
        <v>50</v>
      </c>
      <c r="D62" s="166" t="s">
        <v>89</v>
      </c>
      <c r="E62" s="166" t="s">
        <v>605</v>
      </c>
      <c r="F62" s="166" t="s">
        <v>102</v>
      </c>
      <c r="G62" s="168">
        <v>155000</v>
      </c>
      <c r="H62" s="168">
        <v>155000</v>
      </c>
      <c r="I62" s="178">
        <f t="shared" si="1"/>
        <v>155</v>
      </c>
      <c r="J62" s="178">
        <f t="shared" si="1"/>
        <v>155</v>
      </c>
    </row>
    <row r="63" spans="1:10" ht="76.5">
      <c r="A63" s="184">
        <f t="shared" si="0"/>
        <v>52</v>
      </c>
      <c r="B63" s="165" t="s">
        <v>713</v>
      </c>
      <c r="C63" s="166" t="s">
        <v>50</v>
      </c>
      <c r="D63" s="166" t="s">
        <v>89</v>
      </c>
      <c r="E63" s="166" t="s">
        <v>543</v>
      </c>
      <c r="F63" s="166" t="s">
        <v>19</v>
      </c>
      <c r="G63" s="168">
        <v>355000</v>
      </c>
      <c r="H63" s="168">
        <v>369000</v>
      </c>
      <c r="I63" s="178">
        <f t="shared" si="1"/>
        <v>355</v>
      </c>
      <c r="J63" s="178">
        <f t="shared" si="1"/>
        <v>369</v>
      </c>
    </row>
    <row r="64" spans="1:10" ht="25.5">
      <c r="A64" s="184">
        <f t="shared" si="0"/>
        <v>53</v>
      </c>
      <c r="B64" s="165" t="s">
        <v>204</v>
      </c>
      <c r="C64" s="166" t="s">
        <v>50</v>
      </c>
      <c r="D64" s="166" t="s">
        <v>89</v>
      </c>
      <c r="E64" s="166" t="s">
        <v>543</v>
      </c>
      <c r="F64" s="166" t="s">
        <v>102</v>
      </c>
      <c r="G64" s="168">
        <v>355000</v>
      </c>
      <c r="H64" s="168">
        <v>369000</v>
      </c>
      <c r="I64" s="178">
        <f t="shared" si="1"/>
        <v>355</v>
      </c>
      <c r="J64" s="178">
        <f t="shared" si="1"/>
        <v>369</v>
      </c>
    </row>
    <row r="65" spans="1:10" ht="25.5">
      <c r="A65" s="184">
        <f t="shared" si="0"/>
        <v>54</v>
      </c>
      <c r="B65" s="165" t="s">
        <v>210</v>
      </c>
      <c r="C65" s="166" t="s">
        <v>50</v>
      </c>
      <c r="D65" s="166" t="s">
        <v>89</v>
      </c>
      <c r="E65" s="166" t="s">
        <v>377</v>
      </c>
      <c r="F65" s="166" t="s">
        <v>19</v>
      </c>
      <c r="G65" s="168">
        <v>150000</v>
      </c>
      <c r="H65" s="168">
        <v>150000</v>
      </c>
      <c r="I65" s="178">
        <f t="shared" si="1"/>
        <v>150</v>
      </c>
      <c r="J65" s="178">
        <f t="shared" si="1"/>
        <v>150</v>
      </c>
    </row>
    <row r="66" spans="1:10" ht="25.5">
      <c r="A66" s="184">
        <f t="shared" si="0"/>
        <v>55</v>
      </c>
      <c r="B66" s="165" t="s">
        <v>204</v>
      </c>
      <c r="C66" s="166" t="s">
        <v>50</v>
      </c>
      <c r="D66" s="166" t="s">
        <v>89</v>
      </c>
      <c r="E66" s="166" t="s">
        <v>377</v>
      </c>
      <c r="F66" s="166" t="s">
        <v>102</v>
      </c>
      <c r="G66" s="168">
        <v>150000</v>
      </c>
      <c r="H66" s="168">
        <v>150000</v>
      </c>
      <c r="I66" s="178">
        <f t="shared" si="1"/>
        <v>150</v>
      </c>
      <c r="J66" s="178">
        <f t="shared" si="1"/>
        <v>150</v>
      </c>
    </row>
    <row r="67" spans="1:10" ht="51">
      <c r="A67" s="184">
        <f t="shared" si="0"/>
        <v>56</v>
      </c>
      <c r="B67" s="165" t="s">
        <v>213</v>
      </c>
      <c r="C67" s="166" t="s">
        <v>50</v>
      </c>
      <c r="D67" s="166" t="s">
        <v>89</v>
      </c>
      <c r="E67" s="166" t="s">
        <v>378</v>
      </c>
      <c r="F67" s="166" t="s">
        <v>19</v>
      </c>
      <c r="G67" s="168">
        <v>2236688</v>
      </c>
      <c r="H67" s="168">
        <v>2319741</v>
      </c>
      <c r="I67" s="178">
        <f t="shared" si="1"/>
        <v>2236.688</v>
      </c>
      <c r="J67" s="178">
        <f t="shared" si="1"/>
        <v>2319.741</v>
      </c>
    </row>
    <row r="68" spans="1:10" ht="25.5">
      <c r="A68" s="184">
        <f t="shared" si="0"/>
        <v>57</v>
      </c>
      <c r="B68" s="165" t="s">
        <v>211</v>
      </c>
      <c r="C68" s="166" t="s">
        <v>50</v>
      </c>
      <c r="D68" s="166" t="s">
        <v>89</v>
      </c>
      <c r="E68" s="166" t="s">
        <v>378</v>
      </c>
      <c r="F68" s="166" t="s">
        <v>103</v>
      </c>
      <c r="G68" s="168">
        <v>2104688</v>
      </c>
      <c r="H68" s="168">
        <v>2187741</v>
      </c>
      <c r="I68" s="178">
        <f t="shared" si="1"/>
        <v>2104.688</v>
      </c>
      <c r="J68" s="178">
        <f t="shared" si="1"/>
        <v>2187.741</v>
      </c>
    </row>
    <row r="69" spans="1:10" ht="25.5">
      <c r="A69" s="184">
        <f t="shared" si="0"/>
        <v>58</v>
      </c>
      <c r="B69" s="165" t="s">
        <v>204</v>
      </c>
      <c r="C69" s="166" t="s">
        <v>50</v>
      </c>
      <c r="D69" s="166" t="s">
        <v>89</v>
      </c>
      <c r="E69" s="166" t="s">
        <v>378</v>
      </c>
      <c r="F69" s="166" t="s">
        <v>102</v>
      </c>
      <c r="G69" s="168">
        <v>132000</v>
      </c>
      <c r="H69" s="168">
        <v>132000</v>
      </c>
      <c r="I69" s="178">
        <f t="shared" si="1"/>
        <v>132</v>
      </c>
      <c r="J69" s="178">
        <f t="shared" si="1"/>
        <v>132</v>
      </c>
    </row>
    <row r="70" spans="1:10" ht="63.75">
      <c r="A70" s="184">
        <f t="shared" si="0"/>
        <v>59</v>
      </c>
      <c r="B70" s="165" t="s">
        <v>590</v>
      </c>
      <c r="C70" s="166" t="s">
        <v>50</v>
      </c>
      <c r="D70" s="166" t="s">
        <v>89</v>
      </c>
      <c r="E70" s="166" t="s">
        <v>379</v>
      </c>
      <c r="F70" s="166" t="s">
        <v>19</v>
      </c>
      <c r="G70" s="168">
        <v>6871660</v>
      </c>
      <c r="H70" s="168">
        <v>3725130</v>
      </c>
      <c r="I70" s="178">
        <f t="shared" si="1"/>
        <v>6871.66</v>
      </c>
      <c r="J70" s="178">
        <f t="shared" si="1"/>
        <v>3725.13</v>
      </c>
    </row>
    <row r="71" spans="1:10" ht="38.25">
      <c r="A71" s="184">
        <f t="shared" si="0"/>
        <v>60</v>
      </c>
      <c r="B71" s="165" t="s">
        <v>215</v>
      </c>
      <c r="C71" s="166" t="s">
        <v>50</v>
      </c>
      <c r="D71" s="166" t="s">
        <v>89</v>
      </c>
      <c r="E71" s="166" t="s">
        <v>380</v>
      </c>
      <c r="F71" s="166" t="s">
        <v>19</v>
      </c>
      <c r="G71" s="168">
        <v>200000</v>
      </c>
      <c r="H71" s="168">
        <v>200000</v>
      </c>
      <c r="I71" s="178">
        <f t="shared" si="1"/>
        <v>200</v>
      </c>
      <c r="J71" s="178">
        <f t="shared" si="1"/>
        <v>200</v>
      </c>
    </row>
    <row r="72" spans="1:10" ht="25.5">
      <c r="A72" s="184">
        <f t="shared" si="0"/>
        <v>61</v>
      </c>
      <c r="B72" s="165" t="s">
        <v>204</v>
      </c>
      <c r="C72" s="166" t="s">
        <v>50</v>
      </c>
      <c r="D72" s="166" t="s">
        <v>89</v>
      </c>
      <c r="E72" s="166" t="s">
        <v>380</v>
      </c>
      <c r="F72" s="166" t="s">
        <v>102</v>
      </c>
      <c r="G72" s="168">
        <v>200000</v>
      </c>
      <c r="H72" s="168">
        <v>200000</v>
      </c>
      <c r="I72" s="178">
        <f t="shared" si="1"/>
        <v>200</v>
      </c>
      <c r="J72" s="178">
        <f t="shared" si="1"/>
        <v>200</v>
      </c>
    </row>
    <row r="73" spans="1:10" ht="102">
      <c r="A73" s="184">
        <f t="shared" si="0"/>
        <v>62</v>
      </c>
      <c r="B73" s="165" t="s">
        <v>682</v>
      </c>
      <c r="C73" s="166" t="s">
        <v>50</v>
      </c>
      <c r="D73" s="166" t="s">
        <v>89</v>
      </c>
      <c r="E73" s="166" t="s">
        <v>652</v>
      </c>
      <c r="F73" s="166" t="s">
        <v>19</v>
      </c>
      <c r="G73" s="168">
        <v>2000</v>
      </c>
      <c r="H73" s="168">
        <v>2000</v>
      </c>
      <c r="I73" s="178">
        <f t="shared" si="1"/>
        <v>2</v>
      </c>
      <c r="J73" s="178">
        <f t="shared" si="1"/>
        <v>2</v>
      </c>
    </row>
    <row r="74" spans="1:10" ht="25.5">
      <c r="A74" s="184">
        <f t="shared" si="0"/>
        <v>63</v>
      </c>
      <c r="B74" s="165" t="s">
        <v>204</v>
      </c>
      <c r="C74" s="166" t="s">
        <v>50</v>
      </c>
      <c r="D74" s="166" t="s">
        <v>89</v>
      </c>
      <c r="E74" s="166" t="s">
        <v>652</v>
      </c>
      <c r="F74" s="166" t="s">
        <v>102</v>
      </c>
      <c r="G74" s="168">
        <v>2000</v>
      </c>
      <c r="H74" s="168">
        <v>2000</v>
      </c>
      <c r="I74" s="178">
        <f t="shared" si="1"/>
        <v>2</v>
      </c>
      <c r="J74" s="178">
        <f t="shared" si="1"/>
        <v>2</v>
      </c>
    </row>
    <row r="75" spans="1:10" ht="25.5">
      <c r="A75" s="184">
        <f t="shared" si="0"/>
        <v>64</v>
      </c>
      <c r="B75" s="165" t="s">
        <v>216</v>
      </c>
      <c r="C75" s="166" t="s">
        <v>50</v>
      </c>
      <c r="D75" s="166" t="s">
        <v>89</v>
      </c>
      <c r="E75" s="166" t="s">
        <v>381</v>
      </c>
      <c r="F75" s="166" t="s">
        <v>19</v>
      </c>
      <c r="G75" s="168">
        <v>420000</v>
      </c>
      <c r="H75" s="168">
        <v>220000</v>
      </c>
      <c r="I75" s="178">
        <f t="shared" si="1"/>
        <v>420</v>
      </c>
      <c r="J75" s="178">
        <f t="shared" si="1"/>
        <v>220</v>
      </c>
    </row>
    <row r="76" spans="1:10" ht="25.5">
      <c r="A76" s="184">
        <f t="shared" si="0"/>
        <v>65</v>
      </c>
      <c r="B76" s="165" t="s">
        <v>204</v>
      </c>
      <c r="C76" s="166" t="s">
        <v>50</v>
      </c>
      <c r="D76" s="166" t="s">
        <v>89</v>
      </c>
      <c r="E76" s="166" t="s">
        <v>381</v>
      </c>
      <c r="F76" s="166" t="s">
        <v>102</v>
      </c>
      <c r="G76" s="168">
        <v>420000</v>
      </c>
      <c r="H76" s="168">
        <v>220000</v>
      </c>
      <c r="I76" s="178">
        <f t="shared" si="1"/>
        <v>420</v>
      </c>
      <c r="J76" s="178">
        <f t="shared" si="1"/>
        <v>220</v>
      </c>
    </row>
    <row r="77" spans="1:10" ht="38.25">
      <c r="A77" s="184">
        <f aca="true" t="shared" si="2" ref="A77:A140">1+A76</f>
        <v>66</v>
      </c>
      <c r="B77" s="165" t="s">
        <v>606</v>
      </c>
      <c r="C77" s="166" t="s">
        <v>50</v>
      </c>
      <c r="D77" s="166" t="s">
        <v>89</v>
      </c>
      <c r="E77" s="166" t="s">
        <v>382</v>
      </c>
      <c r="F77" s="166" t="s">
        <v>19</v>
      </c>
      <c r="G77" s="168">
        <v>3345000</v>
      </c>
      <c r="H77" s="168">
        <v>341000</v>
      </c>
      <c r="I77" s="178">
        <f t="shared" si="1"/>
        <v>3345</v>
      </c>
      <c r="J77" s="178">
        <f t="shared" si="1"/>
        <v>341</v>
      </c>
    </row>
    <row r="78" spans="1:10" ht="25.5">
      <c r="A78" s="184">
        <f t="shared" si="2"/>
        <v>67</v>
      </c>
      <c r="B78" s="165" t="s">
        <v>204</v>
      </c>
      <c r="C78" s="166" t="s">
        <v>50</v>
      </c>
      <c r="D78" s="166" t="s">
        <v>89</v>
      </c>
      <c r="E78" s="166" t="s">
        <v>382</v>
      </c>
      <c r="F78" s="166" t="s">
        <v>102</v>
      </c>
      <c r="G78" s="168">
        <v>3345000</v>
      </c>
      <c r="H78" s="168">
        <v>341000</v>
      </c>
      <c r="I78" s="178">
        <f aca="true" t="shared" si="3" ref="I78:J141">G78/1000</f>
        <v>3345</v>
      </c>
      <c r="J78" s="178">
        <f t="shared" si="3"/>
        <v>341</v>
      </c>
    </row>
    <row r="79" spans="1:10" ht="25.5">
      <c r="A79" s="184">
        <f t="shared" si="2"/>
        <v>68</v>
      </c>
      <c r="B79" s="165" t="s">
        <v>217</v>
      </c>
      <c r="C79" s="166" t="s">
        <v>50</v>
      </c>
      <c r="D79" s="166" t="s">
        <v>89</v>
      </c>
      <c r="E79" s="166" t="s">
        <v>383</v>
      </c>
      <c r="F79" s="166" t="s">
        <v>19</v>
      </c>
      <c r="G79" s="168">
        <v>145000</v>
      </c>
      <c r="H79" s="168">
        <v>100000</v>
      </c>
      <c r="I79" s="178">
        <f t="shared" si="3"/>
        <v>145</v>
      </c>
      <c r="J79" s="178">
        <f t="shared" si="3"/>
        <v>100</v>
      </c>
    </row>
    <row r="80" spans="1:10" ht="25.5">
      <c r="A80" s="184">
        <f t="shared" si="2"/>
        <v>69</v>
      </c>
      <c r="B80" s="165" t="s">
        <v>204</v>
      </c>
      <c r="C80" s="166" t="s">
        <v>50</v>
      </c>
      <c r="D80" s="166" t="s">
        <v>89</v>
      </c>
      <c r="E80" s="166" t="s">
        <v>383</v>
      </c>
      <c r="F80" s="166" t="s">
        <v>102</v>
      </c>
      <c r="G80" s="168">
        <v>145000</v>
      </c>
      <c r="H80" s="168">
        <v>100000</v>
      </c>
      <c r="I80" s="178">
        <f t="shared" si="3"/>
        <v>145</v>
      </c>
      <c r="J80" s="178">
        <f t="shared" si="3"/>
        <v>100</v>
      </c>
    </row>
    <row r="81" spans="1:10" ht="25.5">
      <c r="A81" s="184">
        <f t="shared" si="2"/>
        <v>70</v>
      </c>
      <c r="B81" s="165" t="s">
        <v>834</v>
      </c>
      <c r="C81" s="166" t="s">
        <v>50</v>
      </c>
      <c r="D81" s="166" t="s">
        <v>89</v>
      </c>
      <c r="E81" s="166" t="s">
        <v>607</v>
      </c>
      <c r="F81" s="166" t="s">
        <v>19</v>
      </c>
      <c r="G81" s="168">
        <v>2559660</v>
      </c>
      <c r="H81" s="168">
        <v>2662130</v>
      </c>
      <c r="I81" s="178">
        <f t="shared" si="3"/>
        <v>2559.66</v>
      </c>
      <c r="J81" s="178">
        <f t="shared" si="3"/>
        <v>2662.13</v>
      </c>
    </row>
    <row r="82" spans="1:10" ht="25.5">
      <c r="A82" s="184">
        <f t="shared" si="2"/>
        <v>71</v>
      </c>
      <c r="B82" s="165" t="s">
        <v>211</v>
      </c>
      <c r="C82" s="166" t="s">
        <v>50</v>
      </c>
      <c r="D82" s="166" t="s">
        <v>89</v>
      </c>
      <c r="E82" s="166" t="s">
        <v>607</v>
      </c>
      <c r="F82" s="166" t="s">
        <v>103</v>
      </c>
      <c r="G82" s="168">
        <v>2559660</v>
      </c>
      <c r="H82" s="168">
        <v>2662130</v>
      </c>
      <c r="I82" s="178">
        <f t="shared" si="3"/>
        <v>2559.66</v>
      </c>
      <c r="J82" s="178">
        <f t="shared" si="3"/>
        <v>2662.13</v>
      </c>
    </row>
    <row r="83" spans="1:10" ht="25.5">
      <c r="A83" s="184">
        <f t="shared" si="2"/>
        <v>72</v>
      </c>
      <c r="B83" s="165" t="s">
        <v>573</v>
      </c>
      <c r="C83" s="166" t="s">
        <v>50</v>
      </c>
      <c r="D83" s="166" t="s">
        <v>89</v>
      </c>
      <c r="E83" s="166" t="s">
        <v>545</v>
      </c>
      <c r="F83" s="166" t="s">
        <v>19</v>
      </c>
      <c r="G83" s="168">
        <v>200000</v>
      </c>
      <c r="H83" s="168">
        <v>200000</v>
      </c>
      <c r="I83" s="178">
        <f t="shared" si="3"/>
        <v>200</v>
      </c>
      <c r="J83" s="178">
        <f t="shared" si="3"/>
        <v>200</v>
      </c>
    </row>
    <row r="84" spans="1:10" ht="25.5">
      <c r="A84" s="184">
        <f t="shared" si="2"/>
        <v>73</v>
      </c>
      <c r="B84" s="165" t="s">
        <v>204</v>
      </c>
      <c r="C84" s="166" t="s">
        <v>50</v>
      </c>
      <c r="D84" s="166" t="s">
        <v>89</v>
      </c>
      <c r="E84" s="166" t="s">
        <v>545</v>
      </c>
      <c r="F84" s="166" t="s">
        <v>102</v>
      </c>
      <c r="G84" s="168">
        <v>200000</v>
      </c>
      <c r="H84" s="168">
        <v>200000</v>
      </c>
      <c r="I84" s="178">
        <f t="shared" si="3"/>
        <v>200</v>
      </c>
      <c r="J84" s="178">
        <f t="shared" si="3"/>
        <v>200</v>
      </c>
    </row>
    <row r="85" spans="1:10" ht="38.25">
      <c r="A85" s="184">
        <f t="shared" si="2"/>
        <v>74</v>
      </c>
      <c r="B85" s="165" t="s">
        <v>683</v>
      </c>
      <c r="C85" s="166" t="s">
        <v>50</v>
      </c>
      <c r="D85" s="166" t="s">
        <v>89</v>
      </c>
      <c r="E85" s="166" t="s">
        <v>384</v>
      </c>
      <c r="F85" s="166" t="s">
        <v>19</v>
      </c>
      <c r="G85" s="168">
        <v>121000</v>
      </c>
      <c r="H85" s="168">
        <v>125800</v>
      </c>
      <c r="I85" s="178">
        <f t="shared" si="3"/>
        <v>121</v>
      </c>
      <c r="J85" s="178">
        <f t="shared" si="3"/>
        <v>125.8</v>
      </c>
    </row>
    <row r="86" spans="1:10" ht="38.25">
      <c r="A86" s="184">
        <f t="shared" si="2"/>
        <v>75</v>
      </c>
      <c r="B86" s="165" t="s">
        <v>591</v>
      </c>
      <c r="C86" s="166" t="s">
        <v>50</v>
      </c>
      <c r="D86" s="166" t="s">
        <v>89</v>
      </c>
      <c r="E86" s="166" t="s">
        <v>385</v>
      </c>
      <c r="F86" s="166" t="s">
        <v>19</v>
      </c>
      <c r="G86" s="168">
        <v>121000</v>
      </c>
      <c r="H86" s="168">
        <v>125800</v>
      </c>
      <c r="I86" s="178">
        <f t="shared" si="3"/>
        <v>121</v>
      </c>
      <c r="J86" s="178">
        <f t="shared" si="3"/>
        <v>125.8</v>
      </c>
    </row>
    <row r="87" spans="1:10" ht="89.25">
      <c r="A87" s="184">
        <f t="shared" si="2"/>
        <v>76</v>
      </c>
      <c r="B87" s="165" t="s">
        <v>714</v>
      </c>
      <c r="C87" s="166" t="s">
        <v>50</v>
      </c>
      <c r="D87" s="166" t="s">
        <v>89</v>
      </c>
      <c r="E87" s="166" t="s">
        <v>386</v>
      </c>
      <c r="F87" s="166" t="s">
        <v>19</v>
      </c>
      <c r="G87" s="168">
        <v>1200</v>
      </c>
      <c r="H87" s="168">
        <v>1200</v>
      </c>
      <c r="I87" s="178">
        <f t="shared" si="3"/>
        <v>1.2</v>
      </c>
      <c r="J87" s="178">
        <f t="shared" si="3"/>
        <v>1.2</v>
      </c>
    </row>
    <row r="88" spans="1:10" ht="25.5">
      <c r="A88" s="184">
        <f t="shared" si="2"/>
        <v>77</v>
      </c>
      <c r="B88" s="165" t="s">
        <v>204</v>
      </c>
      <c r="C88" s="166" t="s">
        <v>50</v>
      </c>
      <c r="D88" s="166" t="s">
        <v>89</v>
      </c>
      <c r="E88" s="166" t="s">
        <v>386</v>
      </c>
      <c r="F88" s="166" t="s">
        <v>102</v>
      </c>
      <c r="G88" s="168">
        <v>200</v>
      </c>
      <c r="H88" s="168">
        <v>200</v>
      </c>
      <c r="I88" s="178">
        <f t="shared" si="3"/>
        <v>0.2</v>
      </c>
      <c r="J88" s="178">
        <f t="shared" si="3"/>
        <v>0.2</v>
      </c>
    </row>
    <row r="89" spans="1:10" ht="12.75">
      <c r="A89" s="184">
        <f t="shared" si="2"/>
        <v>78</v>
      </c>
      <c r="B89" s="165" t="s">
        <v>866</v>
      </c>
      <c r="C89" s="166" t="s">
        <v>50</v>
      </c>
      <c r="D89" s="166" t="s">
        <v>89</v>
      </c>
      <c r="E89" s="166" t="s">
        <v>386</v>
      </c>
      <c r="F89" s="166" t="s">
        <v>867</v>
      </c>
      <c r="G89" s="168">
        <v>1000</v>
      </c>
      <c r="H89" s="168">
        <v>1000</v>
      </c>
      <c r="I89" s="178">
        <f t="shared" si="3"/>
        <v>1</v>
      </c>
      <c r="J89" s="178">
        <f t="shared" si="3"/>
        <v>1</v>
      </c>
    </row>
    <row r="90" spans="1:10" ht="51">
      <c r="A90" s="184">
        <f t="shared" si="2"/>
        <v>79</v>
      </c>
      <c r="B90" s="165" t="s">
        <v>715</v>
      </c>
      <c r="C90" s="166" t="s">
        <v>50</v>
      </c>
      <c r="D90" s="166" t="s">
        <v>89</v>
      </c>
      <c r="E90" s="166" t="s">
        <v>387</v>
      </c>
      <c r="F90" s="166" t="s">
        <v>19</v>
      </c>
      <c r="G90" s="168">
        <v>119800</v>
      </c>
      <c r="H90" s="168">
        <v>124600</v>
      </c>
      <c r="I90" s="178">
        <f t="shared" si="3"/>
        <v>119.8</v>
      </c>
      <c r="J90" s="178">
        <f t="shared" si="3"/>
        <v>124.6</v>
      </c>
    </row>
    <row r="91" spans="1:10" ht="25.5">
      <c r="A91" s="184">
        <f t="shared" si="2"/>
        <v>80</v>
      </c>
      <c r="B91" s="165" t="s">
        <v>202</v>
      </c>
      <c r="C91" s="166" t="s">
        <v>50</v>
      </c>
      <c r="D91" s="166" t="s">
        <v>89</v>
      </c>
      <c r="E91" s="166" t="s">
        <v>387</v>
      </c>
      <c r="F91" s="166" t="s">
        <v>101</v>
      </c>
      <c r="G91" s="168">
        <v>53903</v>
      </c>
      <c r="H91" s="168">
        <v>53903</v>
      </c>
      <c r="I91" s="178">
        <f t="shared" si="3"/>
        <v>53.903</v>
      </c>
      <c r="J91" s="178">
        <f t="shared" si="3"/>
        <v>53.903</v>
      </c>
    </row>
    <row r="92" spans="1:10" ht="25.5">
      <c r="A92" s="184">
        <f t="shared" si="2"/>
        <v>81</v>
      </c>
      <c r="B92" s="165" t="s">
        <v>204</v>
      </c>
      <c r="C92" s="166" t="s">
        <v>50</v>
      </c>
      <c r="D92" s="166" t="s">
        <v>89</v>
      </c>
      <c r="E92" s="166" t="s">
        <v>387</v>
      </c>
      <c r="F92" s="166" t="s">
        <v>102</v>
      </c>
      <c r="G92" s="168">
        <v>65897</v>
      </c>
      <c r="H92" s="168">
        <v>70697</v>
      </c>
      <c r="I92" s="178">
        <f t="shared" si="3"/>
        <v>65.897</v>
      </c>
      <c r="J92" s="178">
        <f t="shared" si="3"/>
        <v>70.697</v>
      </c>
    </row>
    <row r="93" spans="1:10" ht="12.75">
      <c r="A93" s="184">
        <f t="shared" si="2"/>
        <v>82</v>
      </c>
      <c r="B93" s="165" t="s">
        <v>868</v>
      </c>
      <c r="C93" s="166" t="s">
        <v>50</v>
      </c>
      <c r="D93" s="166" t="s">
        <v>869</v>
      </c>
      <c r="E93" s="166" t="s">
        <v>362</v>
      </c>
      <c r="F93" s="166" t="s">
        <v>19</v>
      </c>
      <c r="G93" s="168">
        <v>1089500</v>
      </c>
      <c r="H93" s="168">
        <v>1157800</v>
      </c>
      <c r="I93" s="178">
        <f t="shared" si="3"/>
        <v>1089.5</v>
      </c>
      <c r="J93" s="178">
        <f t="shared" si="3"/>
        <v>1157.8</v>
      </c>
    </row>
    <row r="94" spans="1:10" ht="12.75">
      <c r="A94" s="184">
        <f t="shared" si="2"/>
        <v>83</v>
      </c>
      <c r="B94" s="165" t="s">
        <v>870</v>
      </c>
      <c r="C94" s="166" t="s">
        <v>50</v>
      </c>
      <c r="D94" s="166" t="s">
        <v>871</v>
      </c>
      <c r="E94" s="166" t="s">
        <v>362</v>
      </c>
      <c r="F94" s="166" t="s">
        <v>19</v>
      </c>
      <c r="G94" s="168">
        <v>1089500</v>
      </c>
      <c r="H94" s="168">
        <v>1157800</v>
      </c>
      <c r="I94" s="178">
        <f t="shared" si="3"/>
        <v>1089.5</v>
      </c>
      <c r="J94" s="178">
        <f t="shared" si="3"/>
        <v>1157.8</v>
      </c>
    </row>
    <row r="95" spans="1:10" ht="38.25">
      <c r="A95" s="184">
        <f t="shared" si="2"/>
        <v>84</v>
      </c>
      <c r="B95" s="165" t="s">
        <v>683</v>
      </c>
      <c r="C95" s="166" t="s">
        <v>50</v>
      </c>
      <c r="D95" s="166" t="s">
        <v>871</v>
      </c>
      <c r="E95" s="166" t="s">
        <v>384</v>
      </c>
      <c r="F95" s="166" t="s">
        <v>19</v>
      </c>
      <c r="G95" s="168">
        <v>1089500</v>
      </c>
      <c r="H95" s="168">
        <v>1157800</v>
      </c>
      <c r="I95" s="178">
        <f t="shared" si="3"/>
        <v>1089.5</v>
      </c>
      <c r="J95" s="178">
        <f t="shared" si="3"/>
        <v>1157.8</v>
      </c>
    </row>
    <row r="96" spans="1:10" ht="38.25">
      <c r="A96" s="184">
        <f t="shared" si="2"/>
        <v>85</v>
      </c>
      <c r="B96" s="165" t="s">
        <v>591</v>
      </c>
      <c r="C96" s="166" t="s">
        <v>50</v>
      </c>
      <c r="D96" s="166" t="s">
        <v>871</v>
      </c>
      <c r="E96" s="166" t="s">
        <v>385</v>
      </c>
      <c r="F96" s="166" t="s">
        <v>19</v>
      </c>
      <c r="G96" s="168">
        <v>1089500</v>
      </c>
      <c r="H96" s="168">
        <v>1157800</v>
      </c>
      <c r="I96" s="178">
        <f t="shared" si="3"/>
        <v>1089.5</v>
      </c>
      <c r="J96" s="178">
        <f t="shared" si="3"/>
        <v>1157.8</v>
      </c>
    </row>
    <row r="97" spans="1:10" ht="63.75">
      <c r="A97" s="184">
        <f t="shared" si="2"/>
        <v>86</v>
      </c>
      <c r="B97" s="165" t="s">
        <v>721</v>
      </c>
      <c r="C97" s="166" t="s">
        <v>50</v>
      </c>
      <c r="D97" s="166" t="s">
        <v>871</v>
      </c>
      <c r="E97" s="166" t="s">
        <v>450</v>
      </c>
      <c r="F97" s="166" t="s">
        <v>19</v>
      </c>
      <c r="G97" s="168">
        <v>1089500</v>
      </c>
      <c r="H97" s="168">
        <v>1157800</v>
      </c>
      <c r="I97" s="178">
        <f t="shared" si="3"/>
        <v>1089.5</v>
      </c>
      <c r="J97" s="178">
        <f t="shared" si="3"/>
        <v>1157.8</v>
      </c>
    </row>
    <row r="98" spans="1:10" ht="12.75">
      <c r="A98" s="184">
        <f t="shared" si="2"/>
        <v>87</v>
      </c>
      <c r="B98" s="165" t="s">
        <v>866</v>
      </c>
      <c r="C98" s="166" t="s">
        <v>50</v>
      </c>
      <c r="D98" s="166" t="s">
        <v>871</v>
      </c>
      <c r="E98" s="166" t="s">
        <v>450</v>
      </c>
      <c r="F98" s="166" t="s">
        <v>867</v>
      </c>
      <c r="G98" s="168">
        <v>1089500</v>
      </c>
      <c r="H98" s="168">
        <v>1157800</v>
      </c>
      <c r="I98" s="178">
        <f t="shared" si="3"/>
        <v>1089.5</v>
      </c>
      <c r="J98" s="178">
        <f t="shared" si="3"/>
        <v>1157.8</v>
      </c>
    </row>
    <row r="99" spans="1:10" ht="25.5">
      <c r="A99" s="184">
        <f t="shared" si="2"/>
        <v>88</v>
      </c>
      <c r="B99" s="165" t="s">
        <v>322</v>
      </c>
      <c r="C99" s="166" t="s">
        <v>50</v>
      </c>
      <c r="D99" s="166" t="s">
        <v>31</v>
      </c>
      <c r="E99" s="166" t="s">
        <v>362</v>
      </c>
      <c r="F99" s="166" t="s">
        <v>19</v>
      </c>
      <c r="G99" s="168">
        <v>14634369</v>
      </c>
      <c r="H99" s="168">
        <v>14259044</v>
      </c>
      <c r="I99" s="178">
        <f t="shared" si="3"/>
        <v>14634.369</v>
      </c>
      <c r="J99" s="178">
        <f t="shared" si="3"/>
        <v>14259.044</v>
      </c>
    </row>
    <row r="100" spans="1:10" ht="38.25">
      <c r="A100" s="184">
        <f t="shared" si="2"/>
        <v>89</v>
      </c>
      <c r="B100" s="165" t="s">
        <v>323</v>
      </c>
      <c r="C100" s="166" t="s">
        <v>50</v>
      </c>
      <c r="D100" s="166" t="s">
        <v>32</v>
      </c>
      <c r="E100" s="166" t="s">
        <v>362</v>
      </c>
      <c r="F100" s="166" t="s">
        <v>19</v>
      </c>
      <c r="G100" s="168">
        <v>13035008</v>
      </c>
      <c r="H100" s="168">
        <v>12616869</v>
      </c>
      <c r="I100" s="178">
        <f t="shared" si="3"/>
        <v>13035.008</v>
      </c>
      <c r="J100" s="178">
        <f t="shared" si="3"/>
        <v>12616.869</v>
      </c>
    </row>
    <row r="101" spans="1:10" ht="38.25">
      <c r="A101" s="184">
        <f t="shared" si="2"/>
        <v>90</v>
      </c>
      <c r="B101" s="165" t="s">
        <v>683</v>
      </c>
      <c r="C101" s="166" t="s">
        <v>50</v>
      </c>
      <c r="D101" s="166" t="s">
        <v>32</v>
      </c>
      <c r="E101" s="166" t="s">
        <v>384</v>
      </c>
      <c r="F101" s="166" t="s">
        <v>19</v>
      </c>
      <c r="G101" s="168">
        <v>13035008</v>
      </c>
      <c r="H101" s="168">
        <v>12616869</v>
      </c>
      <c r="I101" s="178">
        <f t="shared" si="3"/>
        <v>13035.008</v>
      </c>
      <c r="J101" s="178">
        <f t="shared" si="3"/>
        <v>12616.869</v>
      </c>
    </row>
    <row r="102" spans="1:10" ht="63.75">
      <c r="A102" s="184">
        <f t="shared" si="2"/>
        <v>91</v>
      </c>
      <c r="B102" s="165" t="s">
        <v>786</v>
      </c>
      <c r="C102" s="166" t="s">
        <v>50</v>
      </c>
      <c r="D102" s="166" t="s">
        <v>32</v>
      </c>
      <c r="E102" s="166" t="s">
        <v>388</v>
      </c>
      <c r="F102" s="166" t="s">
        <v>19</v>
      </c>
      <c r="G102" s="168">
        <v>13035008</v>
      </c>
      <c r="H102" s="168">
        <v>12616869</v>
      </c>
      <c r="I102" s="178">
        <f t="shared" si="3"/>
        <v>13035.008</v>
      </c>
      <c r="J102" s="178">
        <f t="shared" si="3"/>
        <v>12616.869</v>
      </c>
    </row>
    <row r="103" spans="1:10" ht="63.75">
      <c r="A103" s="184">
        <f t="shared" si="2"/>
        <v>92</v>
      </c>
      <c r="B103" s="165" t="s">
        <v>218</v>
      </c>
      <c r="C103" s="166" t="s">
        <v>50</v>
      </c>
      <c r="D103" s="166" t="s">
        <v>32</v>
      </c>
      <c r="E103" s="166" t="s">
        <v>389</v>
      </c>
      <c r="F103" s="166" t="s">
        <v>19</v>
      </c>
      <c r="G103" s="168">
        <v>100000</v>
      </c>
      <c r="H103" s="168">
        <v>50000</v>
      </c>
      <c r="I103" s="178">
        <f t="shared" si="3"/>
        <v>100</v>
      </c>
      <c r="J103" s="178">
        <f t="shared" si="3"/>
        <v>50</v>
      </c>
    </row>
    <row r="104" spans="1:10" ht="25.5">
      <c r="A104" s="184">
        <f t="shared" si="2"/>
        <v>93</v>
      </c>
      <c r="B104" s="165" t="s">
        <v>204</v>
      </c>
      <c r="C104" s="166" t="s">
        <v>50</v>
      </c>
      <c r="D104" s="166" t="s">
        <v>32</v>
      </c>
      <c r="E104" s="166" t="s">
        <v>389</v>
      </c>
      <c r="F104" s="166" t="s">
        <v>102</v>
      </c>
      <c r="G104" s="168">
        <v>100000</v>
      </c>
      <c r="H104" s="168">
        <v>50000</v>
      </c>
      <c r="I104" s="178">
        <f t="shared" si="3"/>
        <v>100</v>
      </c>
      <c r="J104" s="178">
        <f t="shared" si="3"/>
        <v>50</v>
      </c>
    </row>
    <row r="105" spans="1:10" ht="38.25">
      <c r="A105" s="184">
        <f t="shared" si="2"/>
        <v>94</v>
      </c>
      <c r="B105" s="165" t="s">
        <v>1250</v>
      </c>
      <c r="C105" s="166" t="s">
        <v>50</v>
      </c>
      <c r="D105" s="166" t="s">
        <v>32</v>
      </c>
      <c r="E105" s="166" t="s">
        <v>1212</v>
      </c>
      <c r="F105" s="166" t="s">
        <v>19</v>
      </c>
      <c r="G105" s="168">
        <v>50000</v>
      </c>
      <c r="H105" s="168">
        <v>50000</v>
      </c>
      <c r="I105" s="178">
        <f t="shared" si="3"/>
        <v>50</v>
      </c>
      <c r="J105" s="178">
        <f t="shared" si="3"/>
        <v>50</v>
      </c>
    </row>
    <row r="106" spans="1:10" ht="25.5">
      <c r="A106" s="184">
        <f t="shared" si="2"/>
        <v>95</v>
      </c>
      <c r="B106" s="165" t="s">
        <v>204</v>
      </c>
      <c r="C106" s="166" t="s">
        <v>50</v>
      </c>
      <c r="D106" s="166" t="s">
        <v>32</v>
      </c>
      <c r="E106" s="166" t="s">
        <v>1212</v>
      </c>
      <c r="F106" s="166" t="s">
        <v>102</v>
      </c>
      <c r="G106" s="168">
        <v>50000</v>
      </c>
      <c r="H106" s="168">
        <v>50000</v>
      </c>
      <c r="I106" s="178">
        <f t="shared" si="3"/>
        <v>50</v>
      </c>
      <c r="J106" s="178">
        <f t="shared" si="3"/>
        <v>50</v>
      </c>
    </row>
    <row r="107" spans="1:10" ht="38.25">
      <c r="A107" s="184">
        <f t="shared" si="2"/>
        <v>96</v>
      </c>
      <c r="B107" s="165" t="s">
        <v>219</v>
      </c>
      <c r="C107" s="166" t="s">
        <v>50</v>
      </c>
      <c r="D107" s="166" t="s">
        <v>32</v>
      </c>
      <c r="E107" s="166" t="s">
        <v>390</v>
      </c>
      <c r="F107" s="166" t="s">
        <v>19</v>
      </c>
      <c r="G107" s="168">
        <v>50000</v>
      </c>
      <c r="H107" s="168">
        <v>50000</v>
      </c>
      <c r="I107" s="178">
        <f t="shared" si="3"/>
        <v>50</v>
      </c>
      <c r="J107" s="178">
        <f t="shared" si="3"/>
        <v>50</v>
      </c>
    </row>
    <row r="108" spans="1:10" ht="25.5">
      <c r="A108" s="184">
        <f t="shared" si="2"/>
        <v>97</v>
      </c>
      <c r="B108" s="165" t="s">
        <v>204</v>
      </c>
      <c r="C108" s="166" t="s">
        <v>50</v>
      </c>
      <c r="D108" s="166" t="s">
        <v>32</v>
      </c>
      <c r="E108" s="166" t="s">
        <v>390</v>
      </c>
      <c r="F108" s="166" t="s">
        <v>102</v>
      </c>
      <c r="G108" s="168">
        <v>50000</v>
      </c>
      <c r="H108" s="168">
        <v>50000</v>
      </c>
      <c r="I108" s="178">
        <f t="shared" si="3"/>
        <v>50</v>
      </c>
      <c r="J108" s="178">
        <f t="shared" si="3"/>
        <v>50</v>
      </c>
    </row>
    <row r="109" spans="1:10" ht="51">
      <c r="A109" s="184">
        <f t="shared" si="2"/>
        <v>98</v>
      </c>
      <c r="B109" s="165" t="s">
        <v>220</v>
      </c>
      <c r="C109" s="166" t="s">
        <v>50</v>
      </c>
      <c r="D109" s="166" t="s">
        <v>32</v>
      </c>
      <c r="E109" s="166" t="s">
        <v>391</v>
      </c>
      <c r="F109" s="166" t="s">
        <v>19</v>
      </c>
      <c r="G109" s="168">
        <v>50000</v>
      </c>
      <c r="H109" s="168">
        <v>50000</v>
      </c>
      <c r="I109" s="178">
        <f t="shared" si="3"/>
        <v>50</v>
      </c>
      <c r="J109" s="178">
        <f t="shared" si="3"/>
        <v>50</v>
      </c>
    </row>
    <row r="110" spans="1:10" ht="25.5">
      <c r="A110" s="184">
        <f t="shared" si="2"/>
        <v>99</v>
      </c>
      <c r="B110" s="165" t="s">
        <v>204</v>
      </c>
      <c r="C110" s="166" t="s">
        <v>50</v>
      </c>
      <c r="D110" s="166" t="s">
        <v>32</v>
      </c>
      <c r="E110" s="166" t="s">
        <v>391</v>
      </c>
      <c r="F110" s="166" t="s">
        <v>102</v>
      </c>
      <c r="G110" s="168">
        <v>50000</v>
      </c>
      <c r="H110" s="168">
        <v>50000</v>
      </c>
      <c r="I110" s="178">
        <f t="shared" si="3"/>
        <v>50</v>
      </c>
      <c r="J110" s="178">
        <f t="shared" si="3"/>
        <v>50</v>
      </c>
    </row>
    <row r="111" spans="1:10" ht="51">
      <c r="A111" s="184">
        <f t="shared" si="2"/>
        <v>100</v>
      </c>
      <c r="B111" s="165" t="s">
        <v>221</v>
      </c>
      <c r="C111" s="166" t="s">
        <v>50</v>
      </c>
      <c r="D111" s="166" t="s">
        <v>32</v>
      </c>
      <c r="E111" s="166" t="s">
        <v>392</v>
      </c>
      <c r="F111" s="166" t="s">
        <v>19</v>
      </c>
      <c r="G111" s="168">
        <v>80000</v>
      </c>
      <c r="H111" s="168">
        <v>80000</v>
      </c>
      <c r="I111" s="178">
        <f t="shared" si="3"/>
        <v>80</v>
      </c>
      <c r="J111" s="178">
        <f t="shared" si="3"/>
        <v>80</v>
      </c>
    </row>
    <row r="112" spans="1:10" ht="25.5">
      <c r="A112" s="184">
        <f t="shared" si="2"/>
        <v>101</v>
      </c>
      <c r="B112" s="165" t="s">
        <v>204</v>
      </c>
      <c r="C112" s="166" t="s">
        <v>50</v>
      </c>
      <c r="D112" s="166" t="s">
        <v>32</v>
      </c>
      <c r="E112" s="166" t="s">
        <v>392</v>
      </c>
      <c r="F112" s="166" t="s">
        <v>102</v>
      </c>
      <c r="G112" s="168">
        <v>80000</v>
      </c>
      <c r="H112" s="168">
        <v>80000</v>
      </c>
      <c r="I112" s="178">
        <f t="shared" si="3"/>
        <v>80</v>
      </c>
      <c r="J112" s="178">
        <f t="shared" si="3"/>
        <v>80</v>
      </c>
    </row>
    <row r="113" spans="1:10" ht="76.5">
      <c r="A113" s="184">
        <f t="shared" si="2"/>
        <v>102</v>
      </c>
      <c r="B113" s="165" t="s">
        <v>222</v>
      </c>
      <c r="C113" s="166" t="s">
        <v>50</v>
      </c>
      <c r="D113" s="166" t="s">
        <v>32</v>
      </c>
      <c r="E113" s="166" t="s">
        <v>393</v>
      </c>
      <c r="F113" s="166" t="s">
        <v>19</v>
      </c>
      <c r="G113" s="168">
        <v>60000</v>
      </c>
      <c r="H113" s="168">
        <v>60000</v>
      </c>
      <c r="I113" s="178">
        <f t="shared" si="3"/>
        <v>60</v>
      </c>
      <c r="J113" s="178">
        <f t="shared" si="3"/>
        <v>60</v>
      </c>
    </row>
    <row r="114" spans="1:10" ht="25.5">
      <c r="A114" s="184">
        <f t="shared" si="2"/>
        <v>103</v>
      </c>
      <c r="B114" s="165" t="s">
        <v>204</v>
      </c>
      <c r="C114" s="166" t="s">
        <v>50</v>
      </c>
      <c r="D114" s="166" t="s">
        <v>32</v>
      </c>
      <c r="E114" s="166" t="s">
        <v>393</v>
      </c>
      <c r="F114" s="166" t="s">
        <v>102</v>
      </c>
      <c r="G114" s="168">
        <v>60000</v>
      </c>
      <c r="H114" s="168">
        <v>60000</v>
      </c>
      <c r="I114" s="178">
        <f t="shared" si="3"/>
        <v>60</v>
      </c>
      <c r="J114" s="178">
        <f t="shared" si="3"/>
        <v>60</v>
      </c>
    </row>
    <row r="115" spans="1:10" ht="12.75">
      <c r="A115" s="184">
        <f t="shared" si="2"/>
        <v>104</v>
      </c>
      <c r="B115" s="165" t="s">
        <v>224</v>
      </c>
      <c r="C115" s="166" t="s">
        <v>50</v>
      </c>
      <c r="D115" s="166" t="s">
        <v>32</v>
      </c>
      <c r="E115" s="166" t="s">
        <v>394</v>
      </c>
      <c r="F115" s="166" t="s">
        <v>19</v>
      </c>
      <c r="G115" s="168">
        <v>60000</v>
      </c>
      <c r="H115" s="168">
        <v>60000</v>
      </c>
      <c r="I115" s="178">
        <f t="shared" si="3"/>
        <v>60</v>
      </c>
      <c r="J115" s="178">
        <f t="shared" si="3"/>
        <v>60</v>
      </c>
    </row>
    <row r="116" spans="1:10" ht="25.5">
      <c r="A116" s="184">
        <f t="shared" si="2"/>
        <v>105</v>
      </c>
      <c r="B116" s="165" t="s">
        <v>204</v>
      </c>
      <c r="C116" s="166" t="s">
        <v>50</v>
      </c>
      <c r="D116" s="166" t="s">
        <v>32</v>
      </c>
      <c r="E116" s="166" t="s">
        <v>394</v>
      </c>
      <c r="F116" s="166" t="s">
        <v>102</v>
      </c>
      <c r="G116" s="168">
        <v>60000</v>
      </c>
      <c r="H116" s="168">
        <v>60000</v>
      </c>
      <c r="I116" s="178">
        <f t="shared" si="3"/>
        <v>60</v>
      </c>
      <c r="J116" s="178">
        <f t="shared" si="3"/>
        <v>60</v>
      </c>
    </row>
    <row r="117" spans="1:10" ht="25.5">
      <c r="A117" s="184">
        <f t="shared" si="2"/>
        <v>106</v>
      </c>
      <c r="B117" s="165" t="s">
        <v>225</v>
      </c>
      <c r="C117" s="166" t="s">
        <v>50</v>
      </c>
      <c r="D117" s="166" t="s">
        <v>32</v>
      </c>
      <c r="E117" s="166" t="s">
        <v>395</v>
      </c>
      <c r="F117" s="166" t="s">
        <v>19</v>
      </c>
      <c r="G117" s="168">
        <v>50000</v>
      </c>
      <c r="H117" s="168">
        <v>50000</v>
      </c>
      <c r="I117" s="178">
        <f t="shared" si="3"/>
        <v>50</v>
      </c>
      <c r="J117" s="178">
        <f t="shared" si="3"/>
        <v>50</v>
      </c>
    </row>
    <row r="118" spans="1:10" ht="25.5">
      <c r="A118" s="184">
        <f t="shared" si="2"/>
        <v>107</v>
      </c>
      <c r="B118" s="165" t="s">
        <v>204</v>
      </c>
      <c r="C118" s="166" t="s">
        <v>50</v>
      </c>
      <c r="D118" s="166" t="s">
        <v>32</v>
      </c>
      <c r="E118" s="166" t="s">
        <v>395</v>
      </c>
      <c r="F118" s="166" t="s">
        <v>102</v>
      </c>
      <c r="G118" s="168">
        <v>50000</v>
      </c>
      <c r="H118" s="168">
        <v>50000</v>
      </c>
      <c r="I118" s="178">
        <f t="shared" si="3"/>
        <v>50</v>
      </c>
      <c r="J118" s="178">
        <f t="shared" si="3"/>
        <v>50</v>
      </c>
    </row>
    <row r="119" spans="1:10" ht="25.5">
      <c r="A119" s="184">
        <f t="shared" si="2"/>
        <v>108</v>
      </c>
      <c r="B119" s="165" t="s">
        <v>226</v>
      </c>
      <c r="C119" s="166" t="s">
        <v>50</v>
      </c>
      <c r="D119" s="166" t="s">
        <v>32</v>
      </c>
      <c r="E119" s="166" t="s">
        <v>396</v>
      </c>
      <c r="F119" s="166" t="s">
        <v>19</v>
      </c>
      <c r="G119" s="168">
        <v>30000</v>
      </c>
      <c r="H119" s="168">
        <v>30000</v>
      </c>
      <c r="I119" s="178">
        <f t="shared" si="3"/>
        <v>30</v>
      </c>
      <c r="J119" s="178">
        <f t="shared" si="3"/>
        <v>30</v>
      </c>
    </row>
    <row r="120" spans="1:10" ht="25.5">
      <c r="A120" s="184">
        <f t="shared" si="2"/>
        <v>109</v>
      </c>
      <c r="B120" s="165" t="s">
        <v>204</v>
      </c>
      <c r="C120" s="166" t="s">
        <v>50</v>
      </c>
      <c r="D120" s="166" t="s">
        <v>32</v>
      </c>
      <c r="E120" s="166" t="s">
        <v>396</v>
      </c>
      <c r="F120" s="166" t="s">
        <v>102</v>
      </c>
      <c r="G120" s="168">
        <v>30000</v>
      </c>
      <c r="H120" s="168">
        <v>30000</v>
      </c>
      <c r="I120" s="178">
        <f t="shared" si="3"/>
        <v>30</v>
      </c>
      <c r="J120" s="178">
        <f t="shared" si="3"/>
        <v>30</v>
      </c>
    </row>
    <row r="121" spans="1:10" ht="38.25">
      <c r="A121" s="184">
        <f t="shared" si="2"/>
        <v>110</v>
      </c>
      <c r="B121" s="165" t="s">
        <v>227</v>
      </c>
      <c r="C121" s="166" t="s">
        <v>50</v>
      </c>
      <c r="D121" s="166" t="s">
        <v>32</v>
      </c>
      <c r="E121" s="166" t="s">
        <v>397</v>
      </c>
      <c r="F121" s="166" t="s">
        <v>19</v>
      </c>
      <c r="G121" s="168">
        <v>171490</v>
      </c>
      <c r="H121" s="168">
        <v>171490</v>
      </c>
      <c r="I121" s="178">
        <f t="shared" si="3"/>
        <v>171.49</v>
      </c>
      <c r="J121" s="178">
        <f t="shared" si="3"/>
        <v>171.49</v>
      </c>
    </row>
    <row r="122" spans="1:10" ht="25.5">
      <c r="A122" s="184">
        <f t="shared" si="2"/>
        <v>111</v>
      </c>
      <c r="B122" s="165" t="s">
        <v>204</v>
      </c>
      <c r="C122" s="166" t="s">
        <v>50</v>
      </c>
      <c r="D122" s="166" t="s">
        <v>32</v>
      </c>
      <c r="E122" s="166" t="s">
        <v>397</v>
      </c>
      <c r="F122" s="166" t="s">
        <v>102</v>
      </c>
      <c r="G122" s="168">
        <v>171490</v>
      </c>
      <c r="H122" s="168">
        <v>171490</v>
      </c>
      <c r="I122" s="178">
        <f t="shared" si="3"/>
        <v>171.49</v>
      </c>
      <c r="J122" s="178">
        <f t="shared" si="3"/>
        <v>171.49</v>
      </c>
    </row>
    <row r="123" spans="1:10" ht="12.75">
      <c r="A123" s="184">
        <f t="shared" si="2"/>
        <v>112</v>
      </c>
      <c r="B123" s="165" t="s">
        <v>228</v>
      </c>
      <c r="C123" s="166" t="s">
        <v>50</v>
      </c>
      <c r="D123" s="166" t="s">
        <v>32</v>
      </c>
      <c r="E123" s="166" t="s">
        <v>398</v>
      </c>
      <c r="F123" s="166" t="s">
        <v>19</v>
      </c>
      <c r="G123" s="168">
        <v>12333518</v>
      </c>
      <c r="H123" s="168">
        <v>11965379</v>
      </c>
      <c r="I123" s="178">
        <f t="shared" si="3"/>
        <v>12333.518</v>
      </c>
      <c r="J123" s="178">
        <f t="shared" si="3"/>
        <v>11965.379</v>
      </c>
    </row>
    <row r="124" spans="1:10" ht="25.5">
      <c r="A124" s="184">
        <f t="shared" si="2"/>
        <v>113</v>
      </c>
      <c r="B124" s="165" t="s">
        <v>211</v>
      </c>
      <c r="C124" s="166" t="s">
        <v>50</v>
      </c>
      <c r="D124" s="166" t="s">
        <v>32</v>
      </c>
      <c r="E124" s="166" t="s">
        <v>398</v>
      </c>
      <c r="F124" s="166" t="s">
        <v>103</v>
      </c>
      <c r="G124" s="168">
        <v>9837307</v>
      </c>
      <c r="H124" s="168">
        <v>10228688</v>
      </c>
      <c r="I124" s="178">
        <f t="shared" si="3"/>
        <v>9837.307</v>
      </c>
      <c r="J124" s="178">
        <f t="shared" si="3"/>
        <v>10228.688</v>
      </c>
    </row>
    <row r="125" spans="1:10" ht="25.5">
      <c r="A125" s="184">
        <f t="shared" si="2"/>
        <v>114</v>
      </c>
      <c r="B125" s="165" t="s">
        <v>204</v>
      </c>
      <c r="C125" s="166" t="s">
        <v>50</v>
      </c>
      <c r="D125" s="166" t="s">
        <v>32</v>
      </c>
      <c r="E125" s="166" t="s">
        <v>398</v>
      </c>
      <c r="F125" s="166" t="s">
        <v>102</v>
      </c>
      <c r="G125" s="168">
        <v>2205586</v>
      </c>
      <c r="H125" s="168">
        <v>1446066</v>
      </c>
      <c r="I125" s="178">
        <f t="shared" si="3"/>
        <v>2205.586</v>
      </c>
      <c r="J125" s="178">
        <f t="shared" si="3"/>
        <v>1446.066</v>
      </c>
    </row>
    <row r="126" spans="1:10" ht="12.75">
      <c r="A126" s="184">
        <f t="shared" si="2"/>
        <v>115</v>
      </c>
      <c r="B126" s="165" t="s">
        <v>212</v>
      </c>
      <c r="C126" s="166" t="s">
        <v>50</v>
      </c>
      <c r="D126" s="166" t="s">
        <v>32</v>
      </c>
      <c r="E126" s="166" t="s">
        <v>398</v>
      </c>
      <c r="F126" s="166" t="s">
        <v>104</v>
      </c>
      <c r="G126" s="168">
        <v>290625</v>
      </c>
      <c r="H126" s="168">
        <v>290625</v>
      </c>
      <c r="I126" s="178">
        <f t="shared" si="3"/>
        <v>290.625</v>
      </c>
      <c r="J126" s="178">
        <f t="shared" si="3"/>
        <v>290.625</v>
      </c>
    </row>
    <row r="127" spans="1:10" ht="25.5">
      <c r="A127" s="184">
        <f t="shared" si="2"/>
        <v>116</v>
      </c>
      <c r="B127" s="165" t="s">
        <v>324</v>
      </c>
      <c r="C127" s="166" t="s">
        <v>50</v>
      </c>
      <c r="D127" s="166" t="s">
        <v>90</v>
      </c>
      <c r="E127" s="166" t="s">
        <v>362</v>
      </c>
      <c r="F127" s="166" t="s">
        <v>19</v>
      </c>
      <c r="G127" s="168">
        <v>1599361</v>
      </c>
      <c r="H127" s="168">
        <v>1642175</v>
      </c>
      <c r="I127" s="178">
        <f t="shared" si="3"/>
        <v>1599.361</v>
      </c>
      <c r="J127" s="178">
        <f t="shared" si="3"/>
        <v>1642.175</v>
      </c>
    </row>
    <row r="128" spans="1:10" ht="38.25">
      <c r="A128" s="184">
        <f t="shared" si="2"/>
        <v>117</v>
      </c>
      <c r="B128" s="165" t="s">
        <v>683</v>
      </c>
      <c r="C128" s="166" t="s">
        <v>50</v>
      </c>
      <c r="D128" s="166" t="s">
        <v>90</v>
      </c>
      <c r="E128" s="166" t="s">
        <v>384</v>
      </c>
      <c r="F128" s="166" t="s">
        <v>19</v>
      </c>
      <c r="G128" s="168">
        <v>1599361</v>
      </c>
      <c r="H128" s="168">
        <v>1642175</v>
      </c>
      <c r="I128" s="178">
        <f t="shared" si="3"/>
        <v>1599.361</v>
      </c>
      <c r="J128" s="178">
        <f t="shared" si="3"/>
        <v>1642.175</v>
      </c>
    </row>
    <row r="129" spans="1:10" ht="76.5">
      <c r="A129" s="184">
        <f t="shared" si="2"/>
        <v>118</v>
      </c>
      <c r="B129" s="165" t="s">
        <v>835</v>
      </c>
      <c r="C129" s="166" t="s">
        <v>50</v>
      </c>
      <c r="D129" s="166" t="s">
        <v>90</v>
      </c>
      <c r="E129" s="166" t="s">
        <v>399</v>
      </c>
      <c r="F129" s="166" t="s">
        <v>19</v>
      </c>
      <c r="G129" s="168">
        <v>1288031</v>
      </c>
      <c r="H129" s="168">
        <v>1330845</v>
      </c>
      <c r="I129" s="178">
        <f t="shared" si="3"/>
        <v>1288.031</v>
      </c>
      <c r="J129" s="178">
        <f t="shared" si="3"/>
        <v>1330.845</v>
      </c>
    </row>
    <row r="130" spans="1:10" ht="89.25">
      <c r="A130" s="184">
        <f t="shared" si="2"/>
        <v>119</v>
      </c>
      <c r="B130" s="165" t="s">
        <v>610</v>
      </c>
      <c r="C130" s="166" t="s">
        <v>50</v>
      </c>
      <c r="D130" s="166" t="s">
        <v>90</v>
      </c>
      <c r="E130" s="166" t="s">
        <v>400</v>
      </c>
      <c r="F130" s="166" t="s">
        <v>19</v>
      </c>
      <c r="G130" s="168">
        <v>1213031</v>
      </c>
      <c r="H130" s="168">
        <v>1255845</v>
      </c>
      <c r="I130" s="178">
        <f t="shared" si="3"/>
        <v>1213.031</v>
      </c>
      <c r="J130" s="178">
        <f t="shared" si="3"/>
        <v>1255.845</v>
      </c>
    </row>
    <row r="131" spans="1:10" ht="25.5">
      <c r="A131" s="184">
        <f t="shared" si="2"/>
        <v>120</v>
      </c>
      <c r="B131" s="165" t="s">
        <v>211</v>
      </c>
      <c r="C131" s="166" t="s">
        <v>50</v>
      </c>
      <c r="D131" s="166" t="s">
        <v>90</v>
      </c>
      <c r="E131" s="166" t="s">
        <v>400</v>
      </c>
      <c r="F131" s="166" t="s">
        <v>103</v>
      </c>
      <c r="G131" s="168">
        <v>1071331</v>
      </c>
      <c r="H131" s="168">
        <v>1114145</v>
      </c>
      <c r="I131" s="178">
        <f t="shared" si="3"/>
        <v>1071.331</v>
      </c>
      <c r="J131" s="178">
        <f t="shared" si="3"/>
        <v>1114.145</v>
      </c>
    </row>
    <row r="132" spans="1:10" ht="25.5">
      <c r="A132" s="184">
        <f t="shared" si="2"/>
        <v>121</v>
      </c>
      <c r="B132" s="165" t="s">
        <v>204</v>
      </c>
      <c r="C132" s="166" t="s">
        <v>50</v>
      </c>
      <c r="D132" s="166" t="s">
        <v>90</v>
      </c>
      <c r="E132" s="166" t="s">
        <v>400</v>
      </c>
      <c r="F132" s="166" t="s">
        <v>102</v>
      </c>
      <c r="G132" s="168">
        <v>141700</v>
      </c>
      <c r="H132" s="168">
        <v>141700</v>
      </c>
      <c r="I132" s="178">
        <f t="shared" si="3"/>
        <v>141.7</v>
      </c>
      <c r="J132" s="178">
        <f t="shared" si="3"/>
        <v>141.7</v>
      </c>
    </row>
    <row r="133" spans="1:10" ht="102">
      <c r="A133" s="184">
        <f t="shared" si="2"/>
        <v>122</v>
      </c>
      <c r="B133" s="165" t="s">
        <v>611</v>
      </c>
      <c r="C133" s="166" t="s">
        <v>50</v>
      </c>
      <c r="D133" s="166" t="s">
        <v>90</v>
      </c>
      <c r="E133" s="166" t="s">
        <v>401</v>
      </c>
      <c r="F133" s="166" t="s">
        <v>19</v>
      </c>
      <c r="G133" s="168">
        <v>75000</v>
      </c>
      <c r="H133" s="168">
        <v>75000</v>
      </c>
      <c r="I133" s="178">
        <f t="shared" si="3"/>
        <v>75</v>
      </c>
      <c r="J133" s="178">
        <f t="shared" si="3"/>
        <v>75</v>
      </c>
    </row>
    <row r="134" spans="1:10" ht="25.5">
      <c r="A134" s="184">
        <f t="shared" si="2"/>
        <v>123</v>
      </c>
      <c r="B134" s="165" t="s">
        <v>204</v>
      </c>
      <c r="C134" s="166" t="s">
        <v>50</v>
      </c>
      <c r="D134" s="166" t="s">
        <v>90</v>
      </c>
      <c r="E134" s="166" t="s">
        <v>401</v>
      </c>
      <c r="F134" s="166" t="s">
        <v>102</v>
      </c>
      <c r="G134" s="168">
        <v>75000</v>
      </c>
      <c r="H134" s="168">
        <v>75000</v>
      </c>
      <c r="I134" s="178">
        <f t="shared" si="3"/>
        <v>75</v>
      </c>
      <c r="J134" s="178">
        <f t="shared" si="3"/>
        <v>75</v>
      </c>
    </row>
    <row r="135" spans="1:10" ht="38.25">
      <c r="A135" s="184">
        <f t="shared" si="2"/>
        <v>124</v>
      </c>
      <c r="B135" s="165" t="s">
        <v>591</v>
      </c>
      <c r="C135" s="166" t="s">
        <v>50</v>
      </c>
      <c r="D135" s="166" t="s">
        <v>90</v>
      </c>
      <c r="E135" s="166" t="s">
        <v>385</v>
      </c>
      <c r="F135" s="166" t="s">
        <v>19</v>
      </c>
      <c r="G135" s="168">
        <v>311330</v>
      </c>
      <c r="H135" s="168">
        <v>311330</v>
      </c>
      <c r="I135" s="178">
        <f t="shared" si="3"/>
        <v>311.33</v>
      </c>
      <c r="J135" s="178">
        <f t="shared" si="3"/>
        <v>311.33</v>
      </c>
    </row>
    <row r="136" spans="1:10" ht="114.75">
      <c r="A136" s="184">
        <f t="shared" si="2"/>
        <v>125</v>
      </c>
      <c r="B136" s="165" t="s">
        <v>612</v>
      </c>
      <c r="C136" s="166" t="s">
        <v>50</v>
      </c>
      <c r="D136" s="166" t="s">
        <v>90</v>
      </c>
      <c r="E136" s="166" t="s">
        <v>402</v>
      </c>
      <c r="F136" s="166" t="s">
        <v>19</v>
      </c>
      <c r="G136" s="168">
        <v>100330</v>
      </c>
      <c r="H136" s="168">
        <v>100330</v>
      </c>
      <c r="I136" s="178">
        <f t="shared" si="3"/>
        <v>100.33</v>
      </c>
      <c r="J136" s="178">
        <f t="shared" si="3"/>
        <v>100.33</v>
      </c>
    </row>
    <row r="137" spans="1:10" ht="25.5">
      <c r="A137" s="184">
        <f t="shared" si="2"/>
        <v>126</v>
      </c>
      <c r="B137" s="165" t="s">
        <v>204</v>
      </c>
      <c r="C137" s="166" t="s">
        <v>50</v>
      </c>
      <c r="D137" s="166" t="s">
        <v>90</v>
      </c>
      <c r="E137" s="166" t="s">
        <v>402</v>
      </c>
      <c r="F137" s="166" t="s">
        <v>102</v>
      </c>
      <c r="G137" s="168">
        <v>100330</v>
      </c>
      <c r="H137" s="168">
        <v>100330</v>
      </c>
      <c r="I137" s="178">
        <f t="shared" si="3"/>
        <v>100.33</v>
      </c>
      <c r="J137" s="178">
        <f t="shared" si="3"/>
        <v>100.33</v>
      </c>
    </row>
    <row r="138" spans="1:10" ht="63.75">
      <c r="A138" s="184">
        <f t="shared" si="2"/>
        <v>127</v>
      </c>
      <c r="B138" s="165" t="s">
        <v>613</v>
      </c>
      <c r="C138" s="166" t="s">
        <v>50</v>
      </c>
      <c r="D138" s="166" t="s">
        <v>90</v>
      </c>
      <c r="E138" s="166" t="s">
        <v>403</v>
      </c>
      <c r="F138" s="166" t="s">
        <v>19</v>
      </c>
      <c r="G138" s="168">
        <v>97000</v>
      </c>
      <c r="H138" s="168">
        <v>97000</v>
      </c>
      <c r="I138" s="178">
        <f t="shared" si="3"/>
        <v>97</v>
      </c>
      <c r="J138" s="178">
        <f t="shared" si="3"/>
        <v>97</v>
      </c>
    </row>
    <row r="139" spans="1:10" ht="25.5">
      <c r="A139" s="184">
        <f t="shared" si="2"/>
        <v>128</v>
      </c>
      <c r="B139" s="165" t="s">
        <v>204</v>
      </c>
      <c r="C139" s="166" t="s">
        <v>50</v>
      </c>
      <c r="D139" s="166" t="s">
        <v>90</v>
      </c>
      <c r="E139" s="166" t="s">
        <v>403</v>
      </c>
      <c r="F139" s="166" t="s">
        <v>102</v>
      </c>
      <c r="G139" s="168">
        <v>97000</v>
      </c>
      <c r="H139" s="168">
        <v>97000</v>
      </c>
      <c r="I139" s="178">
        <f t="shared" si="3"/>
        <v>97</v>
      </c>
      <c r="J139" s="178">
        <f t="shared" si="3"/>
        <v>97</v>
      </c>
    </row>
    <row r="140" spans="1:10" ht="102">
      <c r="A140" s="184">
        <f t="shared" si="2"/>
        <v>129</v>
      </c>
      <c r="B140" s="165" t="s">
        <v>614</v>
      </c>
      <c r="C140" s="166" t="s">
        <v>50</v>
      </c>
      <c r="D140" s="166" t="s">
        <v>90</v>
      </c>
      <c r="E140" s="166" t="s">
        <v>404</v>
      </c>
      <c r="F140" s="166" t="s">
        <v>19</v>
      </c>
      <c r="G140" s="168">
        <v>114000</v>
      </c>
      <c r="H140" s="168">
        <v>114000</v>
      </c>
      <c r="I140" s="178">
        <f t="shared" si="3"/>
        <v>114</v>
      </c>
      <c r="J140" s="178">
        <f t="shared" si="3"/>
        <v>114</v>
      </c>
    </row>
    <row r="141" spans="1:10" ht="25.5">
      <c r="A141" s="184">
        <f aca="true" t="shared" si="4" ref="A141:A204">1+A140</f>
        <v>130</v>
      </c>
      <c r="B141" s="165" t="s">
        <v>204</v>
      </c>
      <c r="C141" s="166" t="s">
        <v>50</v>
      </c>
      <c r="D141" s="166" t="s">
        <v>90</v>
      </c>
      <c r="E141" s="166" t="s">
        <v>404</v>
      </c>
      <c r="F141" s="166" t="s">
        <v>102</v>
      </c>
      <c r="G141" s="168">
        <v>114000</v>
      </c>
      <c r="H141" s="168">
        <v>114000</v>
      </c>
      <c r="I141" s="178">
        <f t="shared" si="3"/>
        <v>114</v>
      </c>
      <c r="J141" s="178">
        <f t="shared" si="3"/>
        <v>114</v>
      </c>
    </row>
    <row r="142" spans="1:10" ht="12.75">
      <c r="A142" s="184">
        <f t="shared" si="4"/>
        <v>131</v>
      </c>
      <c r="B142" s="165" t="s">
        <v>325</v>
      </c>
      <c r="C142" s="166" t="s">
        <v>50</v>
      </c>
      <c r="D142" s="166" t="s">
        <v>33</v>
      </c>
      <c r="E142" s="166" t="s">
        <v>362</v>
      </c>
      <c r="F142" s="166" t="s">
        <v>19</v>
      </c>
      <c r="G142" s="168">
        <v>11434667</v>
      </c>
      <c r="H142" s="168">
        <v>10523844</v>
      </c>
      <c r="I142" s="178">
        <f aca="true" t="shared" si="5" ref="I142:J205">G142/1000</f>
        <v>11434.667</v>
      </c>
      <c r="J142" s="178">
        <f t="shared" si="5"/>
        <v>10523.844</v>
      </c>
    </row>
    <row r="143" spans="1:10" ht="12.75">
      <c r="A143" s="184">
        <f t="shared" si="4"/>
        <v>132</v>
      </c>
      <c r="B143" s="165" t="s">
        <v>326</v>
      </c>
      <c r="C143" s="166" t="s">
        <v>50</v>
      </c>
      <c r="D143" s="166" t="s">
        <v>34</v>
      </c>
      <c r="E143" s="166" t="s">
        <v>362</v>
      </c>
      <c r="F143" s="166" t="s">
        <v>19</v>
      </c>
      <c r="G143" s="168">
        <v>2036000</v>
      </c>
      <c r="H143" s="168">
        <v>1878000</v>
      </c>
      <c r="I143" s="178">
        <f t="shared" si="5"/>
        <v>2036</v>
      </c>
      <c r="J143" s="178">
        <f t="shared" si="5"/>
        <v>1878</v>
      </c>
    </row>
    <row r="144" spans="1:10" ht="51">
      <c r="A144" s="184">
        <f t="shared" si="4"/>
        <v>133</v>
      </c>
      <c r="B144" s="165" t="s">
        <v>737</v>
      </c>
      <c r="C144" s="166" t="s">
        <v>50</v>
      </c>
      <c r="D144" s="166" t="s">
        <v>34</v>
      </c>
      <c r="E144" s="166" t="s">
        <v>405</v>
      </c>
      <c r="F144" s="166" t="s">
        <v>19</v>
      </c>
      <c r="G144" s="168">
        <v>1362000</v>
      </c>
      <c r="H144" s="168">
        <v>1204000</v>
      </c>
      <c r="I144" s="178">
        <f t="shared" si="5"/>
        <v>1362</v>
      </c>
      <c r="J144" s="178">
        <f t="shared" si="5"/>
        <v>1204</v>
      </c>
    </row>
    <row r="145" spans="1:10" ht="51">
      <c r="A145" s="184">
        <f t="shared" si="4"/>
        <v>134</v>
      </c>
      <c r="B145" s="165" t="s">
        <v>787</v>
      </c>
      <c r="C145" s="166" t="s">
        <v>50</v>
      </c>
      <c r="D145" s="166" t="s">
        <v>34</v>
      </c>
      <c r="E145" s="166" t="s">
        <v>406</v>
      </c>
      <c r="F145" s="166" t="s">
        <v>19</v>
      </c>
      <c r="G145" s="168">
        <v>1362000</v>
      </c>
      <c r="H145" s="168">
        <v>1204000</v>
      </c>
      <c r="I145" s="178">
        <f t="shared" si="5"/>
        <v>1362</v>
      </c>
      <c r="J145" s="178">
        <f t="shared" si="5"/>
        <v>1204</v>
      </c>
    </row>
    <row r="146" spans="1:10" ht="25.5">
      <c r="A146" s="184">
        <f t="shared" si="4"/>
        <v>135</v>
      </c>
      <c r="B146" s="165" t="s">
        <v>1251</v>
      </c>
      <c r="C146" s="166" t="s">
        <v>50</v>
      </c>
      <c r="D146" s="166" t="s">
        <v>34</v>
      </c>
      <c r="E146" s="166" t="s">
        <v>1214</v>
      </c>
      <c r="F146" s="166" t="s">
        <v>19</v>
      </c>
      <c r="G146" s="168">
        <v>40000</v>
      </c>
      <c r="H146" s="168">
        <v>0</v>
      </c>
      <c r="I146" s="178">
        <f t="shared" si="5"/>
        <v>40</v>
      </c>
      <c r="J146" s="178">
        <f t="shared" si="5"/>
        <v>0</v>
      </c>
    </row>
    <row r="147" spans="1:10" ht="12.75">
      <c r="A147" s="184">
        <f t="shared" si="4"/>
        <v>136</v>
      </c>
      <c r="B147" s="165" t="s">
        <v>372</v>
      </c>
      <c r="C147" s="166" t="s">
        <v>50</v>
      </c>
      <c r="D147" s="166" t="s">
        <v>34</v>
      </c>
      <c r="E147" s="166" t="s">
        <v>1214</v>
      </c>
      <c r="F147" s="166" t="s">
        <v>373</v>
      </c>
      <c r="G147" s="168">
        <v>40000</v>
      </c>
      <c r="H147" s="168">
        <v>0</v>
      </c>
      <c r="I147" s="178">
        <f t="shared" si="5"/>
        <v>40</v>
      </c>
      <c r="J147" s="178">
        <f t="shared" si="5"/>
        <v>0</v>
      </c>
    </row>
    <row r="148" spans="1:10" ht="38.25">
      <c r="A148" s="184">
        <f t="shared" si="4"/>
        <v>137</v>
      </c>
      <c r="B148" s="165" t="s">
        <v>1252</v>
      </c>
      <c r="C148" s="166" t="s">
        <v>50</v>
      </c>
      <c r="D148" s="166" t="s">
        <v>34</v>
      </c>
      <c r="E148" s="166" t="s">
        <v>1216</v>
      </c>
      <c r="F148" s="166" t="s">
        <v>19</v>
      </c>
      <c r="G148" s="168">
        <v>100000</v>
      </c>
      <c r="H148" s="168">
        <v>100000</v>
      </c>
      <c r="I148" s="178">
        <f t="shared" si="5"/>
        <v>100</v>
      </c>
      <c r="J148" s="178">
        <f t="shared" si="5"/>
        <v>100</v>
      </c>
    </row>
    <row r="149" spans="1:10" ht="25.5">
      <c r="A149" s="184">
        <f t="shared" si="4"/>
        <v>138</v>
      </c>
      <c r="B149" s="165" t="s">
        <v>204</v>
      </c>
      <c r="C149" s="166" t="s">
        <v>50</v>
      </c>
      <c r="D149" s="166" t="s">
        <v>34</v>
      </c>
      <c r="E149" s="166" t="s">
        <v>1216</v>
      </c>
      <c r="F149" s="166" t="s">
        <v>102</v>
      </c>
      <c r="G149" s="168">
        <v>82500</v>
      </c>
      <c r="H149" s="168">
        <v>82500</v>
      </c>
      <c r="I149" s="178">
        <f t="shared" si="5"/>
        <v>82.5</v>
      </c>
      <c r="J149" s="178">
        <f t="shared" si="5"/>
        <v>82.5</v>
      </c>
    </row>
    <row r="150" spans="1:10" ht="12.75">
      <c r="A150" s="184">
        <f t="shared" si="4"/>
        <v>139</v>
      </c>
      <c r="B150" s="165" t="s">
        <v>372</v>
      </c>
      <c r="C150" s="166" t="s">
        <v>50</v>
      </c>
      <c r="D150" s="166" t="s">
        <v>34</v>
      </c>
      <c r="E150" s="166" t="s">
        <v>1216</v>
      </c>
      <c r="F150" s="166" t="s">
        <v>373</v>
      </c>
      <c r="G150" s="168">
        <v>17500</v>
      </c>
      <c r="H150" s="168">
        <v>17500</v>
      </c>
      <c r="I150" s="178">
        <f t="shared" si="5"/>
        <v>17.5</v>
      </c>
      <c r="J150" s="178">
        <f t="shared" si="5"/>
        <v>17.5</v>
      </c>
    </row>
    <row r="151" spans="1:10" ht="38.25">
      <c r="A151" s="184">
        <f t="shared" si="4"/>
        <v>140</v>
      </c>
      <c r="B151" s="165" t="s">
        <v>788</v>
      </c>
      <c r="C151" s="166" t="s">
        <v>50</v>
      </c>
      <c r="D151" s="166" t="s">
        <v>34</v>
      </c>
      <c r="E151" s="166" t="s">
        <v>407</v>
      </c>
      <c r="F151" s="166" t="s">
        <v>19</v>
      </c>
      <c r="G151" s="168">
        <v>400000</v>
      </c>
      <c r="H151" s="168">
        <v>282000</v>
      </c>
      <c r="I151" s="178">
        <f t="shared" si="5"/>
        <v>400</v>
      </c>
      <c r="J151" s="178">
        <f t="shared" si="5"/>
        <v>282</v>
      </c>
    </row>
    <row r="152" spans="1:10" ht="51">
      <c r="A152" s="184">
        <f t="shared" si="4"/>
        <v>141</v>
      </c>
      <c r="B152" s="165" t="s">
        <v>615</v>
      </c>
      <c r="C152" s="166" t="s">
        <v>50</v>
      </c>
      <c r="D152" s="166" t="s">
        <v>34</v>
      </c>
      <c r="E152" s="166" t="s">
        <v>407</v>
      </c>
      <c r="F152" s="166" t="s">
        <v>98</v>
      </c>
      <c r="G152" s="168">
        <v>400000</v>
      </c>
      <c r="H152" s="168">
        <v>282000</v>
      </c>
      <c r="I152" s="178">
        <f t="shared" si="5"/>
        <v>400</v>
      </c>
      <c r="J152" s="178">
        <f t="shared" si="5"/>
        <v>282</v>
      </c>
    </row>
    <row r="153" spans="1:10" ht="38.25">
      <c r="A153" s="184">
        <f t="shared" si="4"/>
        <v>142</v>
      </c>
      <c r="B153" s="165" t="s">
        <v>230</v>
      </c>
      <c r="C153" s="166" t="s">
        <v>50</v>
      </c>
      <c r="D153" s="166" t="s">
        <v>34</v>
      </c>
      <c r="E153" s="166" t="s">
        <v>408</v>
      </c>
      <c r="F153" s="166" t="s">
        <v>19</v>
      </c>
      <c r="G153" s="168">
        <v>300000</v>
      </c>
      <c r="H153" s="168">
        <v>300000</v>
      </c>
      <c r="I153" s="178">
        <f t="shared" si="5"/>
        <v>300</v>
      </c>
      <c r="J153" s="178">
        <f t="shared" si="5"/>
        <v>300</v>
      </c>
    </row>
    <row r="154" spans="1:10" ht="51">
      <c r="A154" s="184">
        <f t="shared" si="4"/>
        <v>143</v>
      </c>
      <c r="B154" s="165" t="s">
        <v>615</v>
      </c>
      <c r="C154" s="166" t="s">
        <v>50</v>
      </c>
      <c r="D154" s="166" t="s">
        <v>34</v>
      </c>
      <c r="E154" s="166" t="s">
        <v>408</v>
      </c>
      <c r="F154" s="166" t="s">
        <v>98</v>
      </c>
      <c r="G154" s="168">
        <v>300000</v>
      </c>
      <c r="H154" s="168">
        <v>300000</v>
      </c>
      <c r="I154" s="178">
        <f t="shared" si="5"/>
        <v>300</v>
      </c>
      <c r="J154" s="178">
        <f t="shared" si="5"/>
        <v>300</v>
      </c>
    </row>
    <row r="155" spans="1:10" ht="38.25">
      <c r="A155" s="184">
        <f t="shared" si="4"/>
        <v>144</v>
      </c>
      <c r="B155" s="165" t="s">
        <v>231</v>
      </c>
      <c r="C155" s="166" t="s">
        <v>50</v>
      </c>
      <c r="D155" s="166" t="s">
        <v>34</v>
      </c>
      <c r="E155" s="166" t="s">
        <v>409</v>
      </c>
      <c r="F155" s="166" t="s">
        <v>19</v>
      </c>
      <c r="G155" s="168">
        <v>130000</v>
      </c>
      <c r="H155" s="168">
        <v>130000</v>
      </c>
      <c r="I155" s="178">
        <f t="shared" si="5"/>
        <v>130</v>
      </c>
      <c r="J155" s="178">
        <f t="shared" si="5"/>
        <v>130</v>
      </c>
    </row>
    <row r="156" spans="1:10" ht="25.5">
      <c r="A156" s="184">
        <f t="shared" si="4"/>
        <v>145</v>
      </c>
      <c r="B156" s="165" t="s">
        <v>204</v>
      </c>
      <c r="C156" s="166" t="s">
        <v>50</v>
      </c>
      <c r="D156" s="166" t="s">
        <v>34</v>
      </c>
      <c r="E156" s="166" t="s">
        <v>409</v>
      </c>
      <c r="F156" s="166" t="s">
        <v>102</v>
      </c>
      <c r="G156" s="168">
        <v>130000</v>
      </c>
      <c r="H156" s="168">
        <v>130000</v>
      </c>
      <c r="I156" s="178">
        <f t="shared" si="5"/>
        <v>130</v>
      </c>
      <c r="J156" s="178">
        <f t="shared" si="5"/>
        <v>130</v>
      </c>
    </row>
    <row r="157" spans="1:10" ht="38.25">
      <c r="A157" s="184">
        <f t="shared" si="4"/>
        <v>146</v>
      </c>
      <c r="B157" s="165" t="s">
        <v>232</v>
      </c>
      <c r="C157" s="166" t="s">
        <v>50</v>
      </c>
      <c r="D157" s="166" t="s">
        <v>34</v>
      </c>
      <c r="E157" s="166" t="s">
        <v>410</v>
      </c>
      <c r="F157" s="166" t="s">
        <v>19</v>
      </c>
      <c r="G157" s="168">
        <v>92000</v>
      </c>
      <c r="H157" s="168">
        <v>92000</v>
      </c>
      <c r="I157" s="178">
        <f t="shared" si="5"/>
        <v>92</v>
      </c>
      <c r="J157" s="178">
        <f t="shared" si="5"/>
        <v>92</v>
      </c>
    </row>
    <row r="158" spans="1:10" ht="25.5">
      <c r="A158" s="184">
        <f t="shared" si="4"/>
        <v>147</v>
      </c>
      <c r="B158" s="165" t="s">
        <v>204</v>
      </c>
      <c r="C158" s="166" t="s">
        <v>50</v>
      </c>
      <c r="D158" s="166" t="s">
        <v>34</v>
      </c>
      <c r="E158" s="166" t="s">
        <v>410</v>
      </c>
      <c r="F158" s="166" t="s">
        <v>102</v>
      </c>
      <c r="G158" s="168">
        <v>92000</v>
      </c>
      <c r="H158" s="168">
        <v>92000</v>
      </c>
      <c r="I158" s="178">
        <f t="shared" si="5"/>
        <v>92</v>
      </c>
      <c r="J158" s="178">
        <f t="shared" si="5"/>
        <v>92</v>
      </c>
    </row>
    <row r="159" spans="1:10" ht="38.25">
      <c r="A159" s="184">
        <f t="shared" si="4"/>
        <v>148</v>
      </c>
      <c r="B159" s="165" t="s">
        <v>411</v>
      </c>
      <c r="C159" s="166" t="s">
        <v>50</v>
      </c>
      <c r="D159" s="166" t="s">
        <v>34</v>
      </c>
      <c r="E159" s="166" t="s">
        <v>412</v>
      </c>
      <c r="F159" s="166" t="s">
        <v>19</v>
      </c>
      <c r="G159" s="168">
        <v>300000</v>
      </c>
      <c r="H159" s="168">
        <v>300000</v>
      </c>
      <c r="I159" s="178">
        <f t="shared" si="5"/>
        <v>300</v>
      </c>
      <c r="J159" s="178">
        <f t="shared" si="5"/>
        <v>300</v>
      </c>
    </row>
    <row r="160" spans="1:10" ht="51">
      <c r="A160" s="184">
        <f t="shared" si="4"/>
        <v>149</v>
      </c>
      <c r="B160" s="165" t="s">
        <v>615</v>
      </c>
      <c r="C160" s="166" t="s">
        <v>50</v>
      </c>
      <c r="D160" s="166" t="s">
        <v>34</v>
      </c>
      <c r="E160" s="166" t="s">
        <v>412</v>
      </c>
      <c r="F160" s="166" t="s">
        <v>98</v>
      </c>
      <c r="G160" s="168">
        <v>300000</v>
      </c>
      <c r="H160" s="168">
        <v>300000</v>
      </c>
      <c r="I160" s="178">
        <f t="shared" si="5"/>
        <v>300</v>
      </c>
      <c r="J160" s="178">
        <f t="shared" si="5"/>
        <v>300</v>
      </c>
    </row>
    <row r="161" spans="1:10" ht="12.75">
      <c r="A161" s="184">
        <f t="shared" si="4"/>
        <v>150</v>
      </c>
      <c r="B161" s="165" t="s">
        <v>110</v>
      </c>
      <c r="C161" s="166" t="s">
        <v>50</v>
      </c>
      <c r="D161" s="166" t="s">
        <v>34</v>
      </c>
      <c r="E161" s="166" t="s">
        <v>363</v>
      </c>
      <c r="F161" s="166" t="s">
        <v>19</v>
      </c>
      <c r="G161" s="168">
        <v>674000</v>
      </c>
      <c r="H161" s="168">
        <v>674000</v>
      </c>
      <c r="I161" s="178">
        <f t="shared" si="5"/>
        <v>674</v>
      </c>
      <c r="J161" s="178">
        <f t="shared" si="5"/>
        <v>674</v>
      </c>
    </row>
    <row r="162" spans="1:10" ht="63.75">
      <c r="A162" s="184">
        <f t="shared" si="4"/>
        <v>151</v>
      </c>
      <c r="B162" s="165" t="s">
        <v>901</v>
      </c>
      <c r="C162" s="166" t="s">
        <v>50</v>
      </c>
      <c r="D162" s="166" t="s">
        <v>34</v>
      </c>
      <c r="E162" s="166" t="s">
        <v>413</v>
      </c>
      <c r="F162" s="166" t="s">
        <v>19</v>
      </c>
      <c r="G162" s="168">
        <v>674000</v>
      </c>
      <c r="H162" s="168">
        <v>674000</v>
      </c>
      <c r="I162" s="178">
        <f t="shared" si="5"/>
        <v>674</v>
      </c>
      <c r="J162" s="178">
        <f t="shared" si="5"/>
        <v>674</v>
      </c>
    </row>
    <row r="163" spans="1:10" ht="25.5">
      <c r="A163" s="184">
        <f t="shared" si="4"/>
        <v>152</v>
      </c>
      <c r="B163" s="165" t="s">
        <v>204</v>
      </c>
      <c r="C163" s="166" t="s">
        <v>50</v>
      </c>
      <c r="D163" s="166" t="s">
        <v>34</v>
      </c>
      <c r="E163" s="166" t="s">
        <v>413</v>
      </c>
      <c r="F163" s="166" t="s">
        <v>102</v>
      </c>
      <c r="G163" s="168">
        <v>674000</v>
      </c>
      <c r="H163" s="168">
        <v>674000</v>
      </c>
      <c r="I163" s="178">
        <f t="shared" si="5"/>
        <v>674</v>
      </c>
      <c r="J163" s="178">
        <f t="shared" si="5"/>
        <v>674</v>
      </c>
    </row>
    <row r="164" spans="1:10" ht="12.75">
      <c r="A164" s="184">
        <f t="shared" si="4"/>
        <v>153</v>
      </c>
      <c r="B164" s="165" t="s">
        <v>327</v>
      </c>
      <c r="C164" s="166" t="s">
        <v>50</v>
      </c>
      <c r="D164" s="166" t="s">
        <v>294</v>
      </c>
      <c r="E164" s="166" t="s">
        <v>362</v>
      </c>
      <c r="F164" s="166" t="s">
        <v>19</v>
      </c>
      <c r="G164" s="168">
        <v>279396</v>
      </c>
      <c r="H164" s="168">
        <v>288234</v>
      </c>
      <c r="I164" s="178">
        <f t="shared" si="5"/>
        <v>279.396</v>
      </c>
      <c r="J164" s="178">
        <f t="shared" si="5"/>
        <v>288.234</v>
      </c>
    </row>
    <row r="165" spans="1:10" ht="38.25">
      <c r="A165" s="184">
        <f t="shared" si="4"/>
        <v>154</v>
      </c>
      <c r="B165" s="165" t="s">
        <v>683</v>
      </c>
      <c r="C165" s="166" t="s">
        <v>50</v>
      </c>
      <c r="D165" s="166" t="s">
        <v>294</v>
      </c>
      <c r="E165" s="166" t="s">
        <v>384</v>
      </c>
      <c r="F165" s="166" t="s">
        <v>19</v>
      </c>
      <c r="G165" s="168">
        <v>279396</v>
      </c>
      <c r="H165" s="168">
        <v>288234</v>
      </c>
      <c r="I165" s="178">
        <f t="shared" si="5"/>
        <v>279.396</v>
      </c>
      <c r="J165" s="178">
        <f t="shared" si="5"/>
        <v>288.234</v>
      </c>
    </row>
    <row r="166" spans="1:10" ht="63.75">
      <c r="A166" s="184">
        <f t="shared" si="4"/>
        <v>155</v>
      </c>
      <c r="B166" s="165" t="s">
        <v>786</v>
      </c>
      <c r="C166" s="166" t="s">
        <v>50</v>
      </c>
      <c r="D166" s="166" t="s">
        <v>294</v>
      </c>
      <c r="E166" s="166" t="s">
        <v>388</v>
      </c>
      <c r="F166" s="166" t="s">
        <v>19</v>
      </c>
      <c r="G166" s="168">
        <v>279396</v>
      </c>
      <c r="H166" s="168">
        <v>288234</v>
      </c>
      <c r="I166" s="178">
        <f t="shared" si="5"/>
        <v>279.396</v>
      </c>
      <c r="J166" s="178">
        <f t="shared" si="5"/>
        <v>288.234</v>
      </c>
    </row>
    <row r="167" spans="1:10" ht="63.75">
      <c r="A167" s="184">
        <f t="shared" si="4"/>
        <v>156</v>
      </c>
      <c r="B167" s="165" t="s">
        <v>223</v>
      </c>
      <c r="C167" s="166" t="s">
        <v>50</v>
      </c>
      <c r="D167" s="166" t="s">
        <v>294</v>
      </c>
      <c r="E167" s="166" t="s">
        <v>414</v>
      </c>
      <c r="F167" s="166" t="s">
        <v>19</v>
      </c>
      <c r="G167" s="168">
        <v>279396</v>
      </c>
      <c r="H167" s="168">
        <v>288234</v>
      </c>
      <c r="I167" s="178">
        <f t="shared" si="5"/>
        <v>279.396</v>
      </c>
      <c r="J167" s="178">
        <f t="shared" si="5"/>
        <v>288.234</v>
      </c>
    </row>
    <row r="168" spans="1:10" ht="25.5">
      <c r="A168" s="184">
        <f t="shared" si="4"/>
        <v>157</v>
      </c>
      <c r="B168" s="165" t="s">
        <v>211</v>
      </c>
      <c r="C168" s="166" t="s">
        <v>50</v>
      </c>
      <c r="D168" s="166" t="s">
        <v>294</v>
      </c>
      <c r="E168" s="166" t="s">
        <v>414</v>
      </c>
      <c r="F168" s="166" t="s">
        <v>103</v>
      </c>
      <c r="G168" s="168">
        <v>220845</v>
      </c>
      <c r="H168" s="168">
        <v>229683</v>
      </c>
      <c r="I168" s="178">
        <f t="shared" si="5"/>
        <v>220.845</v>
      </c>
      <c r="J168" s="178">
        <f t="shared" si="5"/>
        <v>229.683</v>
      </c>
    </row>
    <row r="169" spans="1:10" ht="25.5">
      <c r="A169" s="184">
        <f t="shared" si="4"/>
        <v>158</v>
      </c>
      <c r="B169" s="165" t="s">
        <v>204</v>
      </c>
      <c r="C169" s="166" t="s">
        <v>50</v>
      </c>
      <c r="D169" s="166" t="s">
        <v>294</v>
      </c>
      <c r="E169" s="166" t="s">
        <v>414</v>
      </c>
      <c r="F169" s="166" t="s">
        <v>102</v>
      </c>
      <c r="G169" s="168">
        <v>43551</v>
      </c>
      <c r="H169" s="168">
        <v>43551</v>
      </c>
      <c r="I169" s="178">
        <f t="shared" si="5"/>
        <v>43.551</v>
      </c>
      <c r="J169" s="178">
        <f t="shared" si="5"/>
        <v>43.551</v>
      </c>
    </row>
    <row r="170" spans="1:10" ht="12.75">
      <c r="A170" s="184">
        <f t="shared" si="4"/>
        <v>159</v>
      </c>
      <c r="B170" s="165" t="s">
        <v>212</v>
      </c>
      <c r="C170" s="166" t="s">
        <v>50</v>
      </c>
      <c r="D170" s="166" t="s">
        <v>294</v>
      </c>
      <c r="E170" s="166" t="s">
        <v>414</v>
      </c>
      <c r="F170" s="166" t="s">
        <v>104</v>
      </c>
      <c r="G170" s="168">
        <v>15000</v>
      </c>
      <c r="H170" s="168">
        <v>15000</v>
      </c>
      <c r="I170" s="178">
        <f t="shared" si="5"/>
        <v>15</v>
      </c>
      <c r="J170" s="178">
        <f t="shared" si="5"/>
        <v>15</v>
      </c>
    </row>
    <row r="171" spans="1:10" ht="12.75">
      <c r="A171" s="184">
        <f t="shared" si="4"/>
        <v>160</v>
      </c>
      <c r="B171" s="165" t="s">
        <v>684</v>
      </c>
      <c r="C171" s="166" t="s">
        <v>50</v>
      </c>
      <c r="D171" s="166" t="s">
        <v>655</v>
      </c>
      <c r="E171" s="166" t="s">
        <v>362</v>
      </c>
      <c r="F171" s="166" t="s">
        <v>19</v>
      </c>
      <c r="G171" s="168">
        <v>2032271</v>
      </c>
      <c r="H171" s="168">
        <v>2120610</v>
      </c>
      <c r="I171" s="178">
        <f t="shared" si="5"/>
        <v>2032.271</v>
      </c>
      <c r="J171" s="178">
        <f t="shared" si="5"/>
        <v>2120.61</v>
      </c>
    </row>
    <row r="172" spans="1:10" ht="63.75">
      <c r="A172" s="184">
        <f t="shared" si="4"/>
        <v>161</v>
      </c>
      <c r="B172" s="165" t="s">
        <v>590</v>
      </c>
      <c r="C172" s="166" t="s">
        <v>50</v>
      </c>
      <c r="D172" s="166" t="s">
        <v>655</v>
      </c>
      <c r="E172" s="166" t="s">
        <v>379</v>
      </c>
      <c r="F172" s="166" t="s">
        <v>19</v>
      </c>
      <c r="G172" s="168">
        <v>2032271</v>
      </c>
      <c r="H172" s="168">
        <v>2120610</v>
      </c>
      <c r="I172" s="178">
        <f t="shared" si="5"/>
        <v>2032.271</v>
      </c>
      <c r="J172" s="178">
        <f t="shared" si="5"/>
        <v>2120.61</v>
      </c>
    </row>
    <row r="173" spans="1:10" ht="38.25">
      <c r="A173" s="184">
        <f t="shared" si="4"/>
        <v>162</v>
      </c>
      <c r="B173" s="165" t="s">
        <v>685</v>
      </c>
      <c r="C173" s="166" t="s">
        <v>50</v>
      </c>
      <c r="D173" s="166" t="s">
        <v>655</v>
      </c>
      <c r="E173" s="166" t="s">
        <v>657</v>
      </c>
      <c r="F173" s="166" t="s">
        <v>19</v>
      </c>
      <c r="G173" s="168">
        <v>2032271</v>
      </c>
      <c r="H173" s="168">
        <v>2120610</v>
      </c>
      <c r="I173" s="178">
        <f t="shared" si="5"/>
        <v>2032.271</v>
      </c>
      <c r="J173" s="178">
        <f t="shared" si="5"/>
        <v>2120.61</v>
      </c>
    </row>
    <row r="174" spans="1:10" ht="25.5">
      <c r="A174" s="184">
        <f t="shared" si="4"/>
        <v>163</v>
      </c>
      <c r="B174" s="165" t="s">
        <v>211</v>
      </c>
      <c r="C174" s="166" t="s">
        <v>50</v>
      </c>
      <c r="D174" s="166" t="s">
        <v>655</v>
      </c>
      <c r="E174" s="166" t="s">
        <v>657</v>
      </c>
      <c r="F174" s="166" t="s">
        <v>103</v>
      </c>
      <c r="G174" s="168">
        <v>1819933</v>
      </c>
      <c r="H174" s="168">
        <v>1891792</v>
      </c>
      <c r="I174" s="178">
        <f t="shared" si="5"/>
        <v>1819.933</v>
      </c>
      <c r="J174" s="178">
        <f t="shared" si="5"/>
        <v>1891.792</v>
      </c>
    </row>
    <row r="175" spans="1:10" ht="25.5">
      <c r="A175" s="184">
        <f t="shared" si="4"/>
        <v>164</v>
      </c>
      <c r="B175" s="165" t="s">
        <v>204</v>
      </c>
      <c r="C175" s="166" t="s">
        <v>50</v>
      </c>
      <c r="D175" s="166" t="s">
        <v>655</v>
      </c>
      <c r="E175" s="166" t="s">
        <v>657</v>
      </c>
      <c r="F175" s="166" t="s">
        <v>102</v>
      </c>
      <c r="G175" s="168">
        <v>212338</v>
      </c>
      <c r="H175" s="168">
        <v>228818</v>
      </c>
      <c r="I175" s="178">
        <f t="shared" si="5"/>
        <v>212.338</v>
      </c>
      <c r="J175" s="178">
        <f t="shared" si="5"/>
        <v>228.818</v>
      </c>
    </row>
    <row r="176" spans="1:10" ht="12.75">
      <c r="A176" s="184">
        <f t="shared" si="4"/>
        <v>165</v>
      </c>
      <c r="B176" s="165" t="s">
        <v>328</v>
      </c>
      <c r="C176" s="166" t="s">
        <v>50</v>
      </c>
      <c r="D176" s="166" t="s">
        <v>52</v>
      </c>
      <c r="E176" s="166" t="s">
        <v>362</v>
      </c>
      <c r="F176" s="166" t="s">
        <v>19</v>
      </c>
      <c r="G176" s="168">
        <v>5068000</v>
      </c>
      <c r="H176" s="168">
        <v>5068000</v>
      </c>
      <c r="I176" s="178">
        <f t="shared" si="5"/>
        <v>5068</v>
      </c>
      <c r="J176" s="178">
        <f t="shared" si="5"/>
        <v>5068</v>
      </c>
    </row>
    <row r="177" spans="1:10" ht="51">
      <c r="A177" s="184">
        <f t="shared" si="4"/>
        <v>166</v>
      </c>
      <c r="B177" s="165" t="s">
        <v>737</v>
      </c>
      <c r="C177" s="166" t="s">
        <v>50</v>
      </c>
      <c r="D177" s="166" t="s">
        <v>52</v>
      </c>
      <c r="E177" s="166" t="s">
        <v>405</v>
      </c>
      <c r="F177" s="166" t="s">
        <v>19</v>
      </c>
      <c r="G177" s="168">
        <v>5068000</v>
      </c>
      <c r="H177" s="168">
        <v>5068000</v>
      </c>
      <c r="I177" s="178">
        <f t="shared" si="5"/>
        <v>5068</v>
      </c>
      <c r="J177" s="178">
        <f t="shared" si="5"/>
        <v>5068</v>
      </c>
    </row>
    <row r="178" spans="1:10" ht="25.5">
      <c r="A178" s="184">
        <f t="shared" si="4"/>
        <v>167</v>
      </c>
      <c r="B178" s="165" t="s">
        <v>789</v>
      </c>
      <c r="C178" s="166" t="s">
        <v>50</v>
      </c>
      <c r="D178" s="166" t="s">
        <v>52</v>
      </c>
      <c r="E178" s="166" t="s">
        <v>415</v>
      </c>
      <c r="F178" s="166" t="s">
        <v>19</v>
      </c>
      <c r="G178" s="168">
        <v>5068000</v>
      </c>
      <c r="H178" s="168">
        <v>5068000</v>
      </c>
      <c r="I178" s="178">
        <f t="shared" si="5"/>
        <v>5068</v>
      </c>
      <c r="J178" s="178">
        <f t="shared" si="5"/>
        <v>5068</v>
      </c>
    </row>
    <row r="179" spans="1:10" ht="25.5">
      <c r="A179" s="184">
        <f t="shared" si="4"/>
        <v>168</v>
      </c>
      <c r="B179" s="165" t="s">
        <v>233</v>
      </c>
      <c r="C179" s="166" t="s">
        <v>50</v>
      </c>
      <c r="D179" s="166" t="s">
        <v>52</v>
      </c>
      <c r="E179" s="166" t="s">
        <v>416</v>
      </c>
      <c r="F179" s="166" t="s">
        <v>19</v>
      </c>
      <c r="G179" s="168">
        <v>5068000</v>
      </c>
      <c r="H179" s="168">
        <v>5068000</v>
      </c>
      <c r="I179" s="178">
        <f t="shared" si="5"/>
        <v>5068</v>
      </c>
      <c r="J179" s="178">
        <f t="shared" si="5"/>
        <v>5068</v>
      </c>
    </row>
    <row r="180" spans="1:10" ht="25.5">
      <c r="A180" s="184">
        <f t="shared" si="4"/>
        <v>169</v>
      </c>
      <c r="B180" s="165" t="s">
        <v>204</v>
      </c>
      <c r="C180" s="166" t="s">
        <v>50</v>
      </c>
      <c r="D180" s="166" t="s">
        <v>52</v>
      </c>
      <c r="E180" s="166" t="s">
        <v>416</v>
      </c>
      <c r="F180" s="166" t="s">
        <v>102</v>
      </c>
      <c r="G180" s="168">
        <v>5068000</v>
      </c>
      <c r="H180" s="168">
        <v>5068000</v>
      </c>
      <c r="I180" s="178">
        <f t="shared" si="5"/>
        <v>5068</v>
      </c>
      <c r="J180" s="178">
        <f t="shared" si="5"/>
        <v>5068</v>
      </c>
    </row>
    <row r="181" spans="1:10" ht="12.75">
      <c r="A181" s="184">
        <f t="shared" si="4"/>
        <v>170</v>
      </c>
      <c r="B181" s="165" t="s">
        <v>329</v>
      </c>
      <c r="C181" s="166" t="s">
        <v>50</v>
      </c>
      <c r="D181" s="166" t="s">
        <v>35</v>
      </c>
      <c r="E181" s="166" t="s">
        <v>362</v>
      </c>
      <c r="F181" s="166" t="s">
        <v>19</v>
      </c>
      <c r="G181" s="168">
        <v>2019000</v>
      </c>
      <c r="H181" s="168">
        <v>1169000</v>
      </c>
      <c r="I181" s="178">
        <f t="shared" si="5"/>
        <v>2019</v>
      </c>
      <c r="J181" s="178">
        <f t="shared" si="5"/>
        <v>1169</v>
      </c>
    </row>
    <row r="182" spans="1:10" ht="51">
      <c r="A182" s="184">
        <f t="shared" si="4"/>
        <v>171</v>
      </c>
      <c r="B182" s="165" t="s">
        <v>755</v>
      </c>
      <c r="C182" s="166" t="s">
        <v>50</v>
      </c>
      <c r="D182" s="166" t="s">
        <v>35</v>
      </c>
      <c r="E182" s="166" t="s">
        <v>419</v>
      </c>
      <c r="F182" s="166" t="s">
        <v>19</v>
      </c>
      <c r="G182" s="168">
        <v>1914000</v>
      </c>
      <c r="H182" s="168">
        <v>1064000</v>
      </c>
      <c r="I182" s="178">
        <f t="shared" si="5"/>
        <v>1914</v>
      </c>
      <c r="J182" s="178">
        <f t="shared" si="5"/>
        <v>1064</v>
      </c>
    </row>
    <row r="183" spans="1:10" ht="38.25">
      <c r="A183" s="184">
        <f t="shared" si="4"/>
        <v>172</v>
      </c>
      <c r="B183" s="165" t="s">
        <v>574</v>
      </c>
      <c r="C183" s="166" t="s">
        <v>50</v>
      </c>
      <c r="D183" s="166" t="s">
        <v>35</v>
      </c>
      <c r="E183" s="166" t="s">
        <v>420</v>
      </c>
      <c r="F183" s="166" t="s">
        <v>19</v>
      </c>
      <c r="G183" s="168">
        <v>390000</v>
      </c>
      <c r="H183" s="168">
        <v>90000</v>
      </c>
      <c r="I183" s="178">
        <f t="shared" si="5"/>
        <v>390</v>
      </c>
      <c r="J183" s="178">
        <f t="shared" si="5"/>
        <v>90</v>
      </c>
    </row>
    <row r="184" spans="1:10" ht="38.25">
      <c r="A184" s="184">
        <f t="shared" si="4"/>
        <v>173</v>
      </c>
      <c r="B184" s="165" t="s">
        <v>234</v>
      </c>
      <c r="C184" s="166" t="s">
        <v>50</v>
      </c>
      <c r="D184" s="166" t="s">
        <v>35</v>
      </c>
      <c r="E184" s="166" t="s">
        <v>421</v>
      </c>
      <c r="F184" s="166" t="s">
        <v>19</v>
      </c>
      <c r="G184" s="168">
        <v>390000</v>
      </c>
      <c r="H184" s="168">
        <v>90000</v>
      </c>
      <c r="I184" s="178">
        <f t="shared" si="5"/>
        <v>390</v>
      </c>
      <c r="J184" s="178">
        <f t="shared" si="5"/>
        <v>90</v>
      </c>
    </row>
    <row r="185" spans="1:10" ht="25.5">
      <c r="A185" s="184">
        <f t="shared" si="4"/>
        <v>174</v>
      </c>
      <c r="B185" s="165" t="s">
        <v>204</v>
      </c>
      <c r="C185" s="166" t="s">
        <v>50</v>
      </c>
      <c r="D185" s="166" t="s">
        <v>35</v>
      </c>
      <c r="E185" s="166" t="s">
        <v>421</v>
      </c>
      <c r="F185" s="166" t="s">
        <v>102</v>
      </c>
      <c r="G185" s="168">
        <v>390000</v>
      </c>
      <c r="H185" s="168">
        <v>90000</v>
      </c>
      <c r="I185" s="178">
        <f t="shared" si="5"/>
        <v>390</v>
      </c>
      <c r="J185" s="178">
        <f t="shared" si="5"/>
        <v>90</v>
      </c>
    </row>
    <row r="186" spans="1:10" ht="25.5">
      <c r="A186" s="184">
        <f t="shared" si="4"/>
        <v>175</v>
      </c>
      <c r="B186" s="165" t="s">
        <v>235</v>
      </c>
      <c r="C186" s="166" t="s">
        <v>50</v>
      </c>
      <c r="D186" s="166" t="s">
        <v>35</v>
      </c>
      <c r="E186" s="166" t="s">
        <v>422</v>
      </c>
      <c r="F186" s="166" t="s">
        <v>19</v>
      </c>
      <c r="G186" s="168">
        <v>1524000</v>
      </c>
      <c r="H186" s="168">
        <v>974000</v>
      </c>
      <c r="I186" s="178">
        <f t="shared" si="5"/>
        <v>1524</v>
      </c>
      <c r="J186" s="178">
        <f t="shared" si="5"/>
        <v>974</v>
      </c>
    </row>
    <row r="187" spans="1:10" ht="63.75">
      <c r="A187" s="184">
        <f t="shared" si="4"/>
        <v>176</v>
      </c>
      <c r="B187" s="165" t="s">
        <v>1253</v>
      </c>
      <c r="C187" s="166" t="s">
        <v>50</v>
      </c>
      <c r="D187" s="166" t="s">
        <v>35</v>
      </c>
      <c r="E187" s="166" t="s">
        <v>1218</v>
      </c>
      <c r="F187" s="166" t="s">
        <v>19</v>
      </c>
      <c r="G187" s="168">
        <v>250000</v>
      </c>
      <c r="H187" s="168">
        <v>0</v>
      </c>
      <c r="I187" s="178">
        <f t="shared" si="5"/>
        <v>250</v>
      </c>
      <c r="J187" s="178">
        <f t="shared" si="5"/>
        <v>0</v>
      </c>
    </row>
    <row r="188" spans="1:10" ht="51">
      <c r="A188" s="184">
        <f t="shared" si="4"/>
        <v>177</v>
      </c>
      <c r="B188" s="165" t="s">
        <v>615</v>
      </c>
      <c r="C188" s="166" t="s">
        <v>50</v>
      </c>
      <c r="D188" s="166" t="s">
        <v>35</v>
      </c>
      <c r="E188" s="166" t="s">
        <v>1218</v>
      </c>
      <c r="F188" s="166" t="s">
        <v>98</v>
      </c>
      <c r="G188" s="168">
        <v>250000</v>
      </c>
      <c r="H188" s="168">
        <v>0</v>
      </c>
      <c r="I188" s="178">
        <f t="shared" si="5"/>
        <v>250</v>
      </c>
      <c r="J188" s="178">
        <f t="shared" si="5"/>
        <v>0</v>
      </c>
    </row>
    <row r="189" spans="1:10" ht="51">
      <c r="A189" s="184">
        <f t="shared" si="4"/>
        <v>178</v>
      </c>
      <c r="B189" s="165" t="s">
        <v>236</v>
      </c>
      <c r="C189" s="166" t="s">
        <v>50</v>
      </c>
      <c r="D189" s="166" t="s">
        <v>35</v>
      </c>
      <c r="E189" s="166" t="s">
        <v>423</v>
      </c>
      <c r="F189" s="166" t="s">
        <v>19</v>
      </c>
      <c r="G189" s="168">
        <v>300000</v>
      </c>
      <c r="H189" s="168">
        <v>300000</v>
      </c>
      <c r="I189" s="178">
        <f t="shared" si="5"/>
        <v>300</v>
      </c>
      <c r="J189" s="178">
        <f t="shared" si="5"/>
        <v>300</v>
      </c>
    </row>
    <row r="190" spans="1:10" ht="51">
      <c r="A190" s="184">
        <f t="shared" si="4"/>
        <v>179</v>
      </c>
      <c r="B190" s="165" t="s">
        <v>615</v>
      </c>
      <c r="C190" s="166" t="s">
        <v>50</v>
      </c>
      <c r="D190" s="166" t="s">
        <v>35</v>
      </c>
      <c r="E190" s="166" t="s">
        <v>423</v>
      </c>
      <c r="F190" s="166" t="s">
        <v>98</v>
      </c>
      <c r="G190" s="168">
        <v>300000</v>
      </c>
      <c r="H190" s="168">
        <v>300000</v>
      </c>
      <c r="I190" s="178">
        <f t="shared" si="5"/>
        <v>300</v>
      </c>
      <c r="J190" s="178">
        <f t="shared" si="5"/>
        <v>300</v>
      </c>
    </row>
    <row r="191" spans="1:10" ht="63.75">
      <c r="A191" s="184">
        <f t="shared" si="4"/>
        <v>180</v>
      </c>
      <c r="B191" s="165" t="s">
        <v>237</v>
      </c>
      <c r="C191" s="166" t="s">
        <v>50</v>
      </c>
      <c r="D191" s="166" t="s">
        <v>35</v>
      </c>
      <c r="E191" s="166" t="s">
        <v>424</v>
      </c>
      <c r="F191" s="166" t="s">
        <v>19</v>
      </c>
      <c r="G191" s="168">
        <v>10000</v>
      </c>
      <c r="H191" s="168">
        <v>10000</v>
      </c>
      <c r="I191" s="178">
        <f t="shared" si="5"/>
        <v>10</v>
      </c>
      <c r="J191" s="178">
        <f t="shared" si="5"/>
        <v>10</v>
      </c>
    </row>
    <row r="192" spans="1:10" ht="51">
      <c r="A192" s="184">
        <f t="shared" si="4"/>
        <v>181</v>
      </c>
      <c r="B192" s="165" t="s">
        <v>615</v>
      </c>
      <c r="C192" s="166" t="s">
        <v>50</v>
      </c>
      <c r="D192" s="166" t="s">
        <v>35</v>
      </c>
      <c r="E192" s="166" t="s">
        <v>424</v>
      </c>
      <c r="F192" s="166" t="s">
        <v>98</v>
      </c>
      <c r="G192" s="168">
        <v>10000</v>
      </c>
      <c r="H192" s="168">
        <v>10000</v>
      </c>
      <c r="I192" s="178">
        <f t="shared" si="5"/>
        <v>10</v>
      </c>
      <c r="J192" s="178">
        <f t="shared" si="5"/>
        <v>10</v>
      </c>
    </row>
    <row r="193" spans="1:10" ht="25.5">
      <c r="A193" s="184">
        <f t="shared" si="4"/>
        <v>182</v>
      </c>
      <c r="B193" s="165" t="s">
        <v>239</v>
      </c>
      <c r="C193" s="166" t="s">
        <v>50</v>
      </c>
      <c r="D193" s="166" t="s">
        <v>35</v>
      </c>
      <c r="E193" s="166" t="s">
        <v>425</v>
      </c>
      <c r="F193" s="166" t="s">
        <v>19</v>
      </c>
      <c r="G193" s="168">
        <v>50000</v>
      </c>
      <c r="H193" s="168">
        <v>50000</v>
      </c>
      <c r="I193" s="178">
        <f t="shared" si="5"/>
        <v>50</v>
      </c>
      <c r="J193" s="178">
        <f t="shared" si="5"/>
        <v>50</v>
      </c>
    </row>
    <row r="194" spans="1:10" ht="25.5">
      <c r="A194" s="184">
        <f t="shared" si="4"/>
        <v>183</v>
      </c>
      <c r="B194" s="165" t="s">
        <v>204</v>
      </c>
      <c r="C194" s="166" t="s">
        <v>50</v>
      </c>
      <c r="D194" s="166" t="s">
        <v>35</v>
      </c>
      <c r="E194" s="166" t="s">
        <v>425</v>
      </c>
      <c r="F194" s="166" t="s">
        <v>102</v>
      </c>
      <c r="G194" s="168">
        <v>50000</v>
      </c>
      <c r="H194" s="168">
        <v>50000</v>
      </c>
      <c r="I194" s="178">
        <f t="shared" si="5"/>
        <v>50</v>
      </c>
      <c r="J194" s="178">
        <f t="shared" si="5"/>
        <v>50</v>
      </c>
    </row>
    <row r="195" spans="1:10" ht="76.5">
      <c r="A195" s="184">
        <f t="shared" si="4"/>
        <v>184</v>
      </c>
      <c r="B195" s="165" t="s">
        <v>307</v>
      </c>
      <c r="C195" s="166" t="s">
        <v>50</v>
      </c>
      <c r="D195" s="166" t="s">
        <v>35</v>
      </c>
      <c r="E195" s="166" t="s">
        <v>426</v>
      </c>
      <c r="F195" s="166" t="s">
        <v>19</v>
      </c>
      <c r="G195" s="168">
        <v>24000</v>
      </c>
      <c r="H195" s="168">
        <v>24000</v>
      </c>
      <c r="I195" s="178">
        <f t="shared" si="5"/>
        <v>24</v>
      </c>
      <c r="J195" s="178">
        <f t="shared" si="5"/>
        <v>24</v>
      </c>
    </row>
    <row r="196" spans="1:10" ht="25.5">
      <c r="A196" s="184">
        <f t="shared" si="4"/>
        <v>185</v>
      </c>
      <c r="B196" s="165" t="s">
        <v>204</v>
      </c>
      <c r="C196" s="166" t="s">
        <v>50</v>
      </c>
      <c r="D196" s="166" t="s">
        <v>35</v>
      </c>
      <c r="E196" s="166" t="s">
        <v>426</v>
      </c>
      <c r="F196" s="166" t="s">
        <v>102</v>
      </c>
      <c r="G196" s="168">
        <v>24000</v>
      </c>
      <c r="H196" s="168">
        <v>24000</v>
      </c>
      <c r="I196" s="178">
        <f t="shared" si="5"/>
        <v>24</v>
      </c>
      <c r="J196" s="178">
        <f t="shared" si="5"/>
        <v>24</v>
      </c>
    </row>
    <row r="197" spans="1:10" ht="63.75">
      <c r="A197" s="184">
        <f t="shared" si="4"/>
        <v>186</v>
      </c>
      <c r="B197" s="165" t="s">
        <v>427</v>
      </c>
      <c r="C197" s="166" t="s">
        <v>50</v>
      </c>
      <c r="D197" s="166" t="s">
        <v>35</v>
      </c>
      <c r="E197" s="166" t="s">
        <v>428</v>
      </c>
      <c r="F197" s="166" t="s">
        <v>19</v>
      </c>
      <c r="G197" s="168">
        <v>850000</v>
      </c>
      <c r="H197" s="168">
        <v>550000</v>
      </c>
      <c r="I197" s="178">
        <f t="shared" si="5"/>
        <v>850</v>
      </c>
      <c r="J197" s="178">
        <f t="shared" si="5"/>
        <v>550</v>
      </c>
    </row>
    <row r="198" spans="1:10" ht="51">
      <c r="A198" s="184">
        <f t="shared" si="4"/>
        <v>187</v>
      </c>
      <c r="B198" s="165" t="s">
        <v>615</v>
      </c>
      <c r="C198" s="166" t="s">
        <v>50</v>
      </c>
      <c r="D198" s="166" t="s">
        <v>35</v>
      </c>
      <c r="E198" s="166" t="s">
        <v>428</v>
      </c>
      <c r="F198" s="166" t="s">
        <v>98</v>
      </c>
      <c r="G198" s="168">
        <v>850000</v>
      </c>
      <c r="H198" s="168">
        <v>550000</v>
      </c>
      <c r="I198" s="178">
        <f t="shared" si="5"/>
        <v>850</v>
      </c>
      <c r="J198" s="178">
        <f t="shared" si="5"/>
        <v>550</v>
      </c>
    </row>
    <row r="199" spans="1:10" ht="38.25">
      <c r="A199" s="184">
        <f t="shared" si="4"/>
        <v>188</v>
      </c>
      <c r="B199" s="165" t="s">
        <v>238</v>
      </c>
      <c r="C199" s="166" t="s">
        <v>50</v>
      </c>
      <c r="D199" s="166" t="s">
        <v>35</v>
      </c>
      <c r="E199" s="166" t="s">
        <v>429</v>
      </c>
      <c r="F199" s="166" t="s">
        <v>19</v>
      </c>
      <c r="G199" s="168">
        <v>40000</v>
      </c>
      <c r="H199" s="168">
        <v>40000</v>
      </c>
      <c r="I199" s="178">
        <f t="shared" si="5"/>
        <v>40</v>
      </c>
      <c r="J199" s="178">
        <f t="shared" si="5"/>
        <v>40</v>
      </c>
    </row>
    <row r="200" spans="1:10" ht="25.5">
      <c r="A200" s="184">
        <f t="shared" si="4"/>
        <v>189</v>
      </c>
      <c r="B200" s="165" t="s">
        <v>204</v>
      </c>
      <c r="C200" s="166" t="s">
        <v>50</v>
      </c>
      <c r="D200" s="166" t="s">
        <v>35</v>
      </c>
      <c r="E200" s="166" t="s">
        <v>429</v>
      </c>
      <c r="F200" s="166" t="s">
        <v>102</v>
      </c>
      <c r="G200" s="168">
        <v>40000</v>
      </c>
      <c r="H200" s="168">
        <v>40000</v>
      </c>
      <c r="I200" s="178">
        <f t="shared" si="5"/>
        <v>40</v>
      </c>
      <c r="J200" s="178">
        <f t="shared" si="5"/>
        <v>40</v>
      </c>
    </row>
    <row r="201" spans="1:10" ht="51">
      <c r="A201" s="184">
        <f t="shared" si="4"/>
        <v>190</v>
      </c>
      <c r="B201" s="165" t="s">
        <v>737</v>
      </c>
      <c r="C201" s="166" t="s">
        <v>50</v>
      </c>
      <c r="D201" s="166" t="s">
        <v>35</v>
      </c>
      <c r="E201" s="166" t="s">
        <v>405</v>
      </c>
      <c r="F201" s="166" t="s">
        <v>19</v>
      </c>
      <c r="G201" s="168">
        <v>105000</v>
      </c>
      <c r="H201" s="168">
        <v>105000</v>
      </c>
      <c r="I201" s="178">
        <f t="shared" si="5"/>
        <v>105</v>
      </c>
      <c r="J201" s="178">
        <f t="shared" si="5"/>
        <v>105</v>
      </c>
    </row>
    <row r="202" spans="1:10" ht="63.75">
      <c r="A202" s="184">
        <f t="shared" si="4"/>
        <v>191</v>
      </c>
      <c r="B202" s="165" t="s">
        <v>790</v>
      </c>
      <c r="C202" s="166" t="s">
        <v>50</v>
      </c>
      <c r="D202" s="166" t="s">
        <v>35</v>
      </c>
      <c r="E202" s="166" t="s">
        <v>430</v>
      </c>
      <c r="F202" s="166" t="s">
        <v>19</v>
      </c>
      <c r="G202" s="168">
        <v>105000</v>
      </c>
      <c r="H202" s="168">
        <v>105000</v>
      </c>
      <c r="I202" s="178">
        <f t="shared" si="5"/>
        <v>105</v>
      </c>
      <c r="J202" s="178">
        <f t="shared" si="5"/>
        <v>105</v>
      </c>
    </row>
    <row r="203" spans="1:10" ht="25.5">
      <c r="A203" s="184">
        <f t="shared" si="4"/>
        <v>192</v>
      </c>
      <c r="B203" s="165" t="s">
        <v>1254</v>
      </c>
      <c r="C203" s="166" t="s">
        <v>50</v>
      </c>
      <c r="D203" s="166" t="s">
        <v>35</v>
      </c>
      <c r="E203" s="166" t="s">
        <v>1220</v>
      </c>
      <c r="F203" s="166" t="s">
        <v>19</v>
      </c>
      <c r="G203" s="168">
        <v>5000</v>
      </c>
      <c r="H203" s="168">
        <v>5000</v>
      </c>
      <c r="I203" s="178">
        <f t="shared" si="5"/>
        <v>5</v>
      </c>
      <c r="J203" s="178">
        <f t="shared" si="5"/>
        <v>5</v>
      </c>
    </row>
    <row r="204" spans="1:10" ht="25.5">
      <c r="A204" s="184">
        <f t="shared" si="4"/>
        <v>193</v>
      </c>
      <c r="B204" s="165" t="s">
        <v>204</v>
      </c>
      <c r="C204" s="166" t="s">
        <v>50</v>
      </c>
      <c r="D204" s="166" t="s">
        <v>35</v>
      </c>
      <c r="E204" s="166" t="s">
        <v>1220</v>
      </c>
      <c r="F204" s="166" t="s">
        <v>102</v>
      </c>
      <c r="G204" s="168">
        <v>5000</v>
      </c>
      <c r="H204" s="168">
        <v>5000</v>
      </c>
      <c r="I204" s="178">
        <f t="shared" si="5"/>
        <v>5</v>
      </c>
      <c r="J204" s="178">
        <f t="shared" si="5"/>
        <v>5</v>
      </c>
    </row>
    <row r="205" spans="1:10" ht="25.5">
      <c r="A205" s="184">
        <f aca="true" t="shared" si="6" ref="A205:A268">1+A204</f>
        <v>194</v>
      </c>
      <c r="B205" s="165" t="s">
        <v>240</v>
      </c>
      <c r="C205" s="166" t="s">
        <v>50</v>
      </c>
      <c r="D205" s="166" t="s">
        <v>35</v>
      </c>
      <c r="E205" s="166" t="s">
        <v>431</v>
      </c>
      <c r="F205" s="166" t="s">
        <v>19</v>
      </c>
      <c r="G205" s="168">
        <v>50000</v>
      </c>
      <c r="H205" s="168">
        <v>50000</v>
      </c>
      <c r="I205" s="178">
        <f t="shared" si="5"/>
        <v>50</v>
      </c>
      <c r="J205" s="178">
        <f t="shared" si="5"/>
        <v>50</v>
      </c>
    </row>
    <row r="206" spans="1:10" ht="25.5">
      <c r="A206" s="184">
        <f t="shared" si="6"/>
        <v>195</v>
      </c>
      <c r="B206" s="165" t="s">
        <v>204</v>
      </c>
      <c r="C206" s="166" t="s">
        <v>50</v>
      </c>
      <c r="D206" s="166" t="s">
        <v>35</v>
      </c>
      <c r="E206" s="166" t="s">
        <v>431</v>
      </c>
      <c r="F206" s="166" t="s">
        <v>102</v>
      </c>
      <c r="G206" s="168">
        <v>50000</v>
      </c>
      <c r="H206" s="168">
        <v>50000</v>
      </c>
      <c r="I206" s="178">
        <f aca="true" t="shared" si="7" ref="I206:J269">G206/1000</f>
        <v>50</v>
      </c>
      <c r="J206" s="178">
        <f t="shared" si="7"/>
        <v>50</v>
      </c>
    </row>
    <row r="207" spans="1:10" ht="25.5">
      <c r="A207" s="184">
        <f t="shared" si="6"/>
        <v>196</v>
      </c>
      <c r="B207" s="165" t="s">
        <v>1255</v>
      </c>
      <c r="C207" s="166" t="s">
        <v>50</v>
      </c>
      <c r="D207" s="166" t="s">
        <v>35</v>
      </c>
      <c r="E207" s="166" t="s">
        <v>1222</v>
      </c>
      <c r="F207" s="166" t="s">
        <v>19</v>
      </c>
      <c r="G207" s="168">
        <v>50000</v>
      </c>
      <c r="H207" s="168">
        <v>50000</v>
      </c>
      <c r="I207" s="178">
        <f t="shared" si="7"/>
        <v>50</v>
      </c>
      <c r="J207" s="178">
        <f t="shared" si="7"/>
        <v>50</v>
      </c>
    </row>
    <row r="208" spans="1:10" ht="25.5">
      <c r="A208" s="184">
        <f t="shared" si="6"/>
        <v>197</v>
      </c>
      <c r="B208" s="165" t="s">
        <v>204</v>
      </c>
      <c r="C208" s="166" t="s">
        <v>50</v>
      </c>
      <c r="D208" s="166" t="s">
        <v>35</v>
      </c>
      <c r="E208" s="166" t="s">
        <v>1222</v>
      </c>
      <c r="F208" s="166" t="s">
        <v>102</v>
      </c>
      <c r="G208" s="168">
        <v>50000</v>
      </c>
      <c r="H208" s="168">
        <v>50000</v>
      </c>
      <c r="I208" s="178">
        <f t="shared" si="7"/>
        <v>50</v>
      </c>
      <c r="J208" s="178">
        <f t="shared" si="7"/>
        <v>50</v>
      </c>
    </row>
    <row r="209" spans="1:10" ht="12.75">
      <c r="A209" s="184">
        <f t="shared" si="6"/>
        <v>198</v>
      </c>
      <c r="B209" s="165" t="s">
        <v>330</v>
      </c>
      <c r="C209" s="166" t="s">
        <v>50</v>
      </c>
      <c r="D209" s="166" t="s">
        <v>36</v>
      </c>
      <c r="E209" s="166" t="s">
        <v>362</v>
      </c>
      <c r="F209" s="166" t="s">
        <v>19</v>
      </c>
      <c r="G209" s="168">
        <v>493000</v>
      </c>
      <c r="H209" s="168">
        <v>680000</v>
      </c>
      <c r="I209" s="178">
        <f t="shared" si="7"/>
        <v>493</v>
      </c>
      <c r="J209" s="178">
        <f t="shared" si="7"/>
        <v>680</v>
      </c>
    </row>
    <row r="210" spans="1:10" ht="25.5">
      <c r="A210" s="184">
        <f t="shared" si="6"/>
        <v>199</v>
      </c>
      <c r="B210" s="165" t="s">
        <v>332</v>
      </c>
      <c r="C210" s="166" t="s">
        <v>50</v>
      </c>
      <c r="D210" s="166" t="s">
        <v>91</v>
      </c>
      <c r="E210" s="166" t="s">
        <v>362</v>
      </c>
      <c r="F210" s="166" t="s">
        <v>19</v>
      </c>
      <c r="G210" s="168">
        <v>493000</v>
      </c>
      <c r="H210" s="168">
        <v>680000</v>
      </c>
      <c r="I210" s="178">
        <f t="shared" si="7"/>
        <v>493</v>
      </c>
      <c r="J210" s="178">
        <f t="shared" si="7"/>
        <v>680</v>
      </c>
    </row>
    <row r="211" spans="1:10" ht="51">
      <c r="A211" s="184">
        <f t="shared" si="6"/>
        <v>200</v>
      </c>
      <c r="B211" s="165" t="s">
        <v>737</v>
      </c>
      <c r="C211" s="166" t="s">
        <v>50</v>
      </c>
      <c r="D211" s="166" t="s">
        <v>91</v>
      </c>
      <c r="E211" s="166" t="s">
        <v>405</v>
      </c>
      <c r="F211" s="166" t="s">
        <v>19</v>
      </c>
      <c r="G211" s="168">
        <v>493000</v>
      </c>
      <c r="H211" s="168">
        <v>680000</v>
      </c>
      <c r="I211" s="178">
        <f t="shared" si="7"/>
        <v>493</v>
      </c>
      <c r="J211" s="178">
        <f t="shared" si="7"/>
        <v>680</v>
      </c>
    </row>
    <row r="212" spans="1:10" ht="38.25">
      <c r="A212" s="184">
        <f t="shared" si="6"/>
        <v>201</v>
      </c>
      <c r="B212" s="165" t="s">
        <v>802</v>
      </c>
      <c r="C212" s="166" t="s">
        <v>50</v>
      </c>
      <c r="D212" s="166" t="s">
        <v>91</v>
      </c>
      <c r="E212" s="166" t="s">
        <v>434</v>
      </c>
      <c r="F212" s="166" t="s">
        <v>19</v>
      </c>
      <c r="G212" s="168">
        <v>493000</v>
      </c>
      <c r="H212" s="168">
        <v>680000</v>
      </c>
      <c r="I212" s="178">
        <f t="shared" si="7"/>
        <v>493</v>
      </c>
      <c r="J212" s="178">
        <f t="shared" si="7"/>
        <v>680</v>
      </c>
    </row>
    <row r="213" spans="1:10" ht="76.5">
      <c r="A213" s="184">
        <f t="shared" si="6"/>
        <v>202</v>
      </c>
      <c r="B213" s="165" t="s">
        <v>716</v>
      </c>
      <c r="C213" s="166" t="s">
        <v>50</v>
      </c>
      <c r="D213" s="166" t="s">
        <v>91</v>
      </c>
      <c r="E213" s="166" t="s">
        <v>435</v>
      </c>
      <c r="F213" s="166" t="s">
        <v>19</v>
      </c>
      <c r="G213" s="168">
        <v>493000</v>
      </c>
      <c r="H213" s="168">
        <v>680000</v>
      </c>
      <c r="I213" s="178">
        <f t="shared" si="7"/>
        <v>493</v>
      </c>
      <c r="J213" s="178">
        <f t="shared" si="7"/>
        <v>680</v>
      </c>
    </row>
    <row r="214" spans="1:10" ht="51">
      <c r="A214" s="184">
        <f t="shared" si="6"/>
        <v>203</v>
      </c>
      <c r="B214" s="165" t="s">
        <v>615</v>
      </c>
      <c r="C214" s="166" t="s">
        <v>50</v>
      </c>
      <c r="D214" s="166" t="s">
        <v>91</v>
      </c>
      <c r="E214" s="166" t="s">
        <v>435</v>
      </c>
      <c r="F214" s="166" t="s">
        <v>98</v>
      </c>
      <c r="G214" s="168">
        <v>493000</v>
      </c>
      <c r="H214" s="168">
        <v>680000</v>
      </c>
      <c r="I214" s="178">
        <f t="shared" si="7"/>
        <v>493</v>
      </c>
      <c r="J214" s="178">
        <f t="shared" si="7"/>
        <v>680</v>
      </c>
    </row>
    <row r="215" spans="1:10" ht="12.75">
      <c r="A215" s="184">
        <f t="shared" si="6"/>
        <v>204</v>
      </c>
      <c r="B215" s="165" t="s">
        <v>595</v>
      </c>
      <c r="C215" s="166" t="s">
        <v>50</v>
      </c>
      <c r="D215" s="166" t="s">
        <v>596</v>
      </c>
      <c r="E215" s="166" t="s">
        <v>362</v>
      </c>
      <c r="F215" s="166" t="s">
        <v>19</v>
      </c>
      <c r="G215" s="168">
        <v>1883350</v>
      </c>
      <c r="H215" s="168">
        <v>0</v>
      </c>
      <c r="I215" s="178">
        <f t="shared" si="7"/>
        <v>1883.35</v>
      </c>
      <c r="J215" s="178">
        <f t="shared" si="7"/>
        <v>0</v>
      </c>
    </row>
    <row r="216" spans="1:10" ht="12.75">
      <c r="A216" s="184">
        <f t="shared" si="6"/>
        <v>205</v>
      </c>
      <c r="B216" s="165" t="s">
        <v>597</v>
      </c>
      <c r="C216" s="166" t="s">
        <v>50</v>
      </c>
      <c r="D216" s="166" t="s">
        <v>598</v>
      </c>
      <c r="E216" s="166" t="s">
        <v>362</v>
      </c>
      <c r="F216" s="166" t="s">
        <v>19</v>
      </c>
      <c r="G216" s="168">
        <v>1883350</v>
      </c>
      <c r="H216" s="168">
        <v>0</v>
      </c>
      <c r="I216" s="178">
        <f t="shared" si="7"/>
        <v>1883.35</v>
      </c>
      <c r="J216" s="178">
        <f t="shared" si="7"/>
        <v>0</v>
      </c>
    </row>
    <row r="217" spans="1:10" ht="51">
      <c r="A217" s="184">
        <f t="shared" si="6"/>
        <v>206</v>
      </c>
      <c r="B217" s="165" t="s">
        <v>737</v>
      </c>
      <c r="C217" s="166" t="s">
        <v>50</v>
      </c>
      <c r="D217" s="166" t="s">
        <v>598</v>
      </c>
      <c r="E217" s="166" t="s">
        <v>405</v>
      </c>
      <c r="F217" s="166" t="s">
        <v>19</v>
      </c>
      <c r="G217" s="168">
        <v>1883350</v>
      </c>
      <c r="H217" s="168">
        <v>0</v>
      </c>
      <c r="I217" s="178">
        <f t="shared" si="7"/>
        <v>1883.35</v>
      </c>
      <c r="J217" s="178">
        <f t="shared" si="7"/>
        <v>0</v>
      </c>
    </row>
    <row r="218" spans="1:10" ht="12.75">
      <c r="A218" s="184">
        <f t="shared" si="6"/>
        <v>207</v>
      </c>
      <c r="B218" s="165" t="s">
        <v>690</v>
      </c>
      <c r="C218" s="166" t="s">
        <v>50</v>
      </c>
      <c r="D218" s="166" t="s">
        <v>598</v>
      </c>
      <c r="E218" s="166" t="s">
        <v>599</v>
      </c>
      <c r="F218" s="166" t="s">
        <v>19</v>
      </c>
      <c r="G218" s="168">
        <v>1883350</v>
      </c>
      <c r="H218" s="168">
        <v>0</v>
      </c>
      <c r="I218" s="178">
        <f t="shared" si="7"/>
        <v>1883.35</v>
      </c>
      <c r="J218" s="178">
        <f t="shared" si="7"/>
        <v>0</v>
      </c>
    </row>
    <row r="219" spans="1:10" ht="25.5">
      <c r="A219" s="184">
        <f t="shared" si="6"/>
        <v>208</v>
      </c>
      <c r="B219" s="165" t="s">
        <v>617</v>
      </c>
      <c r="C219" s="166" t="s">
        <v>50</v>
      </c>
      <c r="D219" s="166" t="s">
        <v>598</v>
      </c>
      <c r="E219" s="166" t="s">
        <v>618</v>
      </c>
      <c r="F219" s="166" t="s">
        <v>19</v>
      </c>
      <c r="G219" s="168">
        <v>300000</v>
      </c>
      <c r="H219" s="168">
        <v>0</v>
      </c>
      <c r="I219" s="178">
        <f t="shared" si="7"/>
        <v>300</v>
      </c>
      <c r="J219" s="178">
        <f t="shared" si="7"/>
        <v>0</v>
      </c>
    </row>
    <row r="220" spans="1:10" ht="25.5">
      <c r="A220" s="184">
        <f t="shared" si="6"/>
        <v>209</v>
      </c>
      <c r="B220" s="165" t="s">
        <v>204</v>
      </c>
      <c r="C220" s="166" t="s">
        <v>50</v>
      </c>
      <c r="D220" s="166" t="s">
        <v>598</v>
      </c>
      <c r="E220" s="166" t="s">
        <v>618</v>
      </c>
      <c r="F220" s="166" t="s">
        <v>102</v>
      </c>
      <c r="G220" s="168">
        <v>300000</v>
      </c>
      <c r="H220" s="168">
        <v>0</v>
      </c>
      <c r="I220" s="178">
        <f t="shared" si="7"/>
        <v>300</v>
      </c>
      <c r="J220" s="178">
        <f t="shared" si="7"/>
        <v>0</v>
      </c>
    </row>
    <row r="221" spans="1:10" ht="38.25">
      <c r="A221" s="184">
        <f t="shared" si="6"/>
        <v>210</v>
      </c>
      <c r="B221" s="165" t="s">
        <v>619</v>
      </c>
      <c r="C221" s="166" t="s">
        <v>50</v>
      </c>
      <c r="D221" s="166" t="s">
        <v>598</v>
      </c>
      <c r="E221" s="166" t="s">
        <v>620</v>
      </c>
      <c r="F221" s="166" t="s">
        <v>19</v>
      </c>
      <c r="G221" s="168">
        <v>1583350</v>
      </c>
      <c r="H221" s="168">
        <v>0</v>
      </c>
      <c r="I221" s="178">
        <f t="shared" si="7"/>
        <v>1583.35</v>
      </c>
      <c r="J221" s="178">
        <f t="shared" si="7"/>
        <v>0</v>
      </c>
    </row>
    <row r="222" spans="1:10" ht="25.5">
      <c r="A222" s="184">
        <f t="shared" si="6"/>
        <v>211</v>
      </c>
      <c r="B222" s="165" t="s">
        <v>204</v>
      </c>
      <c r="C222" s="166" t="s">
        <v>50</v>
      </c>
      <c r="D222" s="166" t="s">
        <v>598</v>
      </c>
      <c r="E222" s="166" t="s">
        <v>620</v>
      </c>
      <c r="F222" s="166" t="s">
        <v>102</v>
      </c>
      <c r="G222" s="168">
        <v>1583350</v>
      </c>
      <c r="H222" s="168">
        <v>0</v>
      </c>
      <c r="I222" s="178">
        <f t="shared" si="7"/>
        <v>1583.35</v>
      </c>
      <c r="J222" s="178">
        <f t="shared" si="7"/>
        <v>0</v>
      </c>
    </row>
    <row r="223" spans="1:10" ht="12.75">
      <c r="A223" s="184">
        <f t="shared" si="6"/>
        <v>212</v>
      </c>
      <c r="B223" s="165" t="s">
        <v>335</v>
      </c>
      <c r="C223" s="166" t="s">
        <v>50</v>
      </c>
      <c r="D223" s="166" t="s">
        <v>44</v>
      </c>
      <c r="E223" s="166" t="s">
        <v>362</v>
      </c>
      <c r="F223" s="166" t="s">
        <v>19</v>
      </c>
      <c r="G223" s="168">
        <v>94496717</v>
      </c>
      <c r="H223" s="168">
        <v>94772825</v>
      </c>
      <c r="I223" s="178">
        <f t="shared" si="7"/>
        <v>94496.717</v>
      </c>
      <c r="J223" s="178">
        <f t="shared" si="7"/>
        <v>94772.825</v>
      </c>
    </row>
    <row r="224" spans="1:10" ht="12.75">
      <c r="A224" s="184">
        <f t="shared" si="6"/>
        <v>213</v>
      </c>
      <c r="B224" s="165" t="s">
        <v>336</v>
      </c>
      <c r="C224" s="166" t="s">
        <v>50</v>
      </c>
      <c r="D224" s="166" t="s">
        <v>45</v>
      </c>
      <c r="E224" s="166" t="s">
        <v>362</v>
      </c>
      <c r="F224" s="166" t="s">
        <v>19</v>
      </c>
      <c r="G224" s="168">
        <v>5190072</v>
      </c>
      <c r="H224" s="168">
        <v>5397675</v>
      </c>
      <c r="I224" s="178">
        <f t="shared" si="7"/>
        <v>5190.072</v>
      </c>
      <c r="J224" s="178">
        <f t="shared" si="7"/>
        <v>5397.675</v>
      </c>
    </row>
    <row r="225" spans="1:10" ht="12.75">
      <c r="A225" s="184">
        <f t="shared" si="6"/>
        <v>214</v>
      </c>
      <c r="B225" s="165" t="s">
        <v>110</v>
      </c>
      <c r="C225" s="166" t="s">
        <v>50</v>
      </c>
      <c r="D225" s="166" t="s">
        <v>45</v>
      </c>
      <c r="E225" s="166" t="s">
        <v>363</v>
      </c>
      <c r="F225" s="166" t="s">
        <v>19</v>
      </c>
      <c r="G225" s="168">
        <v>5190072</v>
      </c>
      <c r="H225" s="168">
        <v>5397675</v>
      </c>
      <c r="I225" s="178">
        <f t="shared" si="7"/>
        <v>5190.072</v>
      </c>
      <c r="J225" s="178">
        <f t="shared" si="7"/>
        <v>5397.675</v>
      </c>
    </row>
    <row r="226" spans="1:10" ht="12.75">
      <c r="A226" s="184">
        <f t="shared" si="6"/>
        <v>215</v>
      </c>
      <c r="B226" s="165" t="s">
        <v>241</v>
      </c>
      <c r="C226" s="166" t="s">
        <v>50</v>
      </c>
      <c r="D226" s="166" t="s">
        <v>45</v>
      </c>
      <c r="E226" s="166" t="s">
        <v>436</v>
      </c>
      <c r="F226" s="166" t="s">
        <v>19</v>
      </c>
      <c r="G226" s="168">
        <v>5190072</v>
      </c>
      <c r="H226" s="168">
        <v>5397675</v>
      </c>
      <c r="I226" s="178">
        <f t="shared" si="7"/>
        <v>5190.072</v>
      </c>
      <c r="J226" s="178">
        <f t="shared" si="7"/>
        <v>5397.675</v>
      </c>
    </row>
    <row r="227" spans="1:10" ht="25.5">
      <c r="A227" s="184">
        <f t="shared" si="6"/>
        <v>216</v>
      </c>
      <c r="B227" s="165" t="s">
        <v>242</v>
      </c>
      <c r="C227" s="166" t="s">
        <v>50</v>
      </c>
      <c r="D227" s="166" t="s">
        <v>45</v>
      </c>
      <c r="E227" s="166" t="s">
        <v>436</v>
      </c>
      <c r="F227" s="166" t="s">
        <v>106</v>
      </c>
      <c r="G227" s="168">
        <v>5190072</v>
      </c>
      <c r="H227" s="168">
        <v>5397675</v>
      </c>
      <c r="I227" s="178">
        <f t="shared" si="7"/>
        <v>5190.072</v>
      </c>
      <c r="J227" s="178">
        <f t="shared" si="7"/>
        <v>5397.675</v>
      </c>
    </row>
    <row r="228" spans="1:10" ht="12.75">
      <c r="A228" s="184">
        <f t="shared" si="6"/>
        <v>217</v>
      </c>
      <c r="B228" s="165" t="s">
        <v>337</v>
      </c>
      <c r="C228" s="166" t="s">
        <v>50</v>
      </c>
      <c r="D228" s="166" t="s">
        <v>46</v>
      </c>
      <c r="E228" s="166" t="s">
        <v>362</v>
      </c>
      <c r="F228" s="166" t="s">
        <v>19</v>
      </c>
      <c r="G228" s="168">
        <v>82226789</v>
      </c>
      <c r="H228" s="168">
        <v>82057294</v>
      </c>
      <c r="I228" s="178">
        <f t="shared" si="7"/>
        <v>82226.789</v>
      </c>
      <c r="J228" s="178">
        <f t="shared" si="7"/>
        <v>82057.294</v>
      </c>
    </row>
    <row r="229" spans="1:10" ht="51">
      <c r="A229" s="184">
        <f t="shared" si="6"/>
        <v>218</v>
      </c>
      <c r="B229" s="165" t="s">
        <v>737</v>
      </c>
      <c r="C229" s="166" t="s">
        <v>50</v>
      </c>
      <c r="D229" s="166" t="s">
        <v>46</v>
      </c>
      <c r="E229" s="166" t="s">
        <v>405</v>
      </c>
      <c r="F229" s="166" t="s">
        <v>19</v>
      </c>
      <c r="G229" s="168">
        <v>1826700</v>
      </c>
      <c r="H229" s="168">
        <v>2035400</v>
      </c>
      <c r="I229" s="178">
        <f t="shared" si="7"/>
        <v>1826.7</v>
      </c>
      <c r="J229" s="178">
        <f t="shared" si="7"/>
        <v>2035.4</v>
      </c>
    </row>
    <row r="230" spans="1:10" ht="38.25">
      <c r="A230" s="184">
        <f t="shared" si="6"/>
        <v>219</v>
      </c>
      <c r="B230" s="165" t="s">
        <v>802</v>
      </c>
      <c r="C230" s="166" t="s">
        <v>50</v>
      </c>
      <c r="D230" s="166" t="s">
        <v>46</v>
      </c>
      <c r="E230" s="166" t="s">
        <v>434</v>
      </c>
      <c r="F230" s="166" t="s">
        <v>19</v>
      </c>
      <c r="G230" s="168">
        <v>1826700</v>
      </c>
      <c r="H230" s="168">
        <v>2035400</v>
      </c>
      <c r="I230" s="178">
        <f t="shared" si="7"/>
        <v>1826.7</v>
      </c>
      <c r="J230" s="178">
        <f t="shared" si="7"/>
        <v>2035.4</v>
      </c>
    </row>
    <row r="231" spans="1:10" ht="25.5">
      <c r="A231" s="184">
        <f t="shared" si="6"/>
        <v>220</v>
      </c>
      <c r="B231" s="165" t="s">
        <v>691</v>
      </c>
      <c r="C231" s="166" t="s">
        <v>50</v>
      </c>
      <c r="D231" s="166" t="s">
        <v>46</v>
      </c>
      <c r="E231" s="166" t="s">
        <v>757</v>
      </c>
      <c r="F231" s="166" t="s">
        <v>19</v>
      </c>
      <c r="G231" s="168">
        <v>1477000</v>
      </c>
      <c r="H231" s="168">
        <v>803100</v>
      </c>
      <c r="I231" s="178">
        <f t="shared" si="7"/>
        <v>1477</v>
      </c>
      <c r="J231" s="178">
        <f t="shared" si="7"/>
        <v>803.1</v>
      </c>
    </row>
    <row r="232" spans="1:10" ht="25.5">
      <c r="A232" s="184">
        <f t="shared" si="6"/>
        <v>221</v>
      </c>
      <c r="B232" s="165" t="s">
        <v>243</v>
      </c>
      <c r="C232" s="166" t="s">
        <v>50</v>
      </c>
      <c r="D232" s="166" t="s">
        <v>46</v>
      </c>
      <c r="E232" s="166" t="s">
        <v>757</v>
      </c>
      <c r="F232" s="166" t="s">
        <v>107</v>
      </c>
      <c r="G232" s="168">
        <v>1477000</v>
      </c>
      <c r="H232" s="168">
        <v>803100</v>
      </c>
      <c r="I232" s="178">
        <f t="shared" si="7"/>
        <v>1477</v>
      </c>
      <c r="J232" s="178">
        <f t="shared" si="7"/>
        <v>803.1</v>
      </c>
    </row>
    <row r="233" spans="1:10" ht="38.25">
      <c r="A233" s="184">
        <f t="shared" si="6"/>
        <v>222</v>
      </c>
      <c r="B233" s="165" t="s">
        <v>758</v>
      </c>
      <c r="C233" s="166" t="s">
        <v>50</v>
      </c>
      <c r="D233" s="166" t="s">
        <v>46</v>
      </c>
      <c r="E233" s="166" t="s">
        <v>759</v>
      </c>
      <c r="F233" s="166" t="s">
        <v>19</v>
      </c>
      <c r="G233" s="168">
        <v>349700</v>
      </c>
      <c r="H233" s="168">
        <v>1232300</v>
      </c>
      <c r="I233" s="178">
        <f t="shared" si="7"/>
        <v>349.7</v>
      </c>
      <c r="J233" s="178">
        <f t="shared" si="7"/>
        <v>1232.3</v>
      </c>
    </row>
    <row r="234" spans="1:10" ht="25.5">
      <c r="A234" s="184">
        <f t="shared" si="6"/>
        <v>223</v>
      </c>
      <c r="B234" s="165" t="s">
        <v>243</v>
      </c>
      <c r="C234" s="166" t="s">
        <v>50</v>
      </c>
      <c r="D234" s="166" t="s">
        <v>46</v>
      </c>
      <c r="E234" s="166" t="s">
        <v>759</v>
      </c>
      <c r="F234" s="166" t="s">
        <v>107</v>
      </c>
      <c r="G234" s="168">
        <v>349700</v>
      </c>
      <c r="H234" s="168">
        <v>1232300</v>
      </c>
      <c r="I234" s="178">
        <f t="shared" si="7"/>
        <v>349.7</v>
      </c>
      <c r="J234" s="178">
        <f t="shared" si="7"/>
        <v>1232.3</v>
      </c>
    </row>
    <row r="235" spans="1:10" ht="51">
      <c r="A235" s="184">
        <f t="shared" si="6"/>
        <v>224</v>
      </c>
      <c r="B235" s="165" t="s">
        <v>760</v>
      </c>
      <c r="C235" s="166" t="s">
        <v>50</v>
      </c>
      <c r="D235" s="166" t="s">
        <v>46</v>
      </c>
      <c r="E235" s="166" t="s">
        <v>437</v>
      </c>
      <c r="F235" s="166" t="s">
        <v>19</v>
      </c>
      <c r="G235" s="168">
        <v>80092344</v>
      </c>
      <c r="H235" s="168">
        <v>79704144</v>
      </c>
      <c r="I235" s="178">
        <f t="shared" si="7"/>
        <v>80092.344</v>
      </c>
      <c r="J235" s="178">
        <f t="shared" si="7"/>
        <v>79704.144</v>
      </c>
    </row>
    <row r="236" spans="1:10" ht="38.25">
      <c r="A236" s="184">
        <f t="shared" si="6"/>
        <v>225</v>
      </c>
      <c r="B236" s="165" t="s">
        <v>244</v>
      </c>
      <c r="C236" s="166" t="s">
        <v>50</v>
      </c>
      <c r="D236" s="166" t="s">
        <v>46</v>
      </c>
      <c r="E236" s="166" t="s">
        <v>438</v>
      </c>
      <c r="F236" s="166" t="s">
        <v>19</v>
      </c>
      <c r="G236" s="168">
        <v>200000</v>
      </c>
      <c r="H236" s="168">
        <v>150000</v>
      </c>
      <c r="I236" s="178">
        <f t="shared" si="7"/>
        <v>200</v>
      </c>
      <c r="J236" s="178">
        <f t="shared" si="7"/>
        <v>150</v>
      </c>
    </row>
    <row r="237" spans="1:10" ht="12.75">
      <c r="A237" s="184">
        <f t="shared" si="6"/>
        <v>226</v>
      </c>
      <c r="B237" s="165" t="s">
        <v>229</v>
      </c>
      <c r="C237" s="166" t="s">
        <v>50</v>
      </c>
      <c r="D237" s="166" t="s">
        <v>46</v>
      </c>
      <c r="E237" s="166" t="s">
        <v>438</v>
      </c>
      <c r="F237" s="166" t="s">
        <v>97</v>
      </c>
      <c r="G237" s="168">
        <v>200000</v>
      </c>
      <c r="H237" s="168">
        <v>150000</v>
      </c>
      <c r="I237" s="178">
        <f t="shared" si="7"/>
        <v>200</v>
      </c>
      <c r="J237" s="178">
        <f t="shared" si="7"/>
        <v>150</v>
      </c>
    </row>
    <row r="238" spans="1:10" ht="25.5">
      <c r="A238" s="184">
        <f t="shared" si="6"/>
        <v>227</v>
      </c>
      <c r="B238" s="165" t="s">
        <v>1256</v>
      </c>
      <c r="C238" s="166" t="s">
        <v>50</v>
      </c>
      <c r="D238" s="166" t="s">
        <v>46</v>
      </c>
      <c r="E238" s="166" t="s">
        <v>1235</v>
      </c>
      <c r="F238" s="166" t="s">
        <v>19</v>
      </c>
      <c r="G238" s="168">
        <v>100000</v>
      </c>
      <c r="H238" s="168">
        <v>100000</v>
      </c>
      <c r="I238" s="178">
        <f t="shared" si="7"/>
        <v>100</v>
      </c>
      <c r="J238" s="178">
        <f t="shared" si="7"/>
        <v>100</v>
      </c>
    </row>
    <row r="239" spans="1:10" ht="25.5">
      <c r="A239" s="184">
        <f t="shared" si="6"/>
        <v>228</v>
      </c>
      <c r="B239" s="165" t="s">
        <v>204</v>
      </c>
      <c r="C239" s="166" t="s">
        <v>50</v>
      </c>
      <c r="D239" s="166" t="s">
        <v>46</v>
      </c>
      <c r="E239" s="166" t="s">
        <v>1235</v>
      </c>
      <c r="F239" s="166" t="s">
        <v>102</v>
      </c>
      <c r="G239" s="168">
        <v>100000</v>
      </c>
      <c r="H239" s="168">
        <v>100000</v>
      </c>
      <c r="I239" s="178">
        <f t="shared" si="7"/>
        <v>100</v>
      </c>
      <c r="J239" s="178">
        <f t="shared" si="7"/>
        <v>100</v>
      </c>
    </row>
    <row r="240" spans="1:10" ht="25.5">
      <c r="A240" s="184">
        <f t="shared" si="6"/>
        <v>229</v>
      </c>
      <c r="B240" s="165" t="s">
        <v>245</v>
      </c>
      <c r="C240" s="166" t="s">
        <v>50</v>
      </c>
      <c r="D240" s="166" t="s">
        <v>46</v>
      </c>
      <c r="E240" s="166" t="s">
        <v>439</v>
      </c>
      <c r="F240" s="166" t="s">
        <v>19</v>
      </c>
      <c r="G240" s="168">
        <v>380000</v>
      </c>
      <c r="H240" s="168">
        <v>280000</v>
      </c>
      <c r="I240" s="178">
        <f t="shared" si="7"/>
        <v>380</v>
      </c>
      <c r="J240" s="178">
        <f t="shared" si="7"/>
        <v>280</v>
      </c>
    </row>
    <row r="241" spans="1:10" ht="38.25">
      <c r="A241" s="184">
        <f t="shared" si="6"/>
        <v>230</v>
      </c>
      <c r="B241" s="165" t="s">
        <v>308</v>
      </c>
      <c r="C241" s="166" t="s">
        <v>50</v>
      </c>
      <c r="D241" s="166" t="s">
        <v>46</v>
      </c>
      <c r="E241" s="166" t="s">
        <v>439</v>
      </c>
      <c r="F241" s="166" t="s">
        <v>305</v>
      </c>
      <c r="G241" s="168">
        <v>380000</v>
      </c>
      <c r="H241" s="168">
        <v>280000</v>
      </c>
      <c r="I241" s="178">
        <f t="shared" si="7"/>
        <v>380</v>
      </c>
      <c r="J241" s="178">
        <f t="shared" si="7"/>
        <v>280</v>
      </c>
    </row>
    <row r="242" spans="1:10" ht="102">
      <c r="A242" s="184">
        <f t="shared" si="6"/>
        <v>231</v>
      </c>
      <c r="B242" s="165" t="s">
        <v>839</v>
      </c>
      <c r="C242" s="166" t="s">
        <v>50</v>
      </c>
      <c r="D242" s="166" t="s">
        <v>46</v>
      </c>
      <c r="E242" s="166" t="s">
        <v>440</v>
      </c>
      <c r="F242" s="166" t="s">
        <v>19</v>
      </c>
      <c r="G242" s="168">
        <v>110000</v>
      </c>
      <c r="H242" s="168">
        <v>110000</v>
      </c>
      <c r="I242" s="178">
        <f t="shared" si="7"/>
        <v>110</v>
      </c>
      <c r="J242" s="178">
        <f t="shared" si="7"/>
        <v>110</v>
      </c>
    </row>
    <row r="243" spans="1:10" ht="25.5">
      <c r="A243" s="184">
        <f t="shared" si="6"/>
        <v>232</v>
      </c>
      <c r="B243" s="165" t="s">
        <v>204</v>
      </c>
      <c r="C243" s="166" t="s">
        <v>50</v>
      </c>
      <c r="D243" s="166" t="s">
        <v>46</v>
      </c>
      <c r="E243" s="166" t="s">
        <v>440</v>
      </c>
      <c r="F243" s="166" t="s">
        <v>102</v>
      </c>
      <c r="G243" s="168">
        <v>110000</v>
      </c>
      <c r="H243" s="168">
        <v>110000</v>
      </c>
      <c r="I243" s="178">
        <f t="shared" si="7"/>
        <v>110</v>
      </c>
      <c r="J243" s="178">
        <f t="shared" si="7"/>
        <v>110</v>
      </c>
    </row>
    <row r="244" spans="1:10" ht="25.5">
      <c r="A244" s="184">
        <f t="shared" si="6"/>
        <v>233</v>
      </c>
      <c r="B244" s="165" t="s">
        <v>246</v>
      </c>
      <c r="C244" s="166" t="s">
        <v>50</v>
      </c>
      <c r="D244" s="166" t="s">
        <v>46</v>
      </c>
      <c r="E244" s="166" t="s">
        <v>441</v>
      </c>
      <c r="F244" s="166" t="s">
        <v>19</v>
      </c>
      <c r="G244" s="168">
        <v>10000</v>
      </c>
      <c r="H244" s="168">
        <v>10000</v>
      </c>
      <c r="I244" s="178">
        <f t="shared" si="7"/>
        <v>10</v>
      </c>
      <c r="J244" s="178">
        <f t="shared" si="7"/>
        <v>10</v>
      </c>
    </row>
    <row r="245" spans="1:10" ht="25.5">
      <c r="A245" s="184">
        <f t="shared" si="6"/>
        <v>234</v>
      </c>
      <c r="B245" s="165" t="s">
        <v>204</v>
      </c>
      <c r="C245" s="166" t="s">
        <v>50</v>
      </c>
      <c r="D245" s="166" t="s">
        <v>46</v>
      </c>
      <c r="E245" s="166" t="s">
        <v>441</v>
      </c>
      <c r="F245" s="166" t="s">
        <v>102</v>
      </c>
      <c r="G245" s="168">
        <v>10000</v>
      </c>
      <c r="H245" s="168">
        <v>10000</v>
      </c>
      <c r="I245" s="178">
        <f t="shared" si="7"/>
        <v>10</v>
      </c>
      <c r="J245" s="178">
        <f t="shared" si="7"/>
        <v>10</v>
      </c>
    </row>
    <row r="246" spans="1:10" ht="63.75">
      <c r="A246" s="184">
        <f t="shared" si="6"/>
        <v>235</v>
      </c>
      <c r="B246" s="165" t="s">
        <v>717</v>
      </c>
      <c r="C246" s="166" t="s">
        <v>50</v>
      </c>
      <c r="D246" s="166" t="s">
        <v>46</v>
      </c>
      <c r="E246" s="166" t="s">
        <v>442</v>
      </c>
      <c r="F246" s="166" t="s">
        <v>19</v>
      </c>
      <c r="G246" s="168">
        <v>7811644</v>
      </c>
      <c r="H246" s="168">
        <v>7811644</v>
      </c>
      <c r="I246" s="178">
        <f t="shared" si="7"/>
        <v>7811.644</v>
      </c>
      <c r="J246" s="178">
        <f t="shared" si="7"/>
        <v>7811.644</v>
      </c>
    </row>
    <row r="247" spans="1:10" ht="25.5">
      <c r="A247" s="184">
        <f t="shared" si="6"/>
        <v>236</v>
      </c>
      <c r="B247" s="165" t="s">
        <v>204</v>
      </c>
      <c r="C247" s="166" t="s">
        <v>50</v>
      </c>
      <c r="D247" s="166" t="s">
        <v>46</v>
      </c>
      <c r="E247" s="166" t="s">
        <v>442</v>
      </c>
      <c r="F247" s="166" t="s">
        <v>102</v>
      </c>
      <c r="G247" s="168">
        <v>110000</v>
      </c>
      <c r="H247" s="168">
        <v>110000</v>
      </c>
      <c r="I247" s="178">
        <f t="shared" si="7"/>
        <v>110</v>
      </c>
      <c r="J247" s="178">
        <f t="shared" si="7"/>
        <v>110</v>
      </c>
    </row>
    <row r="248" spans="1:10" ht="25.5">
      <c r="A248" s="184">
        <f t="shared" si="6"/>
        <v>237</v>
      </c>
      <c r="B248" s="165" t="s">
        <v>243</v>
      </c>
      <c r="C248" s="166" t="s">
        <v>50</v>
      </c>
      <c r="D248" s="166" t="s">
        <v>46</v>
      </c>
      <c r="E248" s="166" t="s">
        <v>442</v>
      </c>
      <c r="F248" s="166" t="s">
        <v>107</v>
      </c>
      <c r="G248" s="168">
        <v>7701644</v>
      </c>
      <c r="H248" s="168">
        <v>7701644</v>
      </c>
      <c r="I248" s="178">
        <f t="shared" si="7"/>
        <v>7701.644</v>
      </c>
      <c r="J248" s="178">
        <f t="shared" si="7"/>
        <v>7701.644</v>
      </c>
    </row>
    <row r="249" spans="1:10" ht="76.5">
      <c r="A249" s="184">
        <f t="shared" si="6"/>
        <v>238</v>
      </c>
      <c r="B249" s="165" t="s">
        <v>718</v>
      </c>
      <c r="C249" s="166" t="s">
        <v>50</v>
      </c>
      <c r="D249" s="166" t="s">
        <v>46</v>
      </c>
      <c r="E249" s="166" t="s">
        <v>443</v>
      </c>
      <c r="F249" s="166" t="s">
        <v>19</v>
      </c>
      <c r="G249" s="168">
        <v>63491500</v>
      </c>
      <c r="H249" s="168">
        <v>63253500</v>
      </c>
      <c r="I249" s="178">
        <f t="shared" si="7"/>
        <v>63491.5</v>
      </c>
      <c r="J249" s="178">
        <f t="shared" si="7"/>
        <v>63253.5</v>
      </c>
    </row>
    <row r="250" spans="1:10" ht="25.5">
      <c r="A250" s="184">
        <f t="shared" si="6"/>
        <v>239</v>
      </c>
      <c r="B250" s="165" t="s">
        <v>204</v>
      </c>
      <c r="C250" s="166" t="s">
        <v>50</v>
      </c>
      <c r="D250" s="166" t="s">
        <v>46</v>
      </c>
      <c r="E250" s="166" t="s">
        <v>443</v>
      </c>
      <c r="F250" s="166" t="s">
        <v>102</v>
      </c>
      <c r="G250" s="168">
        <v>797000</v>
      </c>
      <c r="H250" s="168">
        <v>792000</v>
      </c>
      <c r="I250" s="178">
        <f t="shared" si="7"/>
        <v>797</v>
      </c>
      <c r="J250" s="178">
        <f t="shared" si="7"/>
        <v>792</v>
      </c>
    </row>
    <row r="251" spans="1:10" ht="25.5">
      <c r="A251" s="184">
        <f t="shared" si="6"/>
        <v>240</v>
      </c>
      <c r="B251" s="165" t="s">
        <v>243</v>
      </c>
      <c r="C251" s="166" t="s">
        <v>50</v>
      </c>
      <c r="D251" s="166" t="s">
        <v>46</v>
      </c>
      <c r="E251" s="166" t="s">
        <v>443</v>
      </c>
      <c r="F251" s="166" t="s">
        <v>107</v>
      </c>
      <c r="G251" s="168">
        <v>62694500</v>
      </c>
      <c r="H251" s="168">
        <v>62461500</v>
      </c>
      <c r="I251" s="178">
        <f t="shared" si="7"/>
        <v>62694.5</v>
      </c>
      <c r="J251" s="178">
        <f t="shared" si="7"/>
        <v>62461.5</v>
      </c>
    </row>
    <row r="252" spans="1:10" ht="76.5">
      <c r="A252" s="184">
        <f t="shared" si="6"/>
        <v>241</v>
      </c>
      <c r="B252" s="165" t="s">
        <v>719</v>
      </c>
      <c r="C252" s="166" t="s">
        <v>50</v>
      </c>
      <c r="D252" s="166" t="s">
        <v>46</v>
      </c>
      <c r="E252" s="166" t="s">
        <v>444</v>
      </c>
      <c r="F252" s="166" t="s">
        <v>19</v>
      </c>
      <c r="G252" s="168">
        <v>7989200</v>
      </c>
      <c r="H252" s="168">
        <v>7989000</v>
      </c>
      <c r="I252" s="178">
        <f t="shared" si="7"/>
        <v>7989.2</v>
      </c>
      <c r="J252" s="178">
        <f t="shared" si="7"/>
        <v>7989</v>
      </c>
    </row>
    <row r="253" spans="1:10" ht="25.5">
      <c r="A253" s="184">
        <f t="shared" si="6"/>
        <v>242</v>
      </c>
      <c r="B253" s="165" t="s">
        <v>204</v>
      </c>
      <c r="C253" s="166" t="s">
        <v>50</v>
      </c>
      <c r="D253" s="166" t="s">
        <v>46</v>
      </c>
      <c r="E253" s="166" t="s">
        <v>444</v>
      </c>
      <c r="F253" s="166" t="s">
        <v>102</v>
      </c>
      <c r="G253" s="168">
        <v>118000</v>
      </c>
      <c r="H253" s="168">
        <v>118000</v>
      </c>
      <c r="I253" s="178">
        <f t="shared" si="7"/>
        <v>118</v>
      </c>
      <c r="J253" s="178">
        <f t="shared" si="7"/>
        <v>118</v>
      </c>
    </row>
    <row r="254" spans="1:10" ht="25.5">
      <c r="A254" s="184">
        <f t="shared" si="6"/>
        <v>243</v>
      </c>
      <c r="B254" s="165" t="s">
        <v>243</v>
      </c>
      <c r="C254" s="166" t="s">
        <v>50</v>
      </c>
      <c r="D254" s="166" t="s">
        <v>46</v>
      </c>
      <c r="E254" s="166" t="s">
        <v>444</v>
      </c>
      <c r="F254" s="166" t="s">
        <v>107</v>
      </c>
      <c r="G254" s="168">
        <v>7871200</v>
      </c>
      <c r="H254" s="168">
        <v>7871000</v>
      </c>
      <c r="I254" s="178">
        <f t="shared" si="7"/>
        <v>7871.2</v>
      </c>
      <c r="J254" s="178">
        <f t="shared" si="7"/>
        <v>7871</v>
      </c>
    </row>
    <row r="255" spans="1:10" ht="12.75">
      <c r="A255" s="184">
        <f t="shared" si="6"/>
        <v>244</v>
      </c>
      <c r="B255" s="165" t="s">
        <v>110</v>
      </c>
      <c r="C255" s="166" t="s">
        <v>50</v>
      </c>
      <c r="D255" s="166" t="s">
        <v>46</v>
      </c>
      <c r="E255" s="166" t="s">
        <v>363</v>
      </c>
      <c r="F255" s="166" t="s">
        <v>19</v>
      </c>
      <c r="G255" s="168">
        <v>307745</v>
      </c>
      <c r="H255" s="168">
        <v>317750</v>
      </c>
      <c r="I255" s="178">
        <f t="shared" si="7"/>
        <v>307.745</v>
      </c>
      <c r="J255" s="178">
        <f t="shared" si="7"/>
        <v>317.75</v>
      </c>
    </row>
    <row r="256" spans="1:10" ht="25.5">
      <c r="A256" s="184">
        <f t="shared" si="6"/>
        <v>245</v>
      </c>
      <c r="B256" s="165" t="s">
        <v>247</v>
      </c>
      <c r="C256" s="166" t="s">
        <v>50</v>
      </c>
      <c r="D256" s="166" t="s">
        <v>46</v>
      </c>
      <c r="E256" s="166" t="s">
        <v>445</v>
      </c>
      <c r="F256" s="166" t="s">
        <v>19</v>
      </c>
      <c r="G256" s="168">
        <v>307745</v>
      </c>
      <c r="H256" s="168">
        <v>317750</v>
      </c>
      <c r="I256" s="178">
        <f t="shared" si="7"/>
        <v>307.745</v>
      </c>
      <c r="J256" s="178">
        <f t="shared" si="7"/>
        <v>317.75</v>
      </c>
    </row>
    <row r="257" spans="1:10" ht="25.5">
      <c r="A257" s="184">
        <f t="shared" si="6"/>
        <v>246</v>
      </c>
      <c r="B257" s="165" t="s">
        <v>248</v>
      </c>
      <c r="C257" s="166" t="s">
        <v>50</v>
      </c>
      <c r="D257" s="166" t="s">
        <v>46</v>
      </c>
      <c r="E257" s="166" t="s">
        <v>445</v>
      </c>
      <c r="F257" s="166" t="s">
        <v>99</v>
      </c>
      <c r="G257" s="168">
        <v>307745</v>
      </c>
      <c r="H257" s="168">
        <v>317750</v>
      </c>
      <c r="I257" s="178">
        <f t="shared" si="7"/>
        <v>307.745</v>
      </c>
      <c r="J257" s="178">
        <f t="shared" si="7"/>
        <v>317.75</v>
      </c>
    </row>
    <row r="258" spans="1:10" ht="12.75">
      <c r="A258" s="184">
        <f t="shared" si="6"/>
        <v>247</v>
      </c>
      <c r="B258" s="165" t="s">
        <v>338</v>
      </c>
      <c r="C258" s="166" t="s">
        <v>50</v>
      </c>
      <c r="D258" s="166" t="s">
        <v>92</v>
      </c>
      <c r="E258" s="166" t="s">
        <v>362</v>
      </c>
      <c r="F258" s="166" t="s">
        <v>19</v>
      </c>
      <c r="G258" s="168">
        <v>7079856</v>
      </c>
      <c r="H258" s="168">
        <v>7317856</v>
      </c>
      <c r="I258" s="178">
        <f t="shared" si="7"/>
        <v>7079.856</v>
      </c>
      <c r="J258" s="178">
        <f t="shared" si="7"/>
        <v>7317.856</v>
      </c>
    </row>
    <row r="259" spans="1:10" ht="51">
      <c r="A259" s="184">
        <f t="shared" si="6"/>
        <v>248</v>
      </c>
      <c r="B259" s="165" t="s">
        <v>760</v>
      </c>
      <c r="C259" s="166" t="s">
        <v>50</v>
      </c>
      <c r="D259" s="166" t="s">
        <v>92</v>
      </c>
      <c r="E259" s="166" t="s">
        <v>437</v>
      </c>
      <c r="F259" s="166" t="s">
        <v>19</v>
      </c>
      <c r="G259" s="168">
        <v>7079856</v>
      </c>
      <c r="H259" s="168">
        <v>7317856</v>
      </c>
      <c r="I259" s="178">
        <f t="shared" si="7"/>
        <v>7079.856</v>
      </c>
      <c r="J259" s="178">
        <f t="shared" si="7"/>
        <v>7317.856</v>
      </c>
    </row>
    <row r="260" spans="1:10" ht="63.75">
      <c r="A260" s="184">
        <f t="shared" si="6"/>
        <v>249</v>
      </c>
      <c r="B260" s="165" t="s">
        <v>717</v>
      </c>
      <c r="C260" s="166" t="s">
        <v>50</v>
      </c>
      <c r="D260" s="166" t="s">
        <v>92</v>
      </c>
      <c r="E260" s="166" t="s">
        <v>442</v>
      </c>
      <c r="F260" s="166" t="s">
        <v>19</v>
      </c>
      <c r="G260" s="168">
        <v>557856</v>
      </c>
      <c r="H260" s="168">
        <v>557856</v>
      </c>
      <c r="I260" s="178">
        <f t="shared" si="7"/>
        <v>557.856</v>
      </c>
      <c r="J260" s="178">
        <f t="shared" si="7"/>
        <v>557.856</v>
      </c>
    </row>
    <row r="261" spans="1:10" ht="25.5">
      <c r="A261" s="184">
        <f t="shared" si="6"/>
        <v>250</v>
      </c>
      <c r="B261" s="165" t="s">
        <v>211</v>
      </c>
      <c r="C261" s="166" t="s">
        <v>50</v>
      </c>
      <c r="D261" s="166" t="s">
        <v>92</v>
      </c>
      <c r="E261" s="166" t="s">
        <v>442</v>
      </c>
      <c r="F261" s="166" t="s">
        <v>103</v>
      </c>
      <c r="G261" s="168">
        <v>557856</v>
      </c>
      <c r="H261" s="168">
        <v>557856</v>
      </c>
      <c r="I261" s="178">
        <f t="shared" si="7"/>
        <v>557.856</v>
      </c>
      <c r="J261" s="178">
        <f t="shared" si="7"/>
        <v>557.856</v>
      </c>
    </row>
    <row r="262" spans="1:10" ht="76.5">
      <c r="A262" s="184">
        <f t="shared" si="6"/>
        <v>251</v>
      </c>
      <c r="B262" s="165" t="s">
        <v>718</v>
      </c>
      <c r="C262" s="166" t="s">
        <v>50</v>
      </c>
      <c r="D262" s="166" t="s">
        <v>92</v>
      </c>
      <c r="E262" s="166" t="s">
        <v>443</v>
      </c>
      <c r="F262" s="166" t="s">
        <v>19</v>
      </c>
      <c r="G262" s="168">
        <v>6522000</v>
      </c>
      <c r="H262" s="168">
        <v>6760000</v>
      </c>
      <c r="I262" s="178">
        <f t="shared" si="7"/>
        <v>6522</v>
      </c>
      <c r="J262" s="178">
        <f t="shared" si="7"/>
        <v>6760</v>
      </c>
    </row>
    <row r="263" spans="1:10" ht="25.5">
      <c r="A263" s="184">
        <f t="shared" si="6"/>
        <v>252</v>
      </c>
      <c r="B263" s="165" t="s">
        <v>211</v>
      </c>
      <c r="C263" s="166" t="s">
        <v>50</v>
      </c>
      <c r="D263" s="166" t="s">
        <v>92</v>
      </c>
      <c r="E263" s="166" t="s">
        <v>443</v>
      </c>
      <c r="F263" s="166" t="s">
        <v>103</v>
      </c>
      <c r="G263" s="168">
        <v>5942000</v>
      </c>
      <c r="H263" s="168">
        <v>6180000</v>
      </c>
      <c r="I263" s="178">
        <f t="shared" si="7"/>
        <v>5942</v>
      </c>
      <c r="J263" s="178">
        <f t="shared" si="7"/>
        <v>6180</v>
      </c>
    </row>
    <row r="264" spans="1:10" ht="25.5">
      <c r="A264" s="184">
        <f t="shared" si="6"/>
        <v>253</v>
      </c>
      <c r="B264" s="165" t="s">
        <v>204</v>
      </c>
      <c r="C264" s="166" t="s">
        <v>50</v>
      </c>
      <c r="D264" s="166" t="s">
        <v>92</v>
      </c>
      <c r="E264" s="166" t="s">
        <v>443</v>
      </c>
      <c r="F264" s="166" t="s">
        <v>102</v>
      </c>
      <c r="G264" s="168">
        <v>440000</v>
      </c>
      <c r="H264" s="168">
        <v>440000</v>
      </c>
      <c r="I264" s="178">
        <f t="shared" si="7"/>
        <v>440</v>
      </c>
      <c r="J264" s="178">
        <f t="shared" si="7"/>
        <v>440</v>
      </c>
    </row>
    <row r="265" spans="1:10" ht="12.75">
      <c r="A265" s="184">
        <f t="shared" si="6"/>
        <v>254</v>
      </c>
      <c r="B265" s="165" t="s">
        <v>212</v>
      </c>
      <c r="C265" s="166" t="s">
        <v>50</v>
      </c>
      <c r="D265" s="166" t="s">
        <v>92</v>
      </c>
      <c r="E265" s="166" t="s">
        <v>443</v>
      </c>
      <c r="F265" s="166" t="s">
        <v>104</v>
      </c>
      <c r="G265" s="168">
        <v>140000</v>
      </c>
      <c r="H265" s="168">
        <v>140000</v>
      </c>
      <c r="I265" s="178">
        <f t="shared" si="7"/>
        <v>140</v>
      </c>
      <c r="J265" s="178">
        <f t="shared" si="7"/>
        <v>140</v>
      </c>
    </row>
    <row r="266" spans="1:10" ht="12.75">
      <c r="A266" s="184">
        <f t="shared" si="6"/>
        <v>255</v>
      </c>
      <c r="B266" s="165" t="s">
        <v>575</v>
      </c>
      <c r="C266" s="166" t="s">
        <v>50</v>
      </c>
      <c r="D266" s="166" t="s">
        <v>562</v>
      </c>
      <c r="E266" s="166" t="s">
        <v>362</v>
      </c>
      <c r="F266" s="166" t="s">
        <v>19</v>
      </c>
      <c r="G266" s="168">
        <v>350000</v>
      </c>
      <c r="H266" s="168">
        <v>1350000</v>
      </c>
      <c r="I266" s="178">
        <f t="shared" si="7"/>
        <v>350</v>
      </c>
      <c r="J266" s="178">
        <f t="shared" si="7"/>
        <v>1350</v>
      </c>
    </row>
    <row r="267" spans="1:10" ht="12.75">
      <c r="A267" s="184">
        <f t="shared" si="6"/>
        <v>256</v>
      </c>
      <c r="B267" s="165" t="s">
        <v>576</v>
      </c>
      <c r="C267" s="166" t="s">
        <v>50</v>
      </c>
      <c r="D267" s="166" t="s">
        <v>564</v>
      </c>
      <c r="E267" s="166" t="s">
        <v>362</v>
      </c>
      <c r="F267" s="166" t="s">
        <v>19</v>
      </c>
      <c r="G267" s="168">
        <v>350000</v>
      </c>
      <c r="H267" s="168">
        <v>350000</v>
      </c>
      <c r="I267" s="178">
        <f t="shared" si="7"/>
        <v>350</v>
      </c>
      <c r="J267" s="178">
        <f t="shared" si="7"/>
        <v>350</v>
      </c>
    </row>
    <row r="268" spans="1:10" ht="51">
      <c r="A268" s="184">
        <f t="shared" si="6"/>
        <v>257</v>
      </c>
      <c r="B268" s="165" t="s">
        <v>589</v>
      </c>
      <c r="C268" s="166" t="s">
        <v>50</v>
      </c>
      <c r="D268" s="166" t="s">
        <v>564</v>
      </c>
      <c r="E268" s="166" t="s">
        <v>367</v>
      </c>
      <c r="F268" s="166" t="s">
        <v>19</v>
      </c>
      <c r="G268" s="168">
        <v>350000</v>
      </c>
      <c r="H268" s="168">
        <v>350000</v>
      </c>
      <c r="I268" s="178">
        <f t="shared" si="7"/>
        <v>350</v>
      </c>
      <c r="J268" s="178">
        <f t="shared" si="7"/>
        <v>350</v>
      </c>
    </row>
    <row r="269" spans="1:10" ht="25.5">
      <c r="A269" s="184">
        <f aca="true" t="shared" si="8" ref="A269:A332">1+A268</f>
        <v>258</v>
      </c>
      <c r="B269" s="165" t="s">
        <v>577</v>
      </c>
      <c r="C269" s="166" t="s">
        <v>50</v>
      </c>
      <c r="D269" s="166" t="s">
        <v>564</v>
      </c>
      <c r="E269" s="166" t="s">
        <v>376</v>
      </c>
      <c r="F269" s="166" t="s">
        <v>19</v>
      </c>
      <c r="G269" s="168">
        <v>350000</v>
      </c>
      <c r="H269" s="168">
        <v>350000</v>
      </c>
      <c r="I269" s="178">
        <f t="shared" si="7"/>
        <v>350</v>
      </c>
      <c r="J269" s="178">
        <f t="shared" si="7"/>
        <v>350</v>
      </c>
    </row>
    <row r="270" spans="1:10" ht="25.5">
      <c r="A270" s="184">
        <f t="shared" si="8"/>
        <v>259</v>
      </c>
      <c r="B270" s="165" t="s">
        <v>204</v>
      </c>
      <c r="C270" s="166" t="s">
        <v>50</v>
      </c>
      <c r="D270" s="166" t="s">
        <v>564</v>
      </c>
      <c r="E270" s="166" t="s">
        <v>376</v>
      </c>
      <c r="F270" s="166" t="s">
        <v>102</v>
      </c>
      <c r="G270" s="168">
        <v>350000</v>
      </c>
      <c r="H270" s="168">
        <v>350000</v>
      </c>
      <c r="I270" s="178">
        <f aca="true" t="shared" si="9" ref="I270:J333">G270/1000</f>
        <v>350</v>
      </c>
      <c r="J270" s="178">
        <f t="shared" si="9"/>
        <v>350</v>
      </c>
    </row>
    <row r="271" spans="1:10" ht="38.25">
      <c r="A271" s="184">
        <f t="shared" si="8"/>
        <v>260</v>
      </c>
      <c r="B271" s="165" t="s">
        <v>339</v>
      </c>
      <c r="C271" s="166" t="s">
        <v>50</v>
      </c>
      <c r="D271" s="166" t="s">
        <v>93</v>
      </c>
      <c r="E271" s="166" t="s">
        <v>362</v>
      </c>
      <c r="F271" s="166" t="s">
        <v>19</v>
      </c>
      <c r="G271" s="168">
        <v>172569900</v>
      </c>
      <c r="H271" s="168">
        <v>172004900</v>
      </c>
      <c r="I271" s="178">
        <f t="shared" si="9"/>
        <v>172569.9</v>
      </c>
      <c r="J271" s="178">
        <f t="shared" si="9"/>
        <v>172004.9</v>
      </c>
    </row>
    <row r="272" spans="1:10" ht="38.25">
      <c r="A272" s="184">
        <f t="shared" si="8"/>
        <v>261</v>
      </c>
      <c r="B272" s="165" t="s">
        <v>340</v>
      </c>
      <c r="C272" s="166" t="s">
        <v>50</v>
      </c>
      <c r="D272" s="166" t="s">
        <v>14</v>
      </c>
      <c r="E272" s="166" t="s">
        <v>362</v>
      </c>
      <c r="F272" s="166" t="s">
        <v>19</v>
      </c>
      <c r="G272" s="168">
        <v>12001100</v>
      </c>
      <c r="H272" s="168">
        <v>12001100</v>
      </c>
      <c r="I272" s="178">
        <f t="shared" si="9"/>
        <v>12001.1</v>
      </c>
      <c r="J272" s="178">
        <f t="shared" si="9"/>
        <v>12001.1</v>
      </c>
    </row>
    <row r="273" spans="1:10" ht="38.25">
      <c r="A273" s="184">
        <f t="shared" si="8"/>
        <v>262</v>
      </c>
      <c r="B273" s="165" t="s">
        <v>600</v>
      </c>
      <c r="C273" s="166" t="s">
        <v>50</v>
      </c>
      <c r="D273" s="166" t="s">
        <v>14</v>
      </c>
      <c r="E273" s="166" t="s">
        <v>446</v>
      </c>
      <c r="F273" s="166" t="s">
        <v>19</v>
      </c>
      <c r="G273" s="168">
        <v>12001100</v>
      </c>
      <c r="H273" s="168">
        <v>12001100</v>
      </c>
      <c r="I273" s="178">
        <f t="shared" si="9"/>
        <v>12001.1</v>
      </c>
      <c r="J273" s="178">
        <f t="shared" si="9"/>
        <v>12001.1</v>
      </c>
    </row>
    <row r="274" spans="1:10" ht="25.5">
      <c r="A274" s="184">
        <f t="shared" si="8"/>
        <v>263</v>
      </c>
      <c r="B274" s="165" t="s">
        <v>249</v>
      </c>
      <c r="C274" s="166" t="s">
        <v>50</v>
      </c>
      <c r="D274" s="166" t="s">
        <v>14</v>
      </c>
      <c r="E274" s="166" t="s">
        <v>447</v>
      </c>
      <c r="F274" s="166" t="s">
        <v>19</v>
      </c>
      <c r="G274" s="168">
        <v>12001100</v>
      </c>
      <c r="H274" s="168">
        <v>12001100</v>
      </c>
      <c r="I274" s="178">
        <f t="shared" si="9"/>
        <v>12001.1</v>
      </c>
      <c r="J274" s="178">
        <f t="shared" si="9"/>
        <v>12001.1</v>
      </c>
    </row>
    <row r="275" spans="1:10" ht="25.5">
      <c r="A275" s="184">
        <f t="shared" si="8"/>
        <v>264</v>
      </c>
      <c r="B275" s="165" t="s">
        <v>250</v>
      </c>
      <c r="C275" s="166" t="s">
        <v>50</v>
      </c>
      <c r="D275" s="166" t="s">
        <v>14</v>
      </c>
      <c r="E275" s="166" t="s">
        <v>448</v>
      </c>
      <c r="F275" s="166" t="s">
        <v>19</v>
      </c>
      <c r="G275" s="168">
        <v>3385100</v>
      </c>
      <c r="H275" s="168">
        <v>3385100</v>
      </c>
      <c r="I275" s="178">
        <f t="shared" si="9"/>
        <v>3385.1</v>
      </c>
      <c r="J275" s="178">
        <f t="shared" si="9"/>
        <v>3385.1</v>
      </c>
    </row>
    <row r="276" spans="1:10" ht="12.75">
      <c r="A276" s="184">
        <f t="shared" si="8"/>
        <v>265</v>
      </c>
      <c r="B276" s="165" t="s">
        <v>251</v>
      </c>
      <c r="C276" s="166" t="s">
        <v>50</v>
      </c>
      <c r="D276" s="166" t="s">
        <v>14</v>
      </c>
      <c r="E276" s="166" t="s">
        <v>448</v>
      </c>
      <c r="F276" s="166" t="s">
        <v>108</v>
      </c>
      <c r="G276" s="168">
        <v>3385100</v>
      </c>
      <c r="H276" s="168">
        <v>3385100</v>
      </c>
      <c r="I276" s="178">
        <f t="shared" si="9"/>
        <v>3385.1</v>
      </c>
      <c r="J276" s="178">
        <f t="shared" si="9"/>
        <v>3385.1</v>
      </c>
    </row>
    <row r="277" spans="1:10" ht="51">
      <c r="A277" s="184">
        <f t="shared" si="8"/>
        <v>266</v>
      </c>
      <c r="B277" s="165" t="s">
        <v>720</v>
      </c>
      <c r="C277" s="166" t="s">
        <v>50</v>
      </c>
      <c r="D277" s="166" t="s">
        <v>14</v>
      </c>
      <c r="E277" s="166" t="s">
        <v>449</v>
      </c>
      <c r="F277" s="166" t="s">
        <v>19</v>
      </c>
      <c r="G277" s="168">
        <v>8616000</v>
      </c>
      <c r="H277" s="168">
        <v>8616000</v>
      </c>
      <c r="I277" s="178">
        <f t="shared" si="9"/>
        <v>8616</v>
      </c>
      <c r="J277" s="178">
        <f t="shared" si="9"/>
        <v>8616</v>
      </c>
    </row>
    <row r="278" spans="1:10" ht="12.75">
      <c r="A278" s="184">
        <f t="shared" si="8"/>
        <v>267</v>
      </c>
      <c r="B278" s="165" t="s">
        <v>251</v>
      </c>
      <c r="C278" s="166" t="s">
        <v>50</v>
      </c>
      <c r="D278" s="166" t="s">
        <v>14</v>
      </c>
      <c r="E278" s="166" t="s">
        <v>449</v>
      </c>
      <c r="F278" s="166" t="s">
        <v>108</v>
      </c>
      <c r="G278" s="168">
        <v>8616000</v>
      </c>
      <c r="H278" s="168">
        <v>8616000</v>
      </c>
      <c r="I278" s="178">
        <f t="shared" si="9"/>
        <v>8616</v>
      </c>
      <c r="J278" s="178">
        <f t="shared" si="9"/>
        <v>8616</v>
      </c>
    </row>
    <row r="279" spans="1:10" ht="12.75">
      <c r="A279" s="184">
        <f t="shared" si="8"/>
        <v>268</v>
      </c>
      <c r="B279" s="165" t="s">
        <v>341</v>
      </c>
      <c r="C279" s="166" t="s">
        <v>50</v>
      </c>
      <c r="D279" s="166" t="s">
        <v>94</v>
      </c>
      <c r="E279" s="166" t="s">
        <v>362</v>
      </c>
      <c r="F279" s="166" t="s">
        <v>19</v>
      </c>
      <c r="G279" s="168">
        <v>160568800</v>
      </c>
      <c r="H279" s="168">
        <v>160003800</v>
      </c>
      <c r="I279" s="178">
        <f t="shared" si="9"/>
        <v>160568.8</v>
      </c>
      <c r="J279" s="178">
        <f t="shared" si="9"/>
        <v>160003.8</v>
      </c>
    </row>
    <row r="280" spans="1:10" ht="38.25">
      <c r="A280" s="184">
        <f t="shared" si="8"/>
        <v>269</v>
      </c>
      <c r="B280" s="165" t="s">
        <v>600</v>
      </c>
      <c r="C280" s="166" t="s">
        <v>50</v>
      </c>
      <c r="D280" s="166" t="s">
        <v>94</v>
      </c>
      <c r="E280" s="166" t="s">
        <v>446</v>
      </c>
      <c r="F280" s="166" t="s">
        <v>19</v>
      </c>
      <c r="G280" s="168">
        <v>160568800</v>
      </c>
      <c r="H280" s="168">
        <v>160003800</v>
      </c>
      <c r="I280" s="178">
        <f t="shared" si="9"/>
        <v>160568.8</v>
      </c>
      <c r="J280" s="178">
        <f t="shared" si="9"/>
        <v>160003.8</v>
      </c>
    </row>
    <row r="281" spans="1:10" ht="25.5">
      <c r="A281" s="184">
        <f t="shared" si="8"/>
        <v>270</v>
      </c>
      <c r="B281" s="165" t="s">
        <v>249</v>
      </c>
      <c r="C281" s="166" t="s">
        <v>50</v>
      </c>
      <c r="D281" s="166" t="s">
        <v>94</v>
      </c>
      <c r="E281" s="166" t="s">
        <v>447</v>
      </c>
      <c r="F281" s="166" t="s">
        <v>19</v>
      </c>
      <c r="G281" s="168">
        <v>160568800</v>
      </c>
      <c r="H281" s="168">
        <v>160003800</v>
      </c>
      <c r="I281" s="178">
        <f t="shared" si="9"/>
        <v>160568.8</v>
      </c>
      <c r="J281" s="178">
        <f t="shared" si="9"/>
        <v>160003.8</v>
      </c>
    </row>
    <row r="282" spans="1:10" ht="38.25">
      <c r="A282" s="184">
        <f t="shared" si="8"/>
        <v>271</v>
      </c>
      <c r="B282" s="165" t="s">
        <v>253</v>
      </c>
      <c r="C282" s="166" t="s">
        <v>50</v>
      </c>
      <c r="D282" s="166" t="s">
        <v>94</v>
      </c>
      <c r="E282" s="166" t="s">
        <v>451</v>
      </c>
      <c r="F282" s="166" t="s">
        <v>19</v>
      </c>
      <c r="G282" s="168">
        <v>160568800</v>
      </c>
      <c r="H282" s="168">
        <v>160003800</v>
      </c>
      <c r="I282" s="178">
        <f t="shared" si="9"/>
        <v>160568.8</v>
      </c>
      <c r="J282" s="178">
        <f t="shared" si="9"/>
        <v>160003.8</v>
      </c>
    </row>
    <row r="283" spans="1:10" ht="12.75">
      <c r="A283" s="184">
        <f t="shared" si="8"/>
        <v>272</v>
      </c>
      <c r="B283" s="165" t="s">
        <v>252</v>
      </c>
      <c r="C283" s="166" t="s">
        <v>50</v>
      </c>
      <c r="D283" s="166" t="s">
        <v>94</v>
      </c>
      <c r="E283" s="166" t="s">
        <v>451</v>
      </c>
      <c r="F283" s="166" t="s">
        <v>100</v>
      </c>
      <c r="G283" s="168">
        <v>160568800</v>
      </c>
      <c r="H283" s="168">
        <v>160003800</v>
      </c>
      <c r="I283" s="178">
        <f t="shared" si="9"/>
        <v>160568.8</v>
      </c>
      <c r="J283" s="178">
        <f t="shared" si="9"/>
        <v>160003.8</v>
      </c>
    </row>
    <row r="284" spans="1:10" ht="38.25">
      <c r="A284" s="184">
        <f t="shared" si="8"/>
        <v>273</v>
      </c>
      <c r="B284" s="165" t="s">
        <v>25</v>
      </c>
      <c r="C284" s="166" t="s">
        <v>15</v>
      </c>
      <c r="D284" s="166" t="s">
        <v>20</v>
      </c>
      <c r="E284" s="166" t="s">
        <v>362</v>
      </c>
      <c r="F284" s="166" t="s">
        <v>19</v>
      </c>
      <c r="G284" s="168">
        <v>794467330</v>
      </c>
      <c r="H284" s="168">
        <v>813735590</v>
      </c>
      <c r="I284" s="178">
        <f t="shared" si="9"/>
        <v>794467.33</v>
      </c>
      <c r="J284" s="178">
        <f t="shared" si="9"/>
        <v>813735.59</v>
      </c>
    </row>
    <row r="285" spans="1:10" ht="12.75">
      <c r="A285" s="184">
        <f t="shared" si="8"/>
        <v>274</v>
      </c>
      <c r="B285" s="165" t="s">
        <v>333</v>
      </c>
      <c r="C285" s="166" t="s">
        <v>15</v>
      </c>
      <c r="D285" s="166" t="s">
        <v>37</v>
      </c>
      <c r="E285" s="166" t="s">
        <v>362</v>
      </c>
      <c r="F285" s="166" t="s">
        <v>19</v>
      </c>
      <c r="G285" s="168">
        <v>794467330</v>
      </c>
      <c r="H285" s="168">
        <v>813735590</v>
      </c>
      <c r="I285" s="178">
        <f t="shared" si="9"/>
        <v>794467.33</v>
      </c>
      <c r="J285" s="178">
        <f t="shared" si="9"/>
        <v>813735.59</v>
      </c>
    </row>
    <row r="286" spans="1:10" ht="12.75">
      <c r="A286" s="184">
        <f t="shared" si="8"/>
        <v>275</v>
      </c>
      <c r="B286" s="165" t="s">
        <v>334</v>
      </c>
      <c r="C286" s="166" t="s">
        <v>15</v>
      </c>
      <c r="D286" s="166" t="s">
        <v>38</v>
      </c>
      <c r="E286" s="166" t="s">
        <v>362</v>
      </c>
      <c r="F286" s="166" t="s">
        <v>19</v>
      </c>
      <c r="G286" s="168">
        <v>353245286.51</v>
      </c>
      <c r="H286" s="168">
        <v>358846156.63</v>
      </c>
      <c r="I286" s="178">
        <f t="shared" si="9"/>
        <v>353245.28651</v>
      </c>
      <c r="J286" s="178">
        <f t="shared" si="9"/>
        <v>358846.15663</v>
      </c>
    </row>
    <row r="287" spans="1:10" ht="38.25">
      <c r="A287" s="184">
        <f t="shared" si="8"/>
        <v>276</v>
      </c>
      <c r="B287" s="165" t="s">
        <v>601</v>
      </c>
      <c r="C287" s="166" t="s">
        <v>15</v>
      </c>
      <c r="D287" s="166" t="s">
        <v>38</v>
      </c>
      <c r="E287" s="166" t="s">
        <v>452</v>
      </c>
      <c r="F287" s="166" t="s">
        <v>19</v>
      </c>
      <c r="G287" s="168">
        <v>353245286.51</v>
      </c>
      <c r="H287" s="168">
        <v>358846156.63</v>
      </c>
      <c r="I287" s="178">
        <f t="shared" si="9"/>
        <v>353245.28651</v>
      </c>
      <c r="J287" s="178">
        <f t="shared" si="9"/>
        <v>358846.15663</v>
      </c>
    </row>
    <row r="288" spans="1:10" ht="38.25">
      <c r="A288" s="184">
        <f t="shared" si="8"/>
        <v>277</v>
      </c>
      <c r="B288" s="165" t="s">
        <v>309</v>
      </c>
      <c r="C288" s="166" t="s">
        <v>15</v>
      </c>
      <c r="D288" s="166" t="s">
        <v>38</v>
      </c>
      <c r="E288" s="166" t="s">
        <v>453</v>
      </c>
      <c r="F288" s="166" t="s">
        <v>19</v>
      </c>
      <c r="G288" s="168">
        <v>353245286.51</v>
      </c>
      <c r="H288" s="168">
        <v>358846156.63</v>
      </c>
      <c r="I288" s="178">
        <f t="shared" si="9"/>
        <v>353245.28651</v>
      </c>
      <c r="J288" s="178">
        <f t="shared" si="9"/>
        <v>358846.15663</v>
      </c>
    </row>
    <row r="289" spans="1:10" ht="76.5">
      <c r="A289" s="184">
        <f t="shared" si="8"/>
        <v>278</v>
      </c>
      <c r="B289" s="165" t="s">
        <v>254</v>
      </c>
      <c r="C289" s="166" t="s">
        <v>15</v>
      </c>
      <c r="D289" s="166" t="s">
        <v>38</v>
      </c>
      <c r="E289" s="166" t="s">
        <v>454</v>
      </c>
      <c r="F289" s="166" t="s">
        <v>19</v>
      </c>
      <c r="G289" s="168">
        <v>91524319.07</v>
      </c>
      <c r="H289" s="168">
        <v>91524319.07</v>
      </c>
      <c r="I289" s="178">
        <f t="shared" si="9"/>
        <v>91524.31907</v>
      </c>
      <c r="J289" s="178">
        <f t="shared" si="9"/>
        <v>91524.31907</v>
      </c>
    </row>
    <row r="290" spans="1:10" ht="25.5">
      <c r="A290" s="184">
        <f t="shared" si="8"/>
        <v>279</v>
      </c>
      <c r="B290" s="165" t="s">
        <v>211</v>
      </c>
      <c r="C290" s="166" t="s">
        <v>15</v>
      </c>
      <c r="D290" s="166" t="s">
        <v>38</v>
      </c>
      <c r="E290" s="166" t="s">
        <v>454</v>
      </c>
      <c r="F290" s="166" t="s">
        <v>103</v>
      </c>
      <c r="G290" s="168">
        <v>91524319.07</v>
      </c>
      <c r="H290" s="168">
        <v>91524319.07</v>
      </c>
      <c r="I290" s="178">
        <f t="shared" si="9"/>
        <v>91524.31907</v>
      </c>
      <c r="J290" s="178">
        <f t="shared" si="9"/>
        <v>91524.31907</v>
      </c>
    </row>
    <row r="291" spans="1:10" ht="114.75">
      <c r="A291" s="184">
        <f t="shared" si="8"/>
        <v>280</v>
      </c>
      <c r="B291" s="165" t="s">
        <v>255</v>
      </c>
      <c r="C291" s="166" t="s">
        <v>15</v>
      </c>
      <c r="D291" s="166" t="s">
        <v>38</v>
      </c>
      <c r="E291" s="166" t="s">
        <v>455</v>
      </c>
      <c r="F291" s="166" t="s">
        <v>19</v>
      </c>
      <c r="G291" s="168">
        <v>7055362.65</v>
      </c>
      <c r="H291" s="168">
        <v>7055362.65</v>
      </c>
      <c r="I291" s="178">
        <f t="shared" si="9"/>
        <v>7055.36265</v>
      </c>
      <c r="J291" s="178">
        <f t="shared" si="9"/>
        <v>7055.36265</v>
      </c>
    </row>
    <row r="292" spans="1:10" ht="25.5">
      <c r="A292" s="184">
        <f t="shared" si="8"/>
        <v>281</v>
      </c>
      <c r="B292" s="165" t="s">
        <v>204</v>
      </c>
      <c r="C292" s="166" t="s">
        <v>15</v>
      </c>
      <c r="D292" s="166" t="s">
        <v>38</v>
      </c>
      <c r="E292" s="166" t="s">
        <v>455</v>
      </c>
      <c r="F292" s="166" t="s">
        <v>102</v>
      </c>
      <c r="G292" s="168">
        <v>7055362.65</v>
      </c>
      <c r="H292" s="168">
        <v>7055362.65</v>
      </c>
      <c r="I292" s="178">
        <f t="shared" si="9"/>
        <v>7055.36265</v>
      </c>
      <c r="J292" s="178">
        <f t="shared" si="9"/>
        <v>7055.36265</v>
      </c>
    </row>
    <row r="293" spans="1:10" ht="51">
      <c r="A293" s="184">
        <f t="shared" si="8"/>
        <v>282</v>
      </c>
      <c r="B293" s="165" t="s">
        <v>256</v>
      </c>
      <c r="C293" s="166" t="s">
        <v>15</v>
      </c>
      <c r="D293" s="166" t="s">
        <v>38</v>
      </c>
      <c r="E293" s="166" t="s">
        <v>456</v>
      </c>
      <c r="F293" s="166" t="s">
        <v>19</v>
      </c>
      <c r="G293" s="168">
        <v>47967022.22</v>
      </c>
      <c r="H293" s="168">
        <v>47967022.22</v>
      </c>
      <c r="I293" s="178">
        <f t="shared" si="9"/>
        <v>47967.02222</v>
      </c>
      <c r="J293" s="178">
        <f t="shared" si="9"/>
        <v>47967.02222</v>
      </c>
    </row>
    <row r="294" spans="1:10" ht="25.5">
      <c r="A294" s="184">
        <f t="shared" si="8"/>
        <v>283</v>
      </c>
      <c r="B294" s="165" t="s">
        <v>211</v>
      </c>
      <c r="C294" s="166" t="s">
        <v>15</v>
      </c>
      <c r="D294" s="166" t="s">
        <v>38</v>
      </c>
      <c r="E294" s="166" t="s">
        <v>456</v>
      </c>
      <c r="F294" s="166" t="s">
        <v>103</v>
      </c>
      <c r="G294" s="168">
        <v>36480</v>
      </c>
      <c r="H294" s="168">
        <v>36480</v>
      </c>
      <c r="I294" s="178">
        <f t="shared" si="9"/>
        <v>36.48</v>
      </c>
      <c r="J294" s="178">
        <f t="shared" si="9"/>
        <v>36.48</v>
      </c>
    </row>
    <row r="295" spans="1:10" ht="25.5">
      <c r="A295" s="184">
        <f t="shared" si="8"/>
        <v>284</v>
      </c>
      <c r="B295" s="165" t="s">
        <v>204</v>
      </c>
      <c r="C295" s="166" t="s">
        <v>15</v>
      </c>
      <c r="D295" s="166" t="s">
        <v>38</v>
      </c>
      <c r="E295" s="166" t="s">
        <v>456</v>
      </c>
      <c r="F295" s="166" t="s">
        <v>102</v>
      </c>
      <c r="G295" s="168">
        <v>41077968.22</v>
      </c>
      <c r="H295" s="168">
        <v>41077968.22</v>
      </c>
      <c r="I295" s="178">
        <f t="shared" si="9"/>
        <v>41077.968219999995</v>
      </c>
      <c r="J295" s="178">
        <f t="shared" si="9"/>
        <v>41077.968219999995</v>
      </c>
    </row>
    <row r="296" spans="1:10" ht="12.75">
      <c r="A296" s="184">
        <f t="shared" si="8"/>
        <v>285</v>
      </c>
      <c r="B296" s="165" t="s">
        <v>212</v>
      </c>
      <c r="C296" s="166" t="s">
        <v>15</v>
      </c>
      <c r="D296" s="166" t="s">
        <v>38</v>
      </c>
      <c r="E296" s="166" t="s">
        <v>456</v>
      </c>
      <c r="F296" s="166" t="s">
        <v>104</v>
      </c>
      <c r="G296" s="168">
        <v>6852574</v>
      </c>
      <c r="H296" s="168">
        <v>6852574</v>
      </c>
      <c r="I296" s="178">
        <f t="shared" si="9"/>
        <v>6852.574</v>
      </c>
      <c r="J296" s="178">
        <f t="shared" si="9"/>
        <v>6852.574</v>
      </c>
    </row>
    <row r="297" spans="1:10" ht="51">
      <c r="A297" s="184">
        <f t="shared" si="8"/>
        <v>286</v>
      </c>
      <c r="B297" s="165" t="s">
        <v>257</v>
      </c>
      <c r="C297" s="166" t="s">
        <v>15</v>
      </c>
      <c r="D297" s="166" t="s">
        <v>38</v>
      </c>
      <c r="E297" s="166" t="s">
        <v>457</v>
      </c>
      <c r="F297" s="166" t="s">
        <v>19</v>
      </c>
      <c r="G297" s="168">
        <v>26604812.05</v>
      </c>
      <c r="H297" s="168">
        <v>26604812.05</v>
      </c>
      <c r="I297" s="178">
        <f t="shared" si="9"/>
        <v>26604.81205</v>
      </c>
      <c r="J297" s="178">
        <f t="shared" si="9"/>
        <v>26604.81205</v>
      </c>
    </row>
    <row r="298" spans="1:10" ht="25.5">
      <c r="A298" s="184">
        <f t="shared" si="8"/>
        <v>287</v>
      </c>
      <c r="B298" s="165" t="s">
        <v>204</v>
      </c>
      <c r="C298" s="166" t="s">
        <v>15</v>
      </c>
      <c r="D298" s="166" t="s">
        <v>38</v>
      </c>
      <c r="E298" s="166" t="s">
        <v>457</v>
      </c>
      <c r="F298" s="166" t="s">
        <v>102</v>
      </c>
      <c r="G298" s="168">
        <v>26604812.05</v>
      </c>
      <c r="H298" s="168">
        <v>26604812.05</v>
      </c>
      <c r="I298" s="178">
        <f t="shared" si="9"/>
        <v>26604.81205</v>
      </c>
      <c r="J298" s="178">
        <f t="shared" si="9"/>
        <v>26604.81205</v>
      </c>
    </row>
    <row r="299" spans="1:10" ht="76.5">
      <c r="A299" s="184">
        <f t="shared" si="8"/>
        <v>288</v>
      </c>
      <c r="B299" s="165" t="s">
        <v>803</v>
      </c>
      <c r="C299" s="166" t="s">
        <v>15</v>
      </c>
      <c r="D299" s="166" t="s">
        <v>38</v>
      </c>
      <c r="E299" s="166" t="s">
        <v>458</v>
      </c>
      <c r="F299" s="166" t="s">
        <v>19</v>
      </c>
      <c r="G299" s="168">
        <v>4308000</v>
      </c>
      <c r="H299" s="168">
        <v>4308000</v>
      </c>
      <c r="I299" s="178">
        <f t="shared" si="9"/>
        <v>4308</v>
      </c>
      <c r="J299" s="178">
        <f t="shared" si="9"/>
        <v>4308</v>
      </c>
    </row>
    <row r="300" spans="1:10" ht="25.5">
      <c r="A300" s="184">
        <f t="shared" si="8"/>
        <v>289</v>
      </c>
      <c r="B300" s="165" t="s">
        <v>204</v>
      </c>
      <c r="C300" s="166" t="s">
        <v>15</v>
      </c>
      <c r="D300" s="166" t="s">
        <v>38</v>
      </c>
      <c r="E300" s="166" t="s">
        <v>458</v>
      </c>
      <c r="F300" s="166" t="s">
        <v>102</v>
      </c>
      <c r="G300" s="168">
        <v>4308000</v>
      </c>
      <c r="H300" s="168">
        <v>4308000</v>
      </c>
      <c r="I300" s="178">
        <f t="shared" si="9"/>
        <v>4308</v>
      </c>
      <c r="J300" s="178">
        <f t="shared" si="9"/>
        <v>4308</v>
      </c>
    </row>
    <row r="301" spans="1:10" ht="25.5">
      <c r="A301" s="184">
        <f t="shared" si="8"/>
        <v>290</v>
      </c>
      <c r="B301" s="165" t="s">
        <v>842</v>
      </c>
      <c r="C301" s="166" t="s">
        <v>15</v>
      </c>
      <c r="D301" s="166" t="s">
        <v>38</v>
      </c>
      <c r="E301" s="166" t="s">
        <v>621</v>
      </c>
      <c r="F301" s="166" t="s">
        <v>19</v>
      </c>
      <c r="G301" s="168">
        <v>10719432.4</v>
      </c>
      <c r="H301" s="168">
        <v>6785302.52</v>
      </c>
      <c r="I301" s="178">
        <f t="shared" si="9"/>
        <v>10719.4324</v>
      </c>
      <c r="J301" s="178">
        <f t="shared" si="9"/>
        <v>6785.302519999999</v>
      </c>
    </row>
    <row r="302" spans="1:10" ht="25.5">
      <c r="A302" s="184">
        <f t="shared" si="8"/>
        <v>291</v>
      </c>
      <c r="B302" s="165" t="s">
        <v>204</v>
      </c>
      <c r="C302" s="166" t="s">
        <v>15</v>
      </c>
      <c r="D302" s="166" t="s">
        <v>38</v>
      </c>
      <c r="E302" s="166" t="s">
        <v>621</v>
      </c>
      <c r="F302" s="166" t="s">
        <v>102</v>
      </c>
      <c r="G302" s="168">
        <v>10719432.4</v>
      </c>
      <c r="H302" s="168">
        <v>6785302.52</v>
      </c>
      <c r="I302" s="178">
        <f t="shared" si="9"/>
        <v>10719.4324</v>
      </c>
      <c r="J302" s="178">
        <f t="shared" si="9"/>
        <v>6785.302519999999</v>
      </c>
    </row>
    <row r="303" spans="1:10" ht="102">
      <c r="A303" s="184">
        <f t="shared" si="8"/>
        <v>292</v>
      </c>
      <c r="B303" s="165" t="s">
        <v>310</v>
      </c>
      <c r="C303" s="166" t="s">
        <v>15</v>
      </c>
      <c r="D303" s="166" t="s">
        <v>38</v>
      </c>
      <c r="E303" s="166" t="s">
        <v>459</v>
      </c>
      <c r="F303" s="166" t="s">
        <v>19</v>
      </c>
      <c r="G303" s="168">
        <v>957781.41</v>
      </c>
      <c r="H303" s="168">
        <v>957781.41</v>
      </c>
      <c r="I303" s="178">
        <f t="shared" si="9"/>
        <v>957.78141</v>
      </c>
      <c r="J303" s="178">
        <f t="shared" si="9"/>
        <v>957.78141</v>
      </c>
    </row>
    <row r="304" spans="1:10" ht="25.5">
      <c r="A304" s="184">
        <f t="shared" si="8"/>
        <v>293</v>
      </c>
      <c r="B304" s="165" t="s">
        <v>204</v>
      </c>
      <c r="C304" s="166" t="s">
        <v>15</v>
      </c>
      <c r="D304" s="166" t="s">
        <v>38</v>
      </c>
      <c r="E304" s="166" t="s">
        <v>459</v>
      </c>
      <c r="F304" s="166" t="s">
        <v>102</v>
      </c>
      <c r="G304" s="168">
        <v>957781.41</v>
      </c>
      <c r="H304" s="168">
        <v>957781.41</v>
      </c>
      <c r="I304" s="178">
        <f t="shared" si="9"/>
        <v>957.78141</v>
      </c>
      <c r="J304" s="178">
        <f t="shared" si="9"/>
        <v>957.78141</v>
      </c>
    </row>
    <row r="305" spans="1:10" ht="89.25">
      <c r="A305" s="184">
        <f t="shared" si="8"/>
        <v>294</v>
      </c>
      <c r="B305" s="165" t="s">
        <v>460</v>
      </c>
      <c r="C305" s="166" t="s">
        <v>15</v>
      </c>
      <c r="D305" s="166" t="s">
        <v>38</v>
      </c>
      <c r="E305" s="166" t="s">
        <v>461</v>
      </c>
      <c r="F305" s="166" t="s">
        <v>19</v>
      </c>
      <c r="G305" s="168">
        <v>158953000</v>
      </c>
      <c r="H305" s="168">
        <v>168402000</v>
      </c>
      <c r="I305" s="178">
        <f t="shared" si="9"/>
        <v>158953</v>
      </c>
      <c r="J305" s="178">
        <f t="shared" si="9"/>
        <v>168402</v>
      </c>
    </row>
    <row r="306" spans="1:10" ht="25.5">
      <c r="A306" s="184">
        <f t="shared" si="8"/>
        <v>295</v>
      </c>
      <c r="B306" s="165" t="s">
        <v>211</v>
      </c>
      <c r="C306" s="166" t="s">
        <v>15</v>
      </c>
      <c r="D306" s="166" t="s">
        <v>38</v>
      </c>
      <c r="E306" s="166" t="s">
        <v>461</v>
      </c>
      <c r="F306" s="166" t="s">
        <v>103</v>
      </c>
      <c r="G306" s="168">
        <v>158953000</v>
      </c>
      <c r="H306" s="168">
        <v>168402000</v>
      </c>
      <c r="I306" s="178">
        <f t="shared" si="9"/>
        <v>158953</v>
      </c>
      <c r="J306" s="178">
        <f t="shared" si="9"/>
        <v>168402</v>
      </c>
    </row>
    <row r="307" spans="1:10" ht="89.25">
      <c r="A307" s="184">
        <f t="shared" si="8"/>
        <v>296</v>
      </c>
      <c r="B307" s="165" t="s">
        <v>462</v>
      </c>
      <c r="C307" s="166" t="s">
        <v>15</v>
      </c>
      <c r="D307" s="166" t="s">
        <v>38</v>
      </c>
      <c r="E307" s="166" t="s">
        <v>463</v>
      </c>
      <c r="F307" s="166" t="s">
        <v>19</v>
      </c>
      <c r="G307" s="168">
        <v>2159000</v>
      </c>
      <c r="H307" s="168">
        <v>2245000</v>
      </c>
      <c r="I307" s="178">
        <f t="shared" si="9"/>
        <v>2159</v>
      </c>
      <c r="J307" s="178">
        <f t="shared" si="9"/>
        <v>2245</v>
      </c>
    </row>
    <row r="308" spans="1:10" ht="25.5">
      <c r="A308" s="184">
        <f t="shared" si="8"/>
        <v>297</v>
      </c>
      <c r="B308" s="165" t="s">
        <v>204</v>
      </c>
      <c r="C308" s="166" t="s">
        <v>15</v>
      </c>
      <c r="D308" s="166" t="s">
        <v>38</v>
      </c>
      <c r="E308" s="166" t="s">
        <v>463</v>
      </c>
      <c r="F308" s="166" t="s">
        <v>102</v>
      </c>
      <c r="G308" s="168">
        <v>2159000</v>
      </c>
      <c r="H308" s="168">
        <v>2245000</v>
      </c>
      <c r="I308" s="178">
        <f t="shared" si="9"/>
        <v>2159</v>
      </c>
      <c r="J308" s="178">
        <f t="shared" si="9"/>
        <v>2245</v>
      </c>
    </row>
    <row r="309" spans="1:10" ht="38.25">
      <c r="A309" s="184">
        <f t="shared" si="8"/>
        <v>298</v>
      </c>
      <c r="B309" s="165" t="s">
        <v>804</v>
      </c>
      <c r="C309" s="166" t="s">
        <v>15</v>
      </c>
      <c r="D309" s="166" t="s">
        <v>38</v>
      </c>
      <c r="E309" s="166" t="s">
        <v>550</v>
      </c>
      <c r="F309" s="166" t="s">
        <v>19</v>
      </c>
      <c r="G309" s="168">
        <v>2996556.71</v>
      </c>
      <c r="H309" s="168">
        <v>2996556.71</v>
      </c>
      <c r="I309" s="178">
        <f t="shared" si="9"/>
        <v>2996.55671</v>
      </c>
      <c r="J309" s="178">
        <f t="shared" si="9"/>
        <v>2996.55671</v>
      </c>
    </row>
    <row r="310" spans="1:10" ht="12.75">
      <c r="A310" s="184">
        <f t="shared" si="8"/>
        <v>299</v>
      </c>
      <c r="B310" s="165" t="s">
        <v>214</v>
      </c>
      <c r="C310" s="166" t="s">
        <v>15</v>
      </c>
      <c r="D310" s="166" t="s">
        <v>38</v>
      </c>
      <c r="E310" s="166" t="s">
        <v>550</v>
      </c>
      <c r="F310" s="166" t="s">
        <v>105</v>
      </c>
      <c r="G310" s="168">
        <v>2996556.71</v>
      </c>
      <c r="H310" s="168">
        <v>2996556.71</v>
      </c>
      <c r="I310" s="178">
        <f t="shared" si="9"/>
        <v>2996.55671</v>
      </c>
      <c r="J310" s="178">
        <f t="shared" si="9"/>
        <v>2996.55671</v>
      </c>
    </row>
    <row r="311" spans="1:10" ht="12.75">
      <c r="A311" s="184">
        <f t="shared" si="8"/>
        <v>300</v>
      </c>
      <c r="B311" s="165" t="s">
        <v>342</v>
      </c>
      <c r="C311" s="166" t="s">
        <v>15</v>
      </c>
      <c r="D311" s="166" t="s">
        <v>39</v>
      </c>
      <c r="E311" s="166" t="s">
        <v>362</v>
      </c>
      <c r="F311" s="166" t="s">
        <v>19</v>
      </c>
      <c r="G311" s="168">
        <v>405991220.49</v>
      </c>
      <c r="H311" s="168">
        <v>419338510.37</v>
      </c>
      <c r="I311" s="178">
        <f t="shared" si="9"/>
        <v>405991.22049000004</v>
      </c>
      <c r="J311" s="178">
        <f t="shared" si="9"/>
        <v>419338.51037000003</v>
      </c>
    </row>
    <row r="312" spans="1:10" ht="38.25">
      <c r="A312" s="184">
        <f t="shared" si="8"/>
        <v>301</v>
      </c>
      <c r="B312" s="165" t="s">
        <v>601</v>
      </c>
      <c r="C312" s="166" t="s">
        <v>15</v>
      </c>
      <c r="D312" s="166" t="s">
        <v>39</v>
      </c>
      <c r="E312" s="166" t="s">
        <v>452</v>
      </c>
      <c r="F312" s="166" t="s">
        <v>19</v>
      </c>
      <c r="G312" s="168">
        <v>405991220.49</v>
      </c>
      <c r="H312" s="168">
        <v>419338510.37</v>
      </c>
      <c r="I312" s="178">
        <f t="shared" si="9"/>
        <v>405991.22049000004</v>
      </c>
      <c r="J312" s="178">
        <f t="shared" si="9"/>
        <v>419338.51037000003</v>
      </c>
    </row>
    <row r="313" spans="1:10" ht="38.25">
      <c r="A313" s="184">
        <f t="shared" si="8"/>
        <v>302</v>
      </c>
      <c r="B313" s="165" t="s">
        <v>258</v>
      </c>
      <c r="C313" s="166" t="s">
        <v>15</v>
      </c>
      <c r="D313" s="166" t="s">
        <v>39</v>
      </c>
      <c r="E313" s="166" t="s">
        <v>464</v>
      </c>
      <c r="F313" s="166" t="s">
        <v>19</v>
      </c>
      <c r="G313" s="168">
        <v>405991220.49</v>
      </c>
      <c r="H313" s="168">
        <v>419338510.37</v>
      </c>
      <c r="I313" s="178">
        <f t="shared" si="9"/>
        <v>405991.22049000004</v>
      </c>
      <c r="J313" s="178">
        <f t="shared" si="9"/>
        <v>419338.51037000003</v>
      </c>
    </row>
    <row r="314" spans="1:10" ht="76.5">
      <c r="A314" s="184">
        <f t="shared" si="8"/>
        <v>303</v>
      </c>
      <c r="B314" s="165" t="s">
        <v>259</v>
      </c>
      <c r="C314" s="166" t="s">
        <v>15</v>
      </c>
      <c r="D314" s="166" t="s">
        <v>39</v>
      </c>
      <c r="E314" s="166" t="s">
        <v>465</v>
      </c>
      <c r="F314" s="166" t="s">
        <v>19</v>
      </c>
      <c r="G314" s="168">
        <v>72343602.33</v>
      </c>
      <c r="H314" s="168">
        <v>72343602.33</v>
      </c>
      <c r="I314" s="178">
        <f t="shared" si="9"/>
        <v>72343.60233</v>
      </c>
      <c r="J314" s="178">
        <f t="shared" si="9"/>
        <v>72343.60233</v>
      </c>
    </row>
    <row r="315" spans="1:10" ht="25.5">
      <c r="A315" s="184">
        <f t="shared" si="8"/>
        <v>304</v>
      </c>
      <c r="B315" s="165" t="s">
        <v>211</v>
      </c>
      <c r="C315" s="166" t="s">
        <v>15</v>
      </c>
      <c r="D315" s="166" t="s">
        <v>39</v>
      </c>
      <c r="E315" s="166" t="s">
        <v>465</v>
      </c>
      <c r="F315" s="166" t="s">
        <v>103</v>
      </c>
      <c r="G315" s="168">
        <v>72343602.33</v>
      </c>
      <c r="H315" s="168">
        <v>72343602.33</v>
      </c>
      <c r="I315" s="178">
        <f t="shared" si="9"/>
        <v>72343.60233</v>
      </c>
      <c r="J315" s="178">
        <f t="shared" si="9"/>
        <v>72343.60233</v>
      </c>
    </row>
    <row r="316" spans="1:10" ht="114.75">
      <c r="A316" s="184">
        <f t="shared" si="8"/>
        <v>305</v>
      </c>
      <c r="B316" s="165" t="s">
        <v>260</v>
      </c>
      <c r="C316" s="166" t="s">
        <v>15</v>
      </c>
      <c r="D316" s="166" t="s">
        <v>39</v>
      </c>
      <c r="E316" s="166" t="s">
        <v>466</v>
      </c>
      <c r="F316" s="166" t="s">
        <v>19</v>
      </c>
      <c r="G316" s="168">
        <v>5619898.71</v>
      </c>
      <c r="H316" s="168">
        <v>5619898.71</v>
      </c>
      <c r="I316" s="178">
        <f t="shared" si="9"/>
        <v>5619.89871</v>
      </c>
      <c r="J316" s="178">
        <f t="shared" si="9"/>
        <v>5619.89871</v>
      </c>
    </row>
    <row r="317" spans="1:10" ht="25.5">
      <c r="A317" s="184">
        <f t="shared" si="8"/>
        <v>306</v>
      </c>
      <c r="B317" s="165" t="s">
        <v>204</v>
      </c>
      <c r="C317" s="166" t="s">
        <v>15</v>
      </c>
      <c r="D317" s="166" t="s">
        <v>39</v>
      </c>
      <c r="E317" s="166" t="s">
        <v>466</v>
      </c>
      <c r="F317" s="166" t="s">
        <v>102</v>
      </c>
      <c r="G317" s="168">
        <v>5619898.71</v>
      </c>
      <c r="H317" s="168">
        <v>5619898.71</v>
      </c>
      <c r="I317" s="178">
        <f t="shared" si="9"/>
        <v>5619.89871</v>
      </c>
      <c r="J317" s="178">
        <f t="shared" si="9"/>
        <v>5619.89871</v>
      </c>
    </row>
    <row r="318" spans="1:10" ht="38.25">
      <c r="A318" s="184">
        <f t="shared" si="8"/>
        <v>307</v>
      </c>
      <c r="B318" s="165" t="s">
        <v>261</v>
      </c>
      <c r="C318" s="166" t="s">
        <v>15</v>
      </c>
      <c r="D318" s="166" t="s">
        <v>39</v>
      </c>
      <c r="E318" s="166" t="s">
        <v>467</v>
      </c>
      <c r="F318" s="166" t="s">
        <v>19</v>
      </c>
      <c r="G318" s="168">
        <v>44300911.81</v>
      </c>
      <c r="H318" s="168">
        <v>44300911.81</v>
      </c>
      <c r="I318" s="178">
        <f t="shared" si="9"/>
        <v>44300.911810000005</v>
      </c>
      <c r="J318" s="178">
        <f t="shared" si="9"/>
        <v>44300.911810000005</v>
      </c>
    </row>
    <row r="319" spans="1:10" ht="25.5">
      <c r="A319" s="184">
        <f t="shared" si="8"/>
        <v>308</v>
      </c>
      <c r="B319" s="165" t="s">
        <v>211</v>
      </c>
      <c r="C319" s="166" t="s">
        <v>15</v>
      </c>
      <c r="D319" s="166" t="s">
        <v>39</v>
      </c>
      <c r="E319" s="166" t="s">
        <v>467</v>
      </c>
      <c r="F319" s="166" t="s">
        <v>103</v>
      </c>
      <c r="G319" s="168">
        <v>138330</v>
      </c>
      <c r="H319" s="168">
        <v>138330</v>
      </c>
      <c r="I319" s="178">
        <f t="shared" si="9"/>
        <v>138.33</v>
      </c>
      <c r="J319" s="178">
        <f t="shared" si="9"/>
        <v>138.33</v>
      </c>
    </row>
    <row r="320" spans="1:10" ht="25.5">
      <c r="A320" s="184">
        <f t="shared" si="8"/>
        <v>309</v>
      </c>
      <c r="B320" s="165" t="s">
        <v>204</v>
      </c>
      <c r="C320" s="166" t="s">
        <v>15</v>
      </c>
      <c r="D320" s="166" t="s">
        <v>39</v>
      </c>
      <c r="E320" s="166" t="s">
        <v>467</v>
      </c>
      <c r="F320" s="166" t="s">
        <v>102</v>
      </c>
      <c r="G320" s="168">
        <v>40210204.81</v>
      </c>
      <c r="H320" s="168">
        <v>40210204.81</v>
      </c>
      <c r="I320" s="178">
        <f t="shared" si="9"/>
        <v>40210.20481</v>
      </c>
      <c r="J320" s="178">
        <f t="shared" si="9"/>
        <v>40210.20481</v>
      </c>
    </row>
    <row r="321" spans="1:10" ht="12.75">
      <c r="A321" s="184">
        <f t="shared" si="8"/>
        <v>310</v>
      </c>
      <c r="B321" s="165" t="s">
        <v>212</v>
      </c>
      <c r="C321" s="166" t="s">
        <v>15</v>
      </c>
      <c r="D321" s="166" t="s">
        <v>39</v>
      </c>
      <c r="E321" s="166" t="s">
        <v>467</v>
      </c>
      <c r="F321" s="166" t="s">
        <v>104</v>
      </c>
      <c r="G321" s="168">
        <v>3952377</v>
      </c>
      <c r="H321" s="168">
        <v>3952377</v>
      </c>
      <c r="I321" s="178">
        <f t="shared" si="9"/>
        <v>3952.377</v>
      </c>
      <c r="J321" s="178">
        <f t="shared" si="9"/>
        <v>3952.377</v>
      </c>
    </row>
    <row r="322" spans="1:10" ht="25.5">
      <c r="A322" s="184">
        <f t="shared" si="8"/>
        <v>311</v>
      </c>
      <c r="B322" s="165" t="s">
        <v>262</v>
      </c>
      <c r="C322" s="166" t="s">
        <v>15</v>
      </c>
      <c r="D322" s="166" t="s">
        <v>39</v>
      </c>
      <c r="E322" s="166" t="s">
        <v>468</v>
      </c>
      <c r="F322" s="166" t="s">
        <v>19</v>
      </c>
      <c r="G322" s="168">
        <v>2366000</v>
      </c>
      <c r="H322" s="168">
        <v>2366000</v>
      </c>
      <c r="I322" s="178">
        <f t="shared" si="9"/>
        <v>2366</v>
      </c>
      <c r="J322" s="178">
        <f t="shared" si="9"/>
        <v>2366</v>
      </c>
    </row>
    <row r="323" spans="1:10" ht="25.5">
      <c r="A323" s="184">
        <f t="shared" si="8"/>
        <v>312</v>
      </c>
      <c r="B323" s="165" t="s">
        <v>204</v>
      </c>
      <c r="C323" s="166" t="s">
        <v>15</v>
      </c>
      <c r="D323" s="166" t="s">
        <v>39</v>
      </c>
      <c r="E323" s="166" t="s">
        <v>468</v>
      </c>
      <c r="F323" s="166" t="s">
        <v>102</v>
      </c>
      <c r="G323" s="168">
        <v>2366000</v>
      </c>
      <c r="H323" s="168">
        <v>2366000</v>
      </c>
      <c r="I323" s="178">
        <f t="shared" si="9"/>
        <v>2366</v>
      </c>
      <c r="J323" s="178">
        <f t="shared" si="9"/>
        <v>2366</v>
      </c>
    </row>
    <row r="324" spans="1:10" ht="63.75">
      <c r="A324" s="184">
        <f t="shared" si="8"/>
        <v>313</v>
      </c>
      <c r="B324" s="165" t="s">
        <v>843</v>
      </c>
      <c r="C324" s="166" t="s">
        <v>15</v>
      </c>
      <c r="D324" s="166" t="s">
        <v>39</v>
      </c>
      <c r="E324" s="166" t="s">
        <v>469</v>
      </c>
      <c r="F324" s="166" t="s">
        <v>19</v>
      </c>
      <c r="G324" s="168">
        <v>6169895</v>
      </c>
      <c r="H324" s="168">
        <v>6169895</v>
      </c>
      <c r="I324" s="178">
        <f t="shared" si="9"/>
        <v>6169.895</v>
      </c>
      <c r="J324" s="178">
        <f t="shared" si="9"/>
        <v>6169.895</v>
      </c>
    </row>
    <row r="325" spans="1:10" ht="25.5">
      <c r="A325" s="184">
        <f t="shared" si="8"/>
        <v>314</v>
      </c>
      <c r="B325" s="165" t="s">
        <v>204</v>
      </c>
      <c r="C325" s="166" t="s">
        <v>15</v>
      </c>
      <c r="D325" s="166" t="s">
        <v>39</v>
      </c>
      <c r="E325" s="166" t="s">
        <v>469</v>
      </c>
      <c r="F325" s="166" t="s">
        <v>102</v>
      </c>
      <c r="G325" s="168">
        <v>6169895</v>
      </c>
      <c r="H325" s="168">
        <v>6169895</v>
      </c>
      <c r="I325" s="178">
        <f t="shared" si="9"/>
        <v>6169.895</v>
      </c>
      <c r="J325" s="178">
        <f t="shared" si="9"/>
        <v>6169.895</v>
      </c>
    </row>
    <row r="326" spans="1:10" ht="76.5">
      <c r="A326" s="184">
        <f t="shared" si="8"/>
        <v>315</v>
      </c>
      <c r="B326" s="165" t="s">
        <v>805</v>
      </c>
      <c r="C326" s="166" t="s">
        <v>15</v>
      </c>
      <c r="D326" s="166" t="s">
        <v>39</v>
      </c>
      <c r="E326" s="166" t="s">
        <v>470</v>
      </c>
      <c r="F326" s="166" t="s">
        <v>19</v>
      </c>
      <c r="G326" s="168">
        <v>4308000</v>
      </c>
      <c r="H326" s="168">
        <v>4308000</v>
      </c>
      <c r="I326" s="178">
        <f t="shared" si="9"/>
        <v>4308</v>
      </c>
      <c r="J326" s="178">
        <f t="shared" si="9"/>
        <v>4308</v>
      </c>
    </row>
    <row r="327" spans="1:10" ht="25.5">
      <c r="A327" s="184">
        <f t="shared" si="8"/>
        <v>316</v>
      </c>
      <c r="B327" s="165" t="s">
        <v>204</v>
      </c>
      <c r="C327" s="166" t="s">
        <v>15</v>
      </c>
      <c r="D327" s="166" t="s">
        <v>39</v>
      </c>
      <c r="E327" s="166" t="s">
        <v>470</v>
      </c>
      <c r="F327" s="166" t="s">
        <v>102</v>
      </c>
      <c r="G327" s="168">
        <v>4308000</v>
      </c>
      <c r="H327" s="168">
        <v>4308000</v>
      </c>
      <c r="I327" s="178">
        <f t="shared" si="9"/>
        <v>4308</v>
      </c>
      <c r="J327" s="178">
        <f t="shared" si="9"/>
        <v>4308</v>
      </c>
    </row>
    <row r="328" spans="1:10" ht="76.5">
      <c r="A328" s="184">
        <f t="shared" si="8"/>
        <v>317</v>
      </c>
      <c r="B328" s="165" t="s">
        <v>844</v>
      </c>
      <c r="C328" s="166" t="s">
        <v>15</v>
      </c>
      <c r="D328" s="166" t="s">
        <v>39</v>
      </c>
      <c r="E328" s="166" t="s">
        <v>806</v>
      </c>
      <c r="F328" s="166" t="s">
        <v>19</v>
      </c>
      <c r="G328" s="168">
        <v>2500000</v>
      </c>
      <c r="H328" s="168">
        <v>2500000</v>
      </c>
      <c r="I328" s="178">
        <f t="shared" si="9"/>
        <v>2500</v>
      </c>
      <c r="J328" s="178">
        <f t="shared" si="9"/>
        <v>2500</v>
      </c>
    </row>
    <row r="329" spans="1:10" ht="25.5">
      <c r="A329" s="184">
        <f t="shared" si="8"/>
        <v>318</v>
      </c>
      <c r="B329" s="165" t="s">
        <v>204</v>
      </c>
      <c r="C329" s="166" t="s">
        <v>15</v>
      </c>
      <c r="D329" s="166" t="s">
        <v>39</v>
      </c>
      <c r="E329" s="166" t="s">
        <v>806</v>
      </c>
      <c r="F329" s="166" t="s">
        <v>102</v>
      </c>
      <c r="G329" s="168">
        <v>2500000</v>
      </c>
      <c r="H329" s="168">
        <v>2500000</v>
      </c>
      <c r="I329" s="178">
        <f t="shared" si="9"/>
        <v>2500</v>
      </c>
      <c r="J329" s="178">
        <f t="shared" si="9"/>
        <v>2500</v>
      </c>
    </row>
    <row r="330" spans="1:10" ht="102">
      <c r="A330" s="184">
        <f t="shared" si="8"/>
        <v>319</v>
      </c>
      <c r="B330" s="165" t="s">
        <v>311</v>
      </c>
      <c r="C330" s="166" t="s">
        <v>15</v>
      </c>
      <c r="D330" s="166" t="s">
        <v>39</v>
      </c>
      <c r="E330" s="166" t="s">
        <v>471</v>
      </c>
      <c r="F330" s="166" t="s">
        <v>19</v>
      </c>
      <c r="G330" s="168">
        <v>895800</v>
      </c>
      <c r="H330" s="168">
        <v>895800</v>
      </c>
      <c r="I330" s="178">
        <f t="shared" si="9"/>
        <v>895.8</v>
      </c>
      <c r="J330" s="178">
        <f t="shared" si="9"/>
        <v>895.8</v>
      </c>
    </row>
    <row r="331" spans="1:10" ht="25.5">
      <c r="A331" s="184">
        <f t="shared" si="8"/>
        <v>320</v>
      </c>
      <c r="B331" s="165" t="s">
        <v>204</v>
      </c>
      <c r="C331" s="166" t="s">
        <v>15</v>
      </c>
      <c r="D331" s="166" t="s">
        <v>39</v>
      </c>
      <c r="E331" s="166" t="s">
        <v>471</v>
      </c>
      <c r="F331" s="166" t="s">
        <v>102</v>
      </c>
      <c r="G331" s="168">
        <v>895800</v>
      </c>
      <c r="H331" s="168">
        <v>895800</v>
      </c>
      <c r="I331" s="178">
        <f t="shared" si="9"/>
        <v>895.8</v>
      </c>
      <c r="J331" s="178">
        <f t="shared" si="9"/>
        <v>895.8</v>
      </c>
    </row>
    <row r="332" spans="1:10" ht="51">
      <c r="A332" s="184">
        <f t="shared" si="8"/>
        <v>321</v>
      </c>
      <c r="B332" s="165" t="s">
        <v>622</v>
      </c>
      <c r="C332" s="166" t="s">
        <v>15</v>
      </c>
      <c r="D332" s="166" t="s">
        <v>39</v>
      </c>
      <c r="E332" s="166" t="s">
        <v>623</v>
      </c>
      <c r="F332" s="166" t="s">
        <v>19</v>
      </c>
      <c r="G332" s="168">
        <v>1500000</v>
      </c>
      <c r="H332" s="168">
        <v>1500000</v>
      </c>
      <c r="I332" s="178">
        <f t="shared" si="9"/>
        <v>1500</v>
      </c>
      <c r="J332" s="178">
        <f t="shared" si="9"/>
        <v>1500</v>
      </c>
    </row>
    <row r="333" spans="1:10" ht="25.5">
      <c r="A333" s="184">
        <f aca="true" t="shared" si="10" ref="A333:A396">1+A332</f>
        <v>322</v>
      </c>
      <c r="B333" s="165" t="s">
        <v>204</v>
      </c>
      <c r="C333" s="166" t="s">
        <v>15</v>
      </c>
      <c r="D333" s="166" t="s">
        <v>39</v>
      </c>
      <c r="E333" s="166" t="s">
        <v>623</v>
      </c>
      <c r="F333" s="166" t="s">
        <v>102</v>
      </c>
      <c r="G333" s="168">
        <v>1500000</v>
      </c>
      <c r="H333" s="168">
        <v>1500000</v>
      </c>
      <c r="I333" s="178">
        <f t="shared" si="9"/>
        <v>1500</v>
      </c>
      <c r="J333" s="178">
        <f t="shared" si="9"/>
        <v>1500</v>
      </c>
    </row>
    <row r="334" spans="1:10" ht="38.25">
      <c r="A334" s="184">
        <f t="shared" si="10"/>
        <v>323</v>
      </c>
      <c r="B334" s="165" t="s">
        <v>1244</v>
      </c>
      <c r="C334" s="166" t="s">
        <v>15</v>
      </c>
      <c r="D334" s="166" t="s">
        <v>39</v>
      </c>
      <c r="E334" s="166" t="s">
        <v>1224</v>
      </c>
      <c r="F334" s="166" t="s">
        <v>19</v>
      </c>
      <c r="G334" s="168">
        <v>15648100</v>
      </c>
      <c r="H334" s="168">
        <v>15648100</v>
      </c>
      <c r="I334" s="178">
        <f aca="true" t="shared" si="11" ref="I334:J397">G334/1000</f>
        <v>15648.1</v>
      </c>
      <c r="J334" s="178">
        <f t="shared" si="11"/>
        <v>15648.1</v>
      </c>
    </row>
    <row r="335" spans="1:10" ht="25.5">
      <c r="A335" s="184">
        <f t="shared" si="10"/>
        <v>324</v>
      </c>
      <c r="B335" s="165" t="s">
        <v>211</v>
      </c>
      <c r="C335" s="166" t="s">
        <v>15</v>
      </c>
      <c r="D335" s="166" t="s">
        <v>39</v>
      </c>
      <c r="E335" s="166" t="s">
        <v>1224</v>
      </c>
      <c r="F335" s="166" t="s">
        <v>103</v>
      </c>
      <c r="G335" s="168">
        <v>15648100</v>
      </c>
      <c r="H335" s="168">
        <v>15648100</v>
      </c>
      <c r="I335" s="178">
        <f t="shared" si="11"/>
        <v>15648.1</v>
      </c>
      <c r="J335" s="178">
        <f t="shared" si="11"/>
        <v>15648.1</v>
      </c>
    </row>
    <row r="336" spans="1:10" ht="127.5">
      <c r="A336" s="184">
        <f t="shared" si="10"/>
        <v>325</v>
      </c>
      <c r="B336" s="165" t="s">
        <v>472</v>
      </c>
      <c r="C336" s="166" t="s">
        <v>15</v>
      </c>
      <c r="D336" s="166" t="s">
        <v>39</v>
      </c>
      <c r="E336" s="166" t="s">
        <v>473</v>
      </c>
      <c r="F336" s="166" t="s">
        <v>19</v>
      </c>
      <c r="G336" s="168">
        <v>207031000</v>
      </c>
      <c r="H336" s="168">
        <v>220315000</v>
      </c>
      <c r="I336" s="178">
        <f t="shared" si="11"/>
        <v>207031</v>
      </c>
      <c r="J336" s="178">
        <f t="shared" si="11"/>
        <v>220315</v>
      </c>
    </row>
    <row r="337" spans="1:10" ht="25.5">
      <c r="A337" s="184">
        <f t="shared" si="10"/>
        <v>326</v>
      </c>
      <c r="B337" s="165" t="s">
        <v>211</v>
      </c>
      <c r="C337" s="166" t="s">
        <v>15</v>
      </c>
      <c r="D337" s="166" t="s">
        <v>39</v>
      </c>
      <c r="E337" s="166" t="s">
        <v>473</v>
      </c>
      <c r="F337" s="166" t="s">
        <v>103</v>
      </c>
      <c r="G337" s="168">
        <v>207031000</v>
      </c>
      <c r="H337" s="168">
        <v>220315000</v>
      </c>
      <c r="I337" s="178">
        <f t="shared" si="11"/>
        <v>207031</v>
      </c>
      <c r="J337" s="178">
        <f t="shared" si="11"/>
        <v>220315</v>
      </c>
    </row>
    <row r="338" spans="1:10" ht="127.5">
      <c r="A338" s="184">
        <f t="shared" si="10"/>
        <v>327</v>
      </c>
      <c r="B338" s="165" t="s">
        <v>474</v>
      </c>
      <c r="C338" s="166" t="s">
        <v>15</v>
      </c>
      <c r="D338" s="166" t="s">
        <v>39</v>
      </c>
      <c r="E338" s="166" t="s">
        <v>475</v>
      </c>
      <c r="F338" s="166" t="s">
        <v>19</v>
      </c>
      <c r="G338" s="168">
        <v>8308000</v>
      </c>
      <c r="H338" s="168">
        <v>8640000</v>
      </c>
      <c r="I338" s="178">
        <f t="shared" si="11"/>
        <v>8308</v>
      </c>
      <c r="J338" s="178">
        <f t="shared" si="11"/>
        <v>8640</v>
      </c>
    </row>
    <row r="339" spans="1:10" ht="25.5">
      <c r="A339" s="184">
        <f t="shared" si="10"/>
        <v>328</v>
      </c>
      <c r="B339" s="165" t="s">
        <v>204</v>
      </c>
      <c r="C339" s="166" t="s">
        <v>15</v>
      </c>
      <c r="D339" s="166" t="s">
        <v>39</v>
      </c>
      <c r="E339" s="166" t="s">
        <v>475</v>
      </c>
      <c r="F339" s="166" t="s">
        <v>102</v>
      </c>
      <c r="G339" s="168">
        <v>8308000</v>
      </c>
      <c r="H339" s="168">
        <v>8640000</v>
      </c>
      <c r="I339" s="178">
        <f t="shared" si="11"/>
        <v>8308</v>
      </c>
      <c r="J339" s="178">
        <f t="shared" si="11"/>
        <v>8640</v>
      </c>
    </row>
    <row r="340" spans="1:10" ht="38.25">
      <c r="A340" s="184">
        <f t="shared" si="10"/>
        <v>329</v>
      </c>
      <c r="B340" s="165" t="s">
        <v>807</v>
      </c>
      <c r="C340" s="166" t="s">
        <v>15</v>
      </c>
      <c r="D340" s="166" t="s">
        <v>39</v>
      </c>
      <c r="E340" s="166" t="s">
        <v>667</v>
      </c>
      <c r="F340" s="166" t="s">
        <v>19</v>
      </c>
      <c r="G340" s="168">
        <v>24946000</v>
      </c>
      <c r="H340" s="168">
        <v>25946000</v>
      </c>
      <c r="I340" s="178">
        <f t="shared" si="11"/>
        <v>24946</v>
      </c>
      <c r="J340" s="178">
        <f t="shared" si="11"/>
        <v>25946</v>
      </c>
    </row>
    <row r="341" spans="1:10" ht="25.5">
      <c r="A341" s="184">
        <f t="shared" si="10"/>
        <v>330</v>
      </c>
      <c r="B341" s="165" t="s">
        <v>204</v>
      </c>
      <c r="C341" s="166" t="s">
        <v>15</v>
      </c>
      <c r="D341" s="166" t="s">
        <v>39</v>
      </c>
      <c r="E341" s="166" t="s">
        <v>667</v>
      </c>
      <c r="F341" s="166" t="s">
        <v>102</v>
      </c>
      <c r="G341" s="168">
        <v>24946000</v>
      </c>
      <c r="H341" s="168">
        <v>25946000</v>
      </c>
      <c r="I341" s="178">
        <f t="shared" si="11"/>
        <v>24946</v>
      </c>
      <c r="J341" s="178">
        <f t="shared" si="11"/>
        <v>25946</v>
      </c>
    </row>
    <row r="342" spans="1:10" ht="38.25">
      <c r="A342" s="184">
        <f t="shared" si="10"/>
        <v>331</v>
      </c>
      <c r="B342" s="165" t="s">
        <v>693</v>
      </c>
      <c r="C342" s="166" t="s">
        <v>15</v>
      </c>
      <c r="D342" s="166" t="s">
        <v>39</v>
      </c>
      <c r="E342" s="166" t="s">
        <v>671</v>
      </c>
      <c r="F342" s="166" t="s">
        <v>19</v>
      </c>
      <c r="G342" s="168">
        <v>2000000</v>
      </c>
      <c r="H342" s="168">
        <v>2000000</v>
      </c>
      <c r="I342" s="178">
        <f t="shared" si="11"/>
        <v>2000</v>
      </c>
      <c r="J342" s="178">
        <f t="shared" si="11"/>
        <v>2000</v>
      </c>
    </row>
    <row r="343" spans="1:10" ht="25.5">
      <c r="A343" s="184">
        <f t="shared" si="10"/>
        <v>332</v>
      </c>
      <c r="B343" s="165" t="s">
        <v>204</v>
      </c>
      <c r="C343" s="166" t="s">
        <v>15</v>
      </c>
      <c r="D343" s="166" t="s">
        <v>39</v>
      </c>
      <c r="E343" s="166" t="s">
        <v>671</v>
      </c>
      <c r="F343" s="166" t="s">
        <v>102</v>
      </c>
      <c r="G343" s="168">
        <v>2000000</v>
      </c>
      <c r="H343" s="168">
        <v>2000000</v>
      </c>
      <c r="I343" s="178">
        <f t="shared" si="11"/>
        <v>2000</v>
      </c>
      <c r="J343" s="178">
        <f t="shared" si="11"/>
        <v>2000</v>
      </c>
    </row>
    <row r="344" spans="1:10" ht="25.5">
      <c r="A344" s="184">
        <f t="shared" si="10"/>
        <v>333</v>
      </c>
      <c r="B344" s="165" t="s">
        <v>808</v>
      </c>
      <c r="C344" s="166" t="s">
        <v>15</v>
      </c>
      <c r="D344" s="166" t="s">
        <v>39</v>
      </c>
      <c r="E344" s="166" t="s">
        <v>626</v>
      </c>
      <c r="F344" s="166" t="s">
        <v>19</v>
      </c>
      <c r="G344" s="168">
        <v>8054012.64</v>
      </c>
      <c r="H344" s="168">
        <v>6785302.52</v>
      </c>
      <c r="I344" s="178">
        <f t="shared" si="11"/>
        <v>8054.01264</v>
      </c>
      <c r="J344" s="178">
        <f t="shared" si="11"/>
        <v>6785.302519999999</v>
      </c>
    </row>
    <row r="345" spans="1:10" ht="25.5">
      <c r="A345" s="184">
        <f t="shared" si="10"/>
        <v>334</v>
      </c>
      <c r="B345" s="165" t="s">
        <v>204</v>
      </c>
      <c r="C345" s="166" t="s">
        <v>15</v>
      </c>
      <c r="D345" s="166" t="s">
        <v>39</v>
      </c>
      <c r="E345" s="166" t="s">
        <v>626</v>
      </c>
      <c r="F345" s="166" t="s">
        <v>102</v>
      </c>
      <c r="G345" s="168">
        <v>8054012.64</v>
      </c>
      <c r="H345" s="168">
        <v>6785302.52</v>
      </c>
      <c r="I345" s="178">
        <f t="shared" si="11"/>
        <v>8054.01264</v>
      </c>
      <c r="J345" s="178">
        <f t="shared" si="11"/>
        <v>6785.302519999999</v>
      </c>
    </row>
    <row r="346" spans="1:10" ht="12.75">
      <c r="A346" s="184">
        <f t="shared" si="10"/>
        <v>335</v>
      </c>
      <c r="B346" s="165" t="s">
        <v>476</v>
      </c>
      <c r="C346" s="166" t="s">
        <v>15</v>
      </c>
      <c r="D346" s="166" t="s">
        <v>40</v>
      </c>
      <c r="E346" s="166" t="s">
        <v>362</v>
      </c>
      <c r="F346" s="166" t="s">
        <v>19</v>
      </c>
      <c r="G346" s="168">
        <v>21882700</v>
      </c>
      <c r="H346" s="168">
        <v>22202800</v>
      </c>
      <c r="I346" s="178">
        <f t="shared" si="11"/>
        <v>21882.7</v>
      </c>
      <c r="J346" s="178">
        <f t="shared" si="11"/>
        <v>22202.8</v>
      </c>
    </row>
    <row r="347" spans="1:10" ht="38.25">
      <c r="A347" s="184">
        <f t="shared" si="10"/>
        <v>336</v>
      </c>
      <c r="B347" s="165" t="s">
        <v>601</v>
      </c>
      <c r="C347" s="166" t="s">
        <v>15</v>
      </c>
      <c r="D347" s="166" t="s">
        <v>40</v>
      </c>
      <c r="E347" s="166" t="s">
        <v>452</v>
      </c>
      <c r="F347" s="166" t="s">
        <v>19</v>
      </c>
      <c r="G347" s="168">
        <v>21882700</v>
      </c>
      <c r="H347" s="168">
        <v>22202800</v>
      </c>
      <c r="I347" s="178">
        <f t="shared" si="11"/>
        <v>21882.7</v>
      </c>
      <c r="J347" s="178">
        <f t="shared" si="11"/>
        <v>22202.8</v>
      </c>
    </row>
    <row r="348" spans="1:10" ht="38.25">
      <c r="A348" s="184">
        <f t="shared" si="10"/>
        <v>337</v>
      </c>
      <c r="B348" s="165" t="s">
        <v>763</v>
      </c>
      <c r="C348" s="166" t="s">
        <v>15</v>
      </c>
      <c r="D348" s="166" t="s">
        <v>40</v>
      </c>
      <c r="E348" s="166" t="s">
        <v>477</v>
      </c>
      <c r="F348" s="166" t="s">
        <v>19</v>
      </c>
      <c r="G348" s="168">
        <v>19702700</v>
      </c>
      <c r="H348" s="168">
        <v>20022800</v>
      </c>
      <c r="I348" s="178">
        <f t="shared" si="11"/>
        <v>19702.7</v>
      </c>
      <c r="J348" s="178">
        <f t="shared" si="11"/>
        <v>20022.8</v>
      </c>
    </row>
    <row r="349" spans="1:10" ht="25.5">
      <c r="A349" s="184">
        <f t="shared" si="10"/>
        <v>338</v>
      </c>
      <c r="B349" s="165" t="s">
        <v>263</v>
      </c>
      <c r="C349" s="166" t="s">
        <v>15</v>
      </c>
      <c r="D349" s="166" t="s">
        <v>40</v>
      </c>
      <c r="E349" s="166" t="s">
        <v>478</v>
      </c>
      <c r="F349" s="166" t="s">
        <v>19</v>
      </c>
      <c r="G349" s="168">
        <v>10000000</v>
      </c>
      <c r="H349" s="168">
        <v>10000000</v>
      </c>
      <c r="I349" s="178">
        <f t="shared" si="11"/>
        <v>10000</v>
      </c>
      <c r="J349" s="178">
        <f t="shared" si="11"/>
        <v>10000</v>
      </c>
    </row>
    <row r="350" spans="1:10" ht="25.5">
      <c r="A350" s="184">
        <f t="shared" si="10"/>
        <v>339</v>
      </c>
      <c r="B350" s="165" t="s">
        <v>204</v>
      </c>
      <c r="C350" s="166" t="s">
        <v>15</v>
      </c>
      <c r="D350" s="166" t="s">
        <v>40</v>
      </c>
      <c r="E350" s="166" t="s">
        <v>478</v>
      </c>
      <c r="F350" s="166" t="s">
        <v>102</v>
      </c>
      <c r="G350" s="168">
        <v>10000000</v>
      </c>
      <c r="H350" s="168">
        <v>10000000</v>
      </c>
      <c r="I350" s="178">
        <f t="shared" si="11"/>
        <v>10000</v>
      </c>
      <c r="J350" s="178">
        <f t="shared" si="11"/>
        <v>10000</v>
      </c>
    </row>
    <row r="351" spans="1:10" ht="38.25">
      <c r="A351" s="184">
        <f t="shared" si="10"/>
        <v>340</v>
      </c>
      <c r="B351" s="165" t="s">
        <v>264</v>
      </c>
      <c r="C351" s="166" t="s">
        <v>15</v>
      </c>
      <c r="D351" s="166" t="s">
        <v>40</v>
      </c>
      <c r="E351" s="166" t="s">
        <v>479</v>
      </c>
      <c r="F351" s="166" t="s">
        <v>19</v>
      </c>
      <c r="G351" s="168">
        <v>1500000</v>
      </c>
      <c r="H351" s="168">
        <v>1500000</v>
      </c>
      <c r="I351" s="178">
        <f t="shared" si="11"/>
        <v>1500</v>
      </c>
      <c r="J351" s="178">
        <f t="shared" si="11"/>
        <v>1500</v>
      </c>
    </row>
    <row r="352" spans="1:10" ht="25.5">
      <c r="A352" s="184">
        <f t="shared" si="10"/>
        <v>341</v>
      </c>
      <c r="B352" s="165" t="s">
        <v>211</v>
      </c>
      <c r="C352" s="166" t="s">
        <v>15</v>
      </c>
      <c r="D352" s="166" t="s">
        <v>40</v>
      </c>
      <c r="E352" s="166" t="s">
        <v>479</v>
      </c>
      <c r="F352" s="166" t="s">
        <v>103</v>
      </c>
      <c r="G352" s="168">
        <v>1500000</v>
      </c>
      <c r="H352" s="168">
        <v>1500000</v>
      </c>
      <c r="I352" s="178">
        <f t="shared" si="11"/>
        <v>1500</v>
      </c>
      <c r="J352" s="178">
        <f t="shared" si="11"/>
        <v>1500</v>
      </c>
    </row>
    <row r="353" spans="1:10" ht="51">
      <c r="A353" s="184">
        <f t="shared" si="10"/>
        <v>342</v>
      </c>
      <c r="B353" s="165" t="s">
        <v>265</v>
      </c>
      <c r="C353" s="166" t="s">
        <v>15</v>
      </c>
      <c r="D353" s="166" t="s">
        <v>40</v>
      </c>
      <c r="E353" s="166" t="s">
        <v>480</v>
      </c>
      <c r="F353" s="166" t="s">
        <v>19</v>
      </c>
      <c r="G353" s="168">
        <v>200000</v>
      </c>
      <c r="H353" s="168">
        <v>200000</v>
      </c>
      <c r="I353" s="178">
        <f t="shared" si="11"/>
        <v>200</v>
      </c>
      <c r="J353" s="178">
        <f t="shared" si="11"/>
        <v>200</v>
      </c>
    </row>
    <row r="354" spans="1:10" ht="25.5">
      <c r="A354" s="184">
        <f t="shared" si="10"/>
        <v>343</v>
      </c>
      <c r="B354" s="165" t="s">
        <v>204</v>
      </c>
      <c r="C354" s="166" t="s">
        <v>15</v>
      </c>
      <c r="D354" s="166" t="s">
        <v>40</v>
      </c>
      <c r="E354" s="166" t="s">
        <v>480</v>
      </c>
      <c r="F354" s="166" t="s">
        <v>102</v>
      </c>
      <c r="G354" s="168">
        <v>200000</v>
      </c>
      <c r="H354" s="168">
        <v>200000</v>
      </c>
      <c r="I354" s="178">
        <f t="shared" si="11"/>
        <v>200</v>
      </c>
      <c r="J354" s="178">
        <f t="shared" si="11"/>
        <v>200</v>
      </c>
    </row>
    <row r="355" spans="1:10" ht="102">
      <c r="A355" s="184">
        <f t="shared" si="10"/>
        <v>344</v>
      </c>
      <c r="B355" s="165" t="s">
        <v>723</v>
      </c>
      <c r="C355" s="166" t="s">
        <v>15</v>
      </c>
      <c r="D355" s="166" t="s">
        <v>40</v>
      </c>
      <c r="E355" s="166" t="s">
        <v>627</v>
      </c>
      <c r="F355" s="166" t="s">
        <v>19</v>
      </c>
      <c r="G355" s="168">
        <v>901700</v>
      </c>
      <c r="H355" s="168">
        <v>937800</v>
      </c>
      <c r="I355" s="178">
        <f t="shared" si="11"/>
        <v>901.7</v>
      </c>
      <c r="J355" s="178">
        <f t="shared" si="11"/>
        <v>937.8</v>
      </c>
    </row>
    <row r="356" spans="1:10" ht="25.5">
      <c r="A356" s="184">
        <f t="shared" si="10"/>
        <v>345</v>
      </c>
      <c r="B356" s="165" t="s">
        <v>204</v>
      </c>
      <c r="C356" s="166" t="s">
        <v>15</v>
      </c>
      <c r="D356" s="166" t="s">
        <v>40</v>
      </c>
      <c r="E356" s="166" t="s">
        <v>627</v>
      </c>
      <c r="F356" s="166" t="s">
        <v>102</v>
      </c>
      <c r="G356" s="168">
        <v>901700</v>
      </c>
      <c r="H356" s="168">
        <v>937800</v>
      </c>
      <c r="I356" s="178">
        <f t="shared" si="11"/>
        <v>901.7</v>
      </c>
      <c r="J356" s="178">
        <f t="shared" si="11"/>
        <v>937.8</v>
      </c>
    </row>
    <row r="357" spans="1:10" ht="51">
      <c r="A357" s="184">
        <f t="shared" si="10"/>
        <v>346</v>
      </c>
      <c r="B357" s="165" t="s">
        <v>724</v>
      </c>
      <c r="C357" s="166" t="s">
        <v>15</v>
      </c>
      <c r="D357" s="166" t="s">
        <v>40</v>
      </c>
      <c r="E357" s="166" t="s">
        <v>481</v>
      </c>
      <c r="F357" s="166" t="s">
        <v>19</v>
      </c>
      <c r="G357" s="168">
        <v>7101000</v>
      </c>
      <c r="H357" s="168">
        <v>7385000</v>
      </c>
      <c r="I357" s="178">
        <f t="shared" si="11"/>
        <v>7101</v>
      </c>
      <c r="J357" s="178">
        <f t="shared" si="11"/>
        <v>7385</v>
      </c>
    </row>
    <row r="358" spans="1:10" ht="25.5">
      <c r="A358" s="184">
        <f t="shared" si="10"/>
        <v>347</v>
      </c>
      <c r="B358" s="165" t="s">
        <v>204</v>
      </c>
      <c r="C358" s="166" t="s">
        <v>15</v>
      </c>
      <c r="D358" s="166" t="s">
        <v>40</v>
      </c>
      <c r="E358" s="166" t="s">
        <v>481</v>
      </c>
      <c r="F358" s="166" t="s">
        <v>102</v>
      </c>
      <c r="G358" s="168">
        <v>7101000</v>
      </c>
      <c r="H358" s="168">
        <v>7385000</v>
      </c>
      <c r="I358" s="178">
        <f t="shared" si="11"/>
        <v>7101</v>
      </c>
      <c r="J358" s="178">
        <f t="shared" si="11"/>
        <v>7385</v>
      </c>
    </row>
    <row r="359" spans="1:10" ht="38.25">
      <c r="A359" s="184">
        <f t="shared" si="10"/>
        <v>348</v>
      </c>
      <c r="B359" s="165" t="s">
        <v>266</v>
      </c>
      <c r="C359" s="166" t="s">
        <v>15</v>
      </c>
      <c r="D359" s="166" t="s">
        <v>40</v>
      </c>
      <c r="E359" s="166" t="s">
        <v>482</v>
      </c>
      <c r="F359" s="166" t="s">
        <v>19</v>
      </c>
      <c r="G359" s="168">
        <v>2180000</v>
      </c>
      <c r="H359" s="168">
        <v>2180000</v>
      </c>
      <c r="I359" s="178">
        <f t="shared" si="11"/>
        <v>2180</v>
      </c>
      <c r="J359" s="178">
        <f t="shared" si="11"/>
        <v>2180</v>
      </c>
    </row>
    <row r="360" spans="1:10" ht="38.25">
      <c r="A360" s="184">
        <f t="shared" si="10"/>
        <v>349</v>
      </c>
      <c r="B360" s="165" t="s">
        <v>267</v>
      </c>
      <c r="C360" s="166" t="s">
        <v>15</v>
      </c>
      <c r="D360" s="166" t="s">
        <v>40</v>
      </c>
      <c r="E360" s="166" t="s">
        <v>483</v>
      </c>
      <c r="F360" s="166" t="s">
        <v>19</v>
      </c>
      <c r="G360" s="168">
        <v>700000</v>
      </c>
      <c r="H360" s="168">
        <v>700000</v>
      </c>
      <c r="I360" s="178">
        <f t="shared" si="11"/>
        <v>700</v>
      </c>
      <c r="J360" s="178">
        <f t="shared" si="11"/>
        <v>700</v>
      </c>
    </row>
    <row r="361" spans="1:10" ht="25.5">
      <c r="A361" s="184">
        <f t="shared" si="10"/>
        <v>350</v>
      </c>
      <c r="B361" s="165" t="s">
        <v>204</v>
      </c>
      <c r="C361" s="166" t="s">
        <v>15</v>
      </c>
      <c r="D361" s="166" t="s">
        <v>40</v>
      </c>
      <c r="E361" s="166" t="s">
        <v>483</v>
      </c>
      <c r="F361" s="166" t="s">
        <v>102</v>
      </c>
      <c r="G361" s="168">
        <v>700000</v>
      </c>
      <c r="H361" s="168">
        <v>700000</v>
      </c>
      <c r="I361" s="178">
        <f t="shared" si="11"/>
        <v>700</v>
      </c>
      <c r="J361" s="178">
        <f t="shared" si="11"/>
        <v>700</v>
      </c>
    </row>
    <row r="362" spans="1:10" ht="38.25">
      <c r="A362" s="184">
        <f t="shared" si="10"/>
        <v>351</v>
      </c>
      <c r="B362" s="165" t="s">
        <v>484</v>
      </c>
      <c r="C362" s="166" t="s">
        <v>15</v>
      </c>
      <c r="D362" s="166" t="s">
        <v>40</v>
      </c>
      <c r="E362" s="166" t="s">
        <v>485</v>
      </c>
      <c r="F362" s="166" t="s">
        <v>19</v>
      </c>
      <c r="G362" s="168">
        <v>800000</v>
      </c>
      <c r="H362" s="168">
        <v>800000</v>
      </c>
      <c r="I362" s="178">
        <f t="shared" si="11"/>
        <v>800</v>
      </c>
      <c r="J362" s="178">
        <f t="shared" si="11"/>
        <v>800</v>
      </c>
    </row>
    <row r="363" spans="1:10" ht="25.5">
      <c r="A363" s="184">
        <f t="shared" si="10"/>
        <v>352</v>
      </c>
      <c r="B363" s="165" t="s">
        <v>204</v>
      </c>
      <c r="C363" s="166" t="s">
        <v>15</v>
      </c>
      <c r="D363" s="166" t="s">
        <v>40</v>
      </c>
      <c r="E363" s="166" t="s">
        <v>485</v>
      </c>
      <c r="F363" s="166" t="s">
        <v>102</v>
      </c>
      <c r="G363" s="168">
        <v>800000</v>
      </c>
      <c r="H363" s="168">
        <v>800000</v>
      </c>
      <c r="I363" s="178">
        <f t="shared" si="11"/>
        <v>800</v>
      </c>
      <c r="J363" s="178">
        <f t="shared" si="11"/>
        <v>800</v>
      </c>
    </row>
    <row r="364" spans="1:10" ht="38.25">
      <c r="A364" s="184">
        <f t="shared" si="10"/>
        <v>353</v>
      </c>
      <c r="B364" s="165" t="s">
        <v>268</v>
      </c>
      <c r="C364" s="166" t="s">
        <v>15</v>
      </c>
      <c r="D364" s="166" t="s">
        <v>40</v>
      </c>
      <c r="E364" s="166" t="s">
        <v>486</v>
      </c>
      <c r="F364" s="166" t="s">
        <v>19</v>
      </c>
      <c r="G364" s="168">
        <v>680000</v>
      </c>
      <c r="H364" s="168">
        <v>680000</v>
      </c>
      <c r="I364" s="178">
        <f t="shared" si="11"/>
        <v>680</v>
      </c>
      <c r="J364" s="178">
        <f t="shared" si="11"/>
        <v>680</v>
      </c>
    </row>
    <row r="365" spans="1:10" ht="25.5">
      <c r="A365" s="184">
        <f t="shared" si="10"/>
        <v>354</v>
      </c>
      <c r="B365" s="165" t="s">
        <v>204</v>
      </c>
      <c r="C365" s="166" t="s">
        <v>15</v>
      </c>
      <c r="D365" s="166" t="s">
        <v>40</v>
      </c>
      <c r="E365" s="166" t="s">
        <v>486</v>
      </c>
      <c r="F365" s="166" t="s">
        <v>102</v>
      </c>
      <c r="G365" s="168">
        <v>680000</v>
      </c>
      <c r="H365" s="168">
        <v>680000</v>
      </c>
      <c r="I365" s="178">
        <f t="shared" si="11"/>
        <v>680</v>
      </c>
      <c r="J365" s="178">
        <f t="shared" si="11"/>
        <v>680</v>
      </c>
    </row>
    <row r="366" spans="1:10" ht="12.75">
      <c r="A366" s="184">
        <f t="shared" si="10"/>
        <v>355</v>
      </c>
      <c r="B366" s="165" t="s">
        <v>343</v>
      </c>
      <c r="C366" s="166" t="s">
        <v>15</v>
      </c>
      <c r="D366" s="166" t="s">
        <v>41</v>
      </c>
      <c r="E366" s="166" t="s">
        <v>362</v>
      </c>
      <c r="F366" s="166" t="s">
        <v>19</v>
      </c>
      <c r="G366" s="168">
        <v>13348123</v>
      </c>
      <c r="H366" s="168">
        <v>13348123</v>
      </c>
      <c r="I366" s="178">
        <f t="shared" si="11"/>
        <v>13348.123</v>
      </c>
      <c r="J366" s="178">
        <f t="shared" si="11"/>
        <v>13348.123</v>
      </c>
    </row>
    <row r="367" spans="1:10" ht="38.25">
      <c r="A367" s="184">
        <f t="shared" si="10"/>
        <v>356</v>
      </c>
      <c r="B367" s="165" t="s">
        <v>601</v>
      </c>
      <c r="C367" s="166" t="s">
        <v>15</v>
      </c>
      <c r="D367" s="166" t="s">
        <v>41</v>
      </c>
      <c r="E367" s="166" t="s">
        <v>452</v>
      </c>
      <c r="F367" s="166" t="s">
        <v>19</v>
      </c>
      <c r="G367" s="168">
        <v>13348123</v>
      </c>
      <c r="H367" s="168">
        <v>13348123</v>
      </c>
      <c r="I367" s="178">
        <f t="shared" si="11"/>
        <v>13348.123</v>
      </c>
      <c r="J367" s="178">
        <f t="shared" si="11"/>
        <v>13348.123</v>
      </c>
    </row>
    <row r="368" spans="1:10" ht="38.25">
      <c r="A368" s="184">
        <f t="shared" si="10"/>
        <v>357</v>
      </c>
      <c r="B368" s="165" t="s">
        <v>258</v>
      </c>
      <c r="C368" s="166" t="s">
        <v>15</v>
      </c>
      <c r="D368" s="166" t="s">
        <v>41</v>
      </c>
      <c r="E368" s="166" t="s">
        <v>464</v>
      </c>
      <c r="F368" s="166" t="s">
        <v>19</v>
      </c>
      <c r="G368" s="168">
        <v>3000000</v>
      </c>
      <c r="H368" s="168">
        <v>3000000</v>
      </c>
      <c r="I368" s="178">
        <f t="shared" si="11"/>
        <v>3000</v>
      </c>
      <c r="J368" s="178">
        <f t="shared" si="11"/>
        <v>3000</v>
      </c>
    </row>
    <row r="369" spans="1:10" ht="51">
      <c r="A369" s="184">
        <f t="shared" si="10"/>
        <v>358</v>
      </c>
      <c r="B369" s="165" t="s">
        <v>624</v>
      </c>
      <c r="C369" s="166" t="s">
        <v>15</v>
      </c>
      <c r="D369" s="166" t="s">
        <v>41</v>
      </c>
      <c r="E369" s="166" t="s">
        <v>625</v>
      </c>
      <c r="F369" s="166" t="s">
        <v>19</v>
      </c>
      <c r="G369" s="168">
        <v>3000000</v>
      </c>
      <c r="H369" s="168">
        <v>3000000</v>
      </c>
      <c r="I369" s="178">
        <f t="shared" si="11"/>
        <v>3000</v>
      </c>
      <c r="J369" s="178">
        <f t="shared" si="11"/>
        <v>3000</v>
      </c>
    </row>
    <row r="370" spans="1:10" ht="25.5">
      <c r="A370" s="184">
        <f t="shared" si="10"/>
        <v>359</v>
      </c>
      <c r="B370" s="165" t="s">
        <v>204</v>
      </c>
      <c r="C370" s="166" t="s">
        <v>15</v>
      </c>
      <c r="D370" s="166" t="s">
        <v>41</v>
      </c>
      <c r="E370" s="166" t="s">
        <v>625</v>
      </c>
      <c r="F370" s="166" t="s">
        <v>102</v>
      </c>
      <c r="G370" s="168">
        <v>3000000</v>
      </c>
      <c r="H370" s="168">
        <v>3000000</v>
      </c>
      <c r="I370" s="178">
        <f t="shared" si="11"/>
        <v>3000</v>
      </c>
      <c r="J370" s="178">
        <f t="shared" si="11"/>
        <v>3000</v>
      </c>
    </row>
    <row r="371" spans="1:10" ht="51">
      <c r="A371" s="184">
        <f t="shared" si="10"/>
        <v>360</v>
      </c>
      <c r="B371" s="165" t="s">
        <v>602</v>
      </c>
      <c r="C371" s="166" t="s">
        <v>15</v>
      </c>
      <c r="D371" s="166" t="s">
        <v>41</v>
      </c>
      <c r="E371" s="166" t="s">
        <v>487</v>
      </c>
      <c r="F371" s="166" t="s">
        <v>19</v>
      </c>
      <c r="G371" s="168">
        <v>10348123</v>
      </c>
      <c r="H371" s="168">
        <v>10348123</v>
      </c>
      <c r="I371" s="178">
        <f t="shared" si="11"/>
        <v>10348.123</v>
      </c>
      <c r="J371" s="178">
        <f t="shared" si="11"/>
        <v>10348.123</v>
      </c>
    </row>
    <row r="372" spans="1:10" ht="51">
      <c r="A372" s="184">
        <f t="shared" si="10"/>
        <v>361</v>
      </c>
      <c r="B372" s="165" t="s">
        <v>269</v>
      </c>
      <c r="C372" s="166" t="s">
        <v>15</v>
      </c>
      <c r="D372" s="166" t="s">
        <v>41</v>
      </c>
      <c r="E372" s="166" t="s">
        <v>488</v>
      </c>
      <c r="F372" s="166" t="s">
        <v>19</v>
      </c>
      <c r="G372" s="168">
        <v>8188123</v>
      </c>
      <c r="H372" s="168">
        <v>8188123</v>
      </c>
      <c r="I372" s="178">
        <f t="shared" si="11"/>
        <v>8188.123</v>
      </c>
      <c r="J372" s="178">
        <f t="shared" si="11"/>
        <v>8188.123</v>
      </c>
    </row>
    <row r="373" spans="1:10" ht="25.5">
      <c r="A373" s="184">
        <f t="shared" si="10"/>
        <v>362</v>
      </c>
      <c r="B373" s="165" t="s">
        <v>211</v>
      </c>
      <c r="C373" s="166" t="s">
        <v>15</v>
      </c>
      <c r="D373" s="166" t="s">
        <v>41</v>
      </c>
      <c r="E373" s="166" t="s">
        <v>488</v>
      </c>
      <c r="F373" s="166" t="s">
        <v>103</v>
      </c>
      <c r="G373" s="168">
        <v>6660200</v>
      </c>
      <c r="H373" s="168">
        <v>6660200</v>
      </c>
      <c r="I373" s="178">
        <f t="shared" si="11"/>
        <v>6660.2</v>
      </c>
      <c r="J373" s="178">
        <f t="shared" si="11"/>
        <v>6660.2</v>
      </c>
    </row>
    <row r="374" spans="1:10" ht="25.5">
      <c r="A374" s="184">
        <f t="shared" si="10"/>
        <v>363</v>
      </c>
      <c r="B374" s="165" t="s">
        <v>204</v>
      </c>
      <c r="C374" s="166" t="s">
        <v>15</v>
      </c>
      <c r="D374" s="166" t="s">
        <v>41</v>
      </c>
      <c r="E374" s="166" t="s">
        <v>488</v>
      </c>
      <c r="F374" s="166" t="s">
        <v>102</v>
      </c>
      <c r="G374" s="168">
        <v>1523923</v>
      </c>
      <c r="H374" s="168">
        <v>1523923</v>
      </c>
      <c r="I374" s="178">
        <f t="shared" si="11"/>
        <v>1523.923</v>
      </c>
      <c r="J374" s="178">
        <f t="shared" si="11"/>
        <v>1523.923</v>
      </c>
    </row>
    <row r="375" spans="1:10" ht="12.75">
      <c r="A375" s="184">
        <f t="shared" si="10"/>
        <v>364</v>
      </c>
      <c r="B375" s="165" t="s">
        <v>212</v>
      </c>
      <c r="C375" s="166" t="s">
        <v>15</v>
      </c>
      <c r="D375" s="166" t="s">
        <v>41</v>
      </c>
      <c r="E375" s="166" t="s">
        <v>488</v>
      </c>
      <c r="F375" s="166" t="s">
        <v>104</v>
      </c>
      <c r="G375" s="168">
        <v>4000</v>
      </c>
      <c r="H375" s="168">
        <v>4000</v>
      </c>
      <c r="I375" s="178">
        <f t="shared" si="11"/>
        <v>4</v>
      </c>
      <c r="J375" s="178">
        <f t="shared" si="11"/>
        <v>4</v>
      </c>
    </row>
    <row r="376" spans="1:10" ht="63.75">
      <c r="A376" s="184">
        <f t="shared" si="10"/>
        <v>365</v>
      </c>
      <c r="B376" s="165" t="s">
        <v>270</v>
      </c>
      <c r="C376" s="166" t="s">
        <v>15</v>
      </c>
      <c r="D376" s="166" t="s">
        <v>41</v>
      </c>
      <c r="E376" s="166" t="s">
        <v>489</v>
      </c>
      <c r="F376" s="166" t="s">
        <v>19</v>
      </c>
      <c r="G376" s="168">
        <v>2160000</v>
      </c>
      <c r="H376" s="168">
        <v>2160000</v>
      </c>
      <c r="I376" s="178">
        <f t="shared" si="11"/>
        <v>2160</v>
      </c>
      <c r="J376" s="178">
        <f t="shared" si="11"/>
        <v>2160</v>
      </c>
    </row>
    <row r="377" spans="1:10" ht="25.5">
      <c r="A377" s="184">
        <f t="shared" si="10"/>
        <v>366</v>
      </c>
      <c r="B377" s="165" t="s">
        <v>204</v>
      </c>
      <c r="C377" s="166" t="s">
        <v>15</v>
      </c>
      <c r="D377" s="166" t="s">
        <v>41</v>
      </c>
      <c r="E377" s="166" t="s">
        <v>489</v>
      </c>
      <c r="F377" s="166" t="s">
        <v>102</v>
      </c>
      <c r="G377" s="168">
        <v>2060000</v>
      </c>
      <c r="H377" s="168">
        <v>2060000</v>
      </c>
      <c r="I377" s="178">
        <f t="shared" si="11"/>
        <v>2060</v>
      </c>
      <c r="J377" s="178">
        <f t="shared" si="11"/>
        <v>2060</v>
      </c>
    </row>
    <row r="378" spans="1:10" ht="12.75">
      <c r="A378" s="184">
        <f t="shared" si="10"/>
        <v>367</v>
      </c>
      <c r="B378" s="165" t="s">
        <v>372</v>
      </c>
      <c r="C378" s="166" t="s">
        <v>15</v>
      </c>
      <c r="D378" s="166" t="s">
        <v>41</v>
      </c>
      <c r="E378" s="166" t="s">
        <v>489</v>
      </c>
      <c r="F378" s="166" t="s">
        <v>373</v>
      </c>
      <c r="G378" s="168">
        <v>100000</v>
      </c>
      <c r="H378" s="168">
        <v>100000</v>
      </c>
      <c r="I378" s="178">
        <f t="shared" si="11"/>
        <v>100</v>
      </c>
      <c r="J378" s="178">
        <f t="shared" si="11"/>
        <v>100</v>
      </c>
    </row>
    <row r="379" spans="1:10" ht="38.25">
      <c r="A379" s="184">
        <f t="shared" si="10"/>
        <v>368</v>
      </c>
      <c r="B379" s="165" t="s">
        <v>57</v>
      </c>
      <c r="C379" s="166" t="s">
        <v>16</v>
      </c>
      <c r="D379" s="166" t="s">
        <v>20</v>
      </c>
      <c r="E379" s="166" t="s">
        <v>362</v>
      </c>
      <c r="F379" s="166" t="s">
        <v>19</v>
      </c>
      <c r="G379" s="168">
        <v>89767960</v>
      </c>
      <c r="H379" s="168">
        <v>84767960</v>
      </c>
      <c r="I379" s="178">
        <f t="shared" si="11"/>
        <v>89767.96</v>
      </c>
      <c r="J379" s="178">
        <f t="shared" si="11"/>
        <v>84767.96</v>
      </c>
    </row>
    <row r="380" spans="1:10" ht="12.75">
      <c r="A380" s="184">
        <f t="shared" si="10"/>
        <v>369</v>
      </c>
      <c r="B380" s="165" t="s">
        <v>333</v>
      </c>
      <c r="C380" s="166" t="s">
        <v>16</v>
      </c>
      <c r="D380" s="166" t="s">
        <v>37</v>
      </c>
      <c r="E380" s="166" t="s">
        <v>362</v>
      </c>
      <c r="F380" s="166" t="s">
        <v>19</v>
      </c>
      <c r="G380" s="168">
        <v>54047290</v>
      </c>
      <c r="H380" s="168">
        <v>52286041.49</v>
      </c>
      <c r="I380" s="178">
        <f t="shared" si="11"/>
        <v>54047.29</v>
      </c>
      <c r="J380" s="178">
        <f t="shared" si="11"/>
        <v>52286.04149</v>
      </c>
    </row>
    <row r="381" spans="1:10" ht="12.75">
      <c r="A381" s="184">
        <f t="shared" si="10"/>
        <v>370</v>
      </c>
      <c r="B381" s="165" t="s">
        <v>490</v>
      </c>
      <c r="C381" s="166" t="s">
        <v>16</v>
      </c>
      <c r="D381" s="166" t="s">
        <v>491</v>
      </c>
      <c r="E381" s="166" t="s">
        <v>362</v>
      </c>
      <c r="F381" s="166" t="s">
        <v>19</v>
      </c>
      <c r="G381" s="168">
        <v>52764033</v>
      </c>
      <c r="H381" s="168">
        <v>51849314.49</v>
      </c>
      <c r="I381" s="178">
        <f t="shared" si="11"/>
        <v>52764.033</v>
      </c>
      <c r="J381" s="178">
        <f t="shared" si="11"/>
        <v>51849.314490000004</v>
      </c>
    </row>
    <row r="382" spans="1:10" ht="51">
      <c r="A382" s="184">
        <f t="shared" si="10"/>
        <v>371</v>
      </c>
      <c r="B382" s="165" t="s">
        <v>588</v>
      </c>
      <c r="C382" s="166" t="s">
        <v>16</v>
      </c>
      <c r="D382" s="166" t="s">
        <v>491</v>
      </c>
      <c r="E382" s="166" t="s">
        <v>492</v>
      </c>
      <c r="F382" s="166" t="s">
        <v>19</v>
      </c>
      <c r="G382" s="168">
        <v>52764033</v>
      </c>
      <c r="H382" s="168">
        <v>51849314.49</v>
      </c>
      <c r="I382" s="178">
        <f t="shared" si="11"/>
        <v>52764.033</v>
      </c>
      <c r="J382" s="178">
        <f t="shared" si="11"/>
        <v>51849.314490000004</v>
      </c>
    </row>
    <row r="383" spans="1:10" ht="25.5">
      <c r="A383" s="184">
        <f t="shared" si="10"/>
        <v>372</v>
      </c>
      <c r="B383" s="165" t="s">
        <v>271</v>
      </c>
      <c r="C383" s="166" t="s">
        <v>16</v>
      </c>
      <c r="D383" s="166" t="s">
        <v>491</v>
      </c>
      <c r="E383" s="166" t="s">
        <v>493</v>
      </c>
      <c r="F383" s="166" t="s">
        <v>19</v>
      </c>
      <c r="G383" s="168">
        <v>52764033</v>
      </c>
      <c r="H383" s="168">
        <v>51849314.49</v>
      </c>
      <c r="I383" s="178">
        <f t="shared" si="11"/>
        <v>52764.033</v>
      </c>
      <c r="J383" s="178">
        <f t="shared" si="11"/>
        <v>51849.314490000004</v>
      </c>
    </row>
    <row r="384" spans="1:10" ht="25.5">
      <c r="A384" s="184">
        <f t="shared" si="10"/>
        <v>373</v>
      </c>
      <c r="B384" s="165" t="s">
        <v>273</v>
      </c>
      <c r="C384" s="166" t="s">
        <v>16</v>
      </c>
      <c r="D384" s="166" t="s">
        <v>491</v>
      </c>
      <c r="E384" s="166" t="s">
        <v>494</v>
      </c>
      <c r="F384" s="166" t="s">
        <v>19</v>
      </c>
      <c r="G384" s="168">
        <v>51384545</v>
      </c>
      <c r="H384" s="168">
        <v>50488948</v>
      </c>
      <c r="I384" s="178">
        <f t="shared" si="11"/>
        <v>51384.545</v>
      </c>
      <c r="J384" s="178">
        <f t="shared" si="11"/>
        <v>50488.948</v>
      </c>
    </row>
    <row r="385" spans="1:10" ht="25.5">
      <c r="A385" s="184">
        <f t="shared" si="10"/>
        <v>374</v>
      </c>
      <c r="B385" s="165" t="s">
        <v>211</v>
      </c>
      <c r="C385" s="166" t="s">
        <v>16</v>
      </c>
      <c r="D385" s="166" t="s">
        <v>491</v>
      </c>
      <c r="E385" s="166" t="s">
        <v>494</v>
      </c>
      <c r="F385" s="166" t="s">
        <v>103</v>
      </c>
      <c r="G385" s="168">
        <v>45413325</v>
      </c>
      <c r="H385" s="168">
        <v>45168725</v>
      </c>
      <c r="I385" s="178">
        <f t="shared" si="11"/>
        <v>45413.325</v>
      </c>
      <c r="J385" s="178">
        <f t="shared" si="11"/>
        <v>45168.725</v>
      </c>
    </row>
    <row r="386" spans="1:10" ht="25.5">
      <c r="A386" s="184">
        <f t="shared" si="10"/>
        <v>375</v>
      </c>
      <c r="B386" s="165" t="s">
        <v>204</v>
      </c>
      <c r="C386" s="166" t="s">
        <v>16</v>
      </c>
      <c r="D386" s="166" t="s">
        <v>491</v>
      </c>
      <c r="E386" s="166" t="s">
        <v>494</v>
      </c>
      <c r="F386" s="166" t="s">
        <v>102</v>
      </c>
      <c r="G386" s="168">
        <v>4758415</v>
      </c>
      <c r="H386" s="168">
        <v>4107418</v>
      </c>
      <c r="I386" s="178">
        <f t="shared" si="11"/>
        <v>4758.415</v>
      </c>
      <c r="J386" s="178">
        <f t="shared" si="11"/>
        <v>4107.418</v>
      </c>
    </row>
    <row r="387" spans="1:10" ht="12.75">
      <c r="A387" s="184">
        <f t="shared" si="10"/>
        <v>376</v>
      </c>
      <c r="B387" s="165" t="s">
        <v>212</v>
      </c>
      <c r="C387" s="166" t="s">
        <v>16</v>
      </c>
      <c r="D387" s="166" t="s">
        <v>491</v>
      </c>
      <c r="E387" s="166" t="s">
        <v>494</v>
      </c>
      <c r="F387" s="166" t="s">
        <v>104</v>
      </c>
      <c r="G387" s="168">
        <v>1212805</v>
      </c>
      <c r="H387" s="168">
        <v>1212805</v>
      </c>
      <c r="I387" s="178">
        <f t="shared" si="11"/>
        <v>1212.805</v>
      </c>
      <c r="J387" s="178">
        <f t="shared" si="11"/>
        <v>1212.805</v>
      </c>
    </row>
    <row r="388" spans="1:10" ht="38.25">
      <c r="A388" s="184">
        <f t="shared" si="10"/>
        <v>377</v>
      </c>
      <c r="B388" s="165" t="s">
        <v>274</v>
      </c>
      <c r="C388" s="166" t="s">
        <v>16</v>
      </c>
      <c r="D388" s="166" t="s">
        <v>491</v>
      </c>
      <c r="E388" s="166" t="s">
        <v>495</v>
      </c>
      <c r="F388" s="166" t="s">
        <v>19</v>
      </c>
      <c r="G388" s="168">
        <v>1329488</v>
      </c>
      <c r="H388" s="168">
        <v>1329488</v>
      </c>
      <c r="I388" s="178">
        <f t="shared" si="11"/>
        <v>1329.488</v>
      </c>
      <c r="J388" s="178">
        <f t="shared" si="11"/>
        <v>1329.488</v>
      </c>
    </row>
    <row r="389" spans="1:10" ht="25.5">
      <c r="A389" s="184">
        <f t="shared" si="10"/>
        <v>378</v>
      </c>
      <c r="B389" s="165" t="s">
        <v>204</v>
      </c>
      <c r="C389" s="166" t="s">
        <v>16</v>
      </c>
      <c r="D389" s="166" t="s">
        <v>491</v>
      </c>
      <c r="E389" s="166" t="s">
        <v>495</v>
      </c>
      <c r="F389" s="166" t="s">
        <v>102</v>
      </c>
      <c r="G389" s="168">
        <v>1329488</v>
      </c>
      <c r="H389" s="168">
        <v>1329488</v>
      </c>
      <c r="I389" s="178">
        <f t="shared" si="11"/>
        <v>1329.488</v>
      </c>
      <c r="J389" s="178">
        <f t="shared" si="11"/>
        <v>1329.488</v>
      </c>
    </row>
    <row r="390" spans="1:10" ht="25.5">
      <c r="A390" s="184">
        <f t="shared" si="10"/>
        <v>379</v>
      </c>
      <c r="B390" s="165" t="s">
        <v>584</v>
      </c>
      <c r="C390" s="166" t="s">
        <v>16</v>
      </c>
      <c r="D390" s="166" t="s">
        <v>491</v>
      </c>
      <c r="E390" s="166" t="s">
        <v>551</v>
      </c>
      <c r="F390" s="166" t="s">
        <v>19</v>
      </c>
      <c r="G390" s="168">
        <v>50000</v>
      </c>
      <c r="H390" s="168">
        <v>30878.49</v>
      </c>
      <c r="I390" s="178">
        <f t="shared" si="11"/>
        <v>50</v>
      </c>
      <c r="J390" s="178">
        <f t="shared" si="11"/>
        <v>30.878490000000003</v>
      </c>
    </row>
    <row r="391" spans="1:10" ht="25.5">
      <c r="A391" s="184">
        <f t="shared" si="10"/>
        <v>380</v>
      </c>
      <c r="B391" s="165" t="s">
        <v>204</v>
      </c>
      <c r="C391" s="166" t="s">
        <v>16</v>
      </c>
      <c r="D391" s="166" t="s">
        <v>491</v>
      </c>
      <c r="E391" s="166" t="s">
        <v>551</v>
      </c>
      <c r="F391" s="166" t="s">
        <v>102</v>
      </c>
      <c r="G391" s="168">
        <v>50000</v>
      </c>
      <c r="H391" s="168">
        <v>30878.49</v>
      </c>
      <c r="I391" s="178">
        <f t="shared" si="11"/>
        <v>50</v>
      </c>
      <c r="J391" s="178">
        <f t="shared" si="11"/>
        <v>30.878490000000003</v>
      </c>
    </row>
    <row r="392" spans="1:10" ht="12.75">
      <c r="A392" s="184">
        <f t="shared" si="10"/>
        <v>381</v>
      </c>
      <c r="B392" s="165" t="s">
        <v>476</v>
      </c>
      <c r="C392" s="166" t="s">
        <v>16</v>
      </c>
      <c r="D392" s="166" t="s">
        <v>40</v>
      </c>
      <c r="E392" s="166" t="s">
        <v>362</v>
      </c>
      <c r="F392" s="166" t="s">
        <v>19</v>
      </c>
      <c r="G392" s="168">
        <v>1283257</v>
      </c>
      <c r="H392" s="168">
        <v>436727</v>
      </c>
      <c r="I392" s="178">
        <f t="shared" si="11"/>
        <v>1283.257</v>
      </c>
      <c r="J392" s="178">
        <f t="shared" si="11"/>
        <v>436.727</v>
      </c>
    </row>
    <row r="393" spans="1:10" ht="51">
      <c r="A393" s="184">
        <f t="shared" si="10"/>
        <v>382</v>
      </c>
      <c r="B393" s="165" t="s">
        <v>588</v>
      </c>
      <c r="C393" s="166" t="s">
        <v>16</v>
      </c>
      <c r="D393" s="166" t="s">
        <v>40</v>
      </c>
      <c r="E393" s="166" t="s">
        <v>492</v>
      </c>
      <c r="F393" s="166" t="s">
        <v>19</v>
      </c>
      <c r="G393" s="168">
        <v>1283257</v>
      </c>
      <c r="H393" s="168">
        <v>436727</v>
      </c>
      <c r="I393" s="178">
        <f t="shared" si="11"/>
        <v>1283.257</v>
      </c>
      <c r="J393" s="178">
        <f t="shared" si="11"/>
        <v>436.727</v>
      </c>
    </row>
    <row r="394" spans="1:10" ht="25.5">
      <c r="A394" s="184">
        <f t="shared" si="10"/>
        <v>383</v>
      </c>
      <c r="B394" s="165" t="s">
        <v>275</v>
      </c>
      <c r="C394" s="166" t="s">
        <v>16</v>
      </c>
      <c r="D394" s="166" t="s">
        <v>40</v>
      </c>
      <c r="E394" s="166" t="s">
        <v>497</v>
      </c>
      <c r="F394" s="166" t="s">
        <v>19</v>
      </c>
      <c r="G394" s="168">
        <v>1100147</v>
      </c>
      <c r="H394" s="168">
        <v>424317</v>
      </c>
      <c r="I394" s="178">
        <f t="shared" si="11"/>
        <v>1100.147</v>
      </c>
      <c r="J394" s="178">
        <f t="shared" si="11"/>
        <v>424.317</v>
      </c>
    </row>
    <row r="395" spans="1:10" ht="25.5">
      <c r="A395" s="184">
        <f t="shared" si="10"/>
        <v>384</v>
      </c>
      <c r="B395" s="165" t="s">
        <v>580</v>
      </c>
      <c r="C395" s="166" t="s">
        <v>16</v>
      </c>
      <c r="D395" s="166" t="s">
        <v>40</v>
      </c>
      <c r="E395" s="166" t="s">
        <v>553</v>
      </c>
      <c r="F395" s="166" t="s">
        <v>19</v>
      </c>
      <c r="G395" s="168">
        <v>1100147</v>
      </c>
      <c r="H395" s="168">
        <v>424317</v>
      </c>
      <c r="I395" s="178">
        <f t="shared" si="11"/>
        <v>1100.147</v>
      </c>
      <c r="J395" s="178">
        <f t="shared" si="11"/>
        <v>424.317</v>
      </c>
    </row>
    <row r="396" spans="1:10" ht="25.5">
      <c r="A396" s="184">
        <f t="shared" si="10"/>
        <v>385</v>
      </c>
      <c r="B396" s="165" t="s">
        <v>211</v>
      </c>
      <c r="C396" s="166" t="s">
        <v>16</v>
      </c>
      <c r="D396" s="166" t="s">
        <v>40</v>
      </c>
      <c r="E396" s="166" t="s">
        <v>553</v>
      </c>
      <c r="F396" s="166" t="s">
        <v>103</v>
      </c>
      <c r="G396" s="168">
        <v>757317</v>
      </c>
      <c r="H396" s="168">
        <v>424317</v>
      </c>
      <c r="I396" s="178">
        <f t="shared" si="11"/>
        <v>757.317</v>
      </c>
      <c r="J396" s="178">
        <f t="shared" si="11"/>
        <v>424.317</v>
      </c>
    </row>
    <row r="397" spans="1:10" ht="25.5">
      <c r="A397" s="184">
        <f aca="true" t="shared" si="12" ref="A397:A460">1+A396</f>
        <v>386</v>
      </c>
      <c r="B397" s="165" t="s">
        <v>204</v>
      </c>
      <c r="C397" s="166" t="s">
        <v>16</v>
      </c>
      <c r="D397" s="166" t="s">
        <v>40</v>
      </c>
      <c r="E397" s="166" t="s">
        <v>553</v>
      </c>
      <c r="F397" s="166" t="s">
        <v>102</v>
      </c>
      <c r="G397" s="168">
        <v>342830</v>
      </c>
      <c r="H397" s="168">
        <v>0</v>
      </c>
      <c r="I397" s="178">
        <f t="shared" si="11"/>
        <v>342.83</v>
      </c>
      <c r="J397" s="178">
        <f t="shared" si="11"/>
        <v>0</v>
      </c>
    </row>
    <row r="398" spans="1:10" ht="25.5">
      <c r="A398" s="184">
        <f t="shared" si="12"/>
        <v>387</v>
      </c>
      <c r="B398" s="165" t="s">
        <v>276</v>
      </c>
      <c r="C398" s="166" t="s">
        <v>16</v>
      </c>
      <c r="D398" s="166" t="s">
        <v>40</v>
      </c>
      <c r="E398" s="166" t="s">
        <v>498</v>
      </c>
      <c r="F398" s="166" t="s">
        <v>19</v>
      </c>
      <c r="G398" s="168">
        <v>183110</v>
      </c>
      <c r="H398" s="168">
        <v>12410</v>
      </c>
      <c r="I398" s="178">
        <f aca="true" t="shared" si="13" ref="I398:J461">G398/1000</f>
        <v>183.11</v>
      </c>
      <c r="J398" s="178">
        <f t="shared" si="13"/>
        <v>12.41</v>
      </c>
    </row>
    <row r="399" spans="1:10" ht="38.25">
      <c r="A399" s="184">
        <f t="shared" si="12"/>
        <v>388</v>
      </c>
      <c r="B399" s="165" t="s">
        <v>277</v>
      </c>
      <c r="C399" s="166" t="s">
        <v>16</v>
      </c>
      <c r="D399" s="166" t="s">
        <v>40</v>
      </c>
      <c r="E399" s="166" t="s">
        <v>499</v>
      </c>
      <c r="F399" s="166" t="s">
        <v>19</v>
      </c>
      <c r="G399" s="168">
        <v>69610</v>
      </c>
      <c r="H399" s="168">
        <v>12410</v>
      </c>
      <c r="I399" s="178">
        <f t="shared" si="13"/>
        <v>69.61</v>
      </c>
      <c r="J399" s="178">
        <f t="shared" si="13"/>
        <v>12.41</v>
      </c>
    </row>
    <row r="400" spans="1:10" ht="25.5">
      <c r="A400" s="184">
        <f t="shared" si="12"/>
        <v>389</v>
      </c>
      <c r="B400" s="165" t="s">
        <v>204</v>
      </c>
      <c r="C400" s="166" t="s">
        <v>16</v>
      </c>
      <c r="D400" s="166" t="s">
        <v>40</v>
      </c>
      <c r="E400" s="166" t="s">
        <v>499</v>
      </c>
      <c r="F400" s="166" t="s">
        <v>102</v>
      </c>
      <c r="G400" s="168">
        <v>69610</v>
      </c>
      <c r="H400" s="168">
        <v>12410</v>
      </c>
      <c r="I400" s="178">
        <f t="shared" si="13"/>
        <v>69.61</v>
      </c>
      <c r="J400" s="178">
        <f t="shared" si="13"/>
        <v>12.41</v>
      </c>
    </row>
    <row r="401" spans="1:10" ht="38.25">
      <c r="A401" s="184">
        <f t="shared" si="12"/>
        <v>390</v>
      </c>
      <c r="B401" s="165" t="s">
        <v>312</v>
      </c>
      <c r="C401" s="166" t="s">
        <v>16</v>
      </c>
      <c r="D401" s="166" t="s">
        <v>40</v>
      </c>
      <c r="E401" s="166" t="s">
        <v>500</v>
      </c>
      <c r="F401" s="166" t="s">
        <v>19</v>
      </c>
      <c r="G401" s="168">
        <v>28500</v>
      </c>
      <c r="H401" s="168">
        <v>0</v>
      </c>
      <c r="I401" s="178">
        <f t="shared" si="13"/>
        <v>28.5</v>
      </c>
      <c r="J401" s="178">
        <f t="shared" si="13"/>
        <v>0</v>
      </c>
    </row>
    <row r="402" spans="1:10" ht="25.5">
      <c r="A402" s="184">
        <f t="shared" si="12"/>
        <v>391</v>
      </c>
      <c r="B402" s="165" t="s">
        <v>204</v>
      </c>
      <c r="C402" s="166" t="s">
        <v>16</v>
      </c>
      <c r="D402" s="166" t="s">
        <v>40</v>
      </c>
      <c r="E402" s="166" t="s">
        <v>500</v>
      </c>
      <c r="F402" s="166" t="s">
        <v>102</v>
      </c>
      <c r="G402" s="168">
        <v>28500</v>
      </c>
      <c r="H402" s="168">
        <v>0</v>
      </c>
      <c r="I402" s="178">
        <f t="shared" si="13"/>
        <v>28.5</v>
      </c>
      <c r="J402" s="178">
        <f t="shared" si="13"/>
        <v>0</v>
      </c>
    </row>
    <row r="403" spans="1:10" ht="63.75">
      <c r="A403" s="184">
        <f t="shared" si="12"/>
        <v>392</v>
      </c>
      <c r="B403" s="165" t="s">
        <v>278</v>
      </c>
      <c r="C403" s="166" t="s">
        <v>16</v>
      </c>
      <c r="D403" s="166" t="s">
        <v>40</v>
      </c>
      <c r="E403" s="166" t="s">
        <v>1229</v>
      </c>
      <c r="F403" s="166" t="s">
        <v>19</v>
      </c>
      <c r="G403" s="168">
        <v>75000</v>
      </c>
      <c r="H403" s="168">
        <v>0</v>
      </c>
      <c r="I403" s="178">
        <f t="shared" si="13"/>
        <v>75</v>
      </c>
      <c r="J403" s="178">
        <f t="shared" si="13"/>
        <v>0</v>
      </c>
    </row>
    <row r="404" spans="1:10" ht="25.5">
      <c r="A404" s="184">
        <f t="shared" si="12"/>
        <v>393</v>
      </c>
      <c r="B404" s="165" t="s">
        <v>204</v>
      </c>
      <c r="C404" s="166" t="s">
        <v>16</v>
      </c>
      <c r="D404" s="166" t="s">
        <v>40</v>
      </c>
      <c r="E404" s="166" t="s">
        <v>1229</v>
      </c>
      <c r="F404" s="166" t="s">
        <v>102</v>
      </c>
      <c r="G404" s="168">
        <v>75000</v>
      </c>
      <c r="H404" s="168">
        <v>0</v>
      </c>
      <c r="I404" s="178">
        <f t="shared" si="13"/>
        <v>75</v>
      </c>
      <c r="J404" s="178">
        <f t="shared" si="13"/>
        <v>0</v>
      </c>
    </row>
    <row r="405" spans="1:10" ht="63.75">
      <c r="A405" s="184">
        <f t="shared" si="12"/>
        <v>394</v>
      </c>
      <c r="B405" s="165" t="s">
        <v>585</v>
      </c>
      <c r="C405" s="166" t="s">
        <v>16</v>
      </c>
      <c r="D405" s="166" t="s">
        <v>40</v>
      </c>
      <c r="E405" s="166" t="s">
        <v>554</v>
      </c>
      <c r="F405" s="166" t="s">
        <v>19</v>
      </c>
      <c r="G405" s="168">
        <v>10000</v>
      </c>
      <c r="H405" s="168">
        <v>0</v>
      </c>
      <c r="I405" s="178">
        <f t="shared" si="13"/>
        <v>10</v>
      </c>
      <c r="J405" s="178">
        <f t="shared" si="13"/>
        <v>0</v>
      </c>
    </row>
    <row r="406" spans="1:10" ht="25.5">
      <c r="A406" s="184">
        <f t="shared" si="12"/>
        <v>395</v>
      </c>
      <c r="B406" s="165" t="s">
        <v>204</v>
      </c>
      <c r="C406" s="166" t="s">
        <v>16</v>
      </c>
      <c r="D406" s="166" t="s">
        <v>40</v>
      </c>
      <c r="E406" s="166" t="s">
        <v>554</v>
      </c>
      <c r="F406" s="166" t="s">
        <v>102</v>
      </c>
      <c r="G406" s="168">
        <v>10000</v>
      </c>
      <c r="H406" s="168">
        <v>0</v>
      </c>
      <c r="I406" s="178">
        <f t="shared" si="13"/>
        <v>10</v>
      </c>
      <c r="J406" s="178">
        <f t="shared" si="13"/>
        <v>0</v>
      </c>
    </row>
    <row r="407" spans="1:10" ht="12.75">
      <c r="A407" s="184">
        <f t="shared" si="12"/>
        <v>396</v>
      </c>
      <c r="B407" s="165" t="s">
        <v>344</v>
      </c>
      <c r="C407" s="166" t="s">
        <v>16</v>
      </c>
      <c r="D407" s="166" t="s">
        <v>42</v>
      </c>
      <c r="E407" s="166" t="s">
        <v>362</v>
      </c>
      <c r="F407" s="166" t="s">
        <v>19</v>
      </c>
      <c r="G407" s="168">
        <v>15749670</v>
      </c>
      <c r="H407" s="168">
        <v>15391626</v>
      </c>
      <c r="I407" s="178">
        <f t="shared" si="13"/>
        <v>15749.67</v>
      </c>
      <c r="J407" s="178">
        <f t="shared" si="13"/>
        <v>15391.626</v>
      </c>
    </row>
    <row r="408" spans="1:10" ht="12.75">
      <c r="A408" s="184">
        <f t="shared" si="12"/>
        <v>397</v>
      </c>
      <c r="B408" s="165" t="s">
        <v>345</v>
      </c>
      <c r="C408" s="166" t="s">
        <v>16</v>
      </c>
      <c r="D408" s="166" t="s">
        <v>43</v>
      </c>
      <c r="E408" s="166" t="s">
        <v>362</v>
      </c>
      <c r="F408" s="166" t="s">
        <v>19</v>
      </c>
      <c r="G408" s="168">
        <v>13039676</v>
      </c>
      <c r="H408" s="168">
        <v>12699206</v>
      </c>
      <c r="I408" s="178">
        <f t="shared" si="13"/>
        <v>13039.676</v>
      </c>
      <c r="J408" s="178">
        <f t="shared" si="13"/>
        <v>12699.206</v>
      </c>
    </row>
    <row r="409" spans="1:10" ht="51">
      <c r="A409" s="184">
        <f t="shared" si="12"/>
        <v>398</v>
      </c>
      <c r="B409" s="165" t="s">
        <v>588</v>
      </c>
      <c r="C409" s="166" t="s">
        <v>16</v>
      </c>
      <c r="D409" s="166" t="s">
        <v>43</v>
      </c>
      <c r="E409" s="166" t="s">
        <v>492</v>
      </c>
      <c r="F409" s="166" t="s">
        <v>19</v>
      </c>
      <c r="G409" s="168">
        <v>13039676</v>
      </c>
      <c r="H409" s="168">
        <v>12699206</v>
      </c>
      <c r="I409" s="178">
        <f t="shared" si="13"/>
        <v>13039.676</v>
      </c>
      <c r="J409" s="178">
        <f t="shared" si="13"/>
        <v>12699.206</v>
      </c>
    </row>
    <row r="410" spans="1:10" ht="12.75">
      <c r="A410" s="184">
        <f t="shared" si="12"/>
        <v>399</v>
      </c>
      <c r="B410" s="165" t="s">
        <v>279</v>
      </c>
      <c r="C410" s="166" t="s">
        <v>16</v>
      </c>
      <c r="D410" s="166" t="s">
        <v>43</v>
      </c>
      <c r="E410" s="166" t="s">
        <v>501</v>
      </c>
      <c r="F410" s="166" t="s">
        <v>19</v>
      </c>
      <c r="G410" s="168">
        <v>13039676</v>
      </c>
      <c r="H410" s="168">
        <v>12699206</v>
      </c>
      <c r="I410" s="178">
        <f t="shared" si="13"/>
        <v>13039.676</v>
      </c>
      <c r="J410" s="178">
        <f t="shared" si="13"/>
        <v>12699.206</v>
      </c>
    </row>
    <row r="411" spans="1:10" ht="12.75">
      <c r="A411" s="184">
        <f t="shared" si="12"/>
        <v>400</v>
      </c>
      <c r="B411" s="165" t="s">
        <v>280</v>
      </c>
      <c r="C411" s="166" t="s">
        <v>16</v>
      </c>
      <c r="D411" s="166" t="s">
        <v>43</v>
      </c>
      <c r="E411" s="166" t="s">
        <v>502</v>
      </c>
      <c r="F411" s="166" t="s">
        <v>19</v>
      </c>
      <c r="G411" s="168">
        <v>10406206.1</v>
      </c>
      <c r="H411" s="168">
        <v>10386206.1</v>
      </c>
      <c r="I411" s="178">
        <f t="shared" si="13"/>
        <v>10406.2061</v>
      </c>
      <c r="J411" s="178">
        <f t="shared" si="13"/>
        <v>10386.2061</v>
      </c>
    </row>
    <row r="412" spans="1:10" ht="25.5">
      <c r="A412" s="184">
        <f t="shared" si="12"/>
        <v>401</v>
      </c>
      <c r="B412" s="165" t="s">
        <v>211</v>
      </c>
      <c r="C412" s="166" t="s">
        <v>16</v>
      </c>
      <c r="D412" s="166" t="s">
        <v>43</v>
      </c>
      <c r="E412" s="166" t="s">
        <v>502</v>
      </c>
      <c r="F412" s="166" t="s">
        <v>103</v>
      </c>
      <c r="G412" s="168">
        <v>8924383.1</v>
      </c>
      <c r="H412" s="168">
        <v>8924383.1</v>
      </c>
      <c r="I412" s="178">
        <f t="shared" si="13"/>
        <v>8924.3831</v>
      </c>
      <c r="J412" s="178">
        <f t="shared" si="13"/>
        <v>8924.3831</v>
      </c>
    </row>
    <row r="413" spans="1:10" ht="25.5">
      <c r="A413" s="184">
        <f t="shared" si="12"/>
        <v>402</v>
      </c>
      <c r="B413" s="165" t="s">
        <v>204</v>
      </c>
      <c r="C413" s="166" t="s">
        <v>16</v>
      </c>
      <c r="D413" s="166" t="s">
        <v>43</v>
      </c>
      <c r="E413" s="166" t="s">
        <v>502</v>
      </c>
      <c r="F413" s="166" t="s">
        <v>102</v>
      </c>
      <c r="G413" s="168">
        <v>1031823</v>
      </c>
      <c r="H413" s="168">
        <v>1011823</v>
      </c>
      <c r="I413" s="178">
        <f t="shared" si="13"/>
        <v>1031.823</v>
      </c>
      <c r="J413" s="178">
        <f t="shared" si="13"/>
        <v>1011.823</v>
      </c>
    </row>
    <row r="414" spans="1:10" ht="12.75">
      <c r="A414" s="184">
        <f t="shared" si="12"/>
        <v>403</v>
      </c>
      <c r="B414" s="165" t="s">
        <v>212</v>
      </c>
      <c r="C414" s="166" t="s">
        <v>16</v>
      </c>
      <c r="D414" s="166" t="s">
        <v>43</v>
      </c>
      <c r="E414" s="166" t="s">
        <v>502</v>
      </c>
      <c r="F414" s="166" t="s">
        <v>104</v>
      </c>
      <c r="G414" s="168">
        <v>450000</v>
      </c>
      <c r="H414" s="168">
        <v>450000</v>
      </c>
      <c r="I414" s="178">
        <f t="shared" si="13"/>
        <v>450</v>
      </c>
      <c r="J414" s="178">
        <f t="shared" si="13"/>
        <v>450</v>
      </c>
    </row>
    <row r="415" spans="1:10" ht="38.25">
      <c r="A415" s="184">
        <f t="shared" si="12"/>
        <v>404</v>
      </c>
      <c r="B415" s="165" t="s">
        <v>313</v>
      </c>
      <c r="C415" s="166" t="s">
        <v>16</v>
      </c>
      <c r="D415" s="166" t="s">
        <v>43</v>
      </c>
      <c r="E415" s="166" t="s">
        <v>503</v>
      </c>
      <c r="F415" s="166" t="s">
        <v>19</v>
      </c>
      <c r="G415" s="168">
        <v>2032268.35</v>
      </c>
      <c r="H415" s="168">
        <v>2029268.35</v>
      </c>
      <c r="I415" s="178">
        <f t="shared" si="13"/>
        <v>2032.26835</v>
      </c>
      <c r="J415" s="178">
        <f t="shared" si="13"/>
        <v>2029.26835</v>
      </c>
    </row>
    <row r="416" spans="1:10" ht="25.5">
      <c r="A416" s="184">
        <f t="shared" si="12"/>
        <v>405</v>
      </c>
      <c r="B416" s="165" t="s">
        <v>211</v>
      </c>
      <c r="C416" s="166" t="s">
        <v>16</v>
      </c>
      <c r="D416" s="166" t="s">
        <v>43</v>
      </c>
      <c r="E416" s="166" t="s">
        <v>503</v>
      </c>
      <c r="F416" s="166" t="s">
        <v>103</v>
      </c>
      <c r="G416" s="168">
        <v>1929716.35</v>
      </c>
      <c r="H416" s="168">
        <v>1929716.35</v>
      </c>
      <c r="I416" s="178">
        <f t="shared" si="13"/>
        <v>1929.7163500000001</v>
      </c>
      <c r="J416" s="178">
        <f t="shared" si="13"/>
        <v>1929.7163500000001</v>
      </c>
    </row>
    <row r="417" spans="1:10" ht="25.5">
      <c r="A417" s="184">
        <f t="shared" si="12"/>
        <v>406</v>
      </c>
      <c r="B417" s="165" t="s">
        <v>204</v>
      </c>
      <c r="C417" s="166" t="s">
        <v>16</v>
      </c>
      <c r="D417" s="166" t="s">
        <v>43</v>
      </c>
      <c r="E417" s="166" t="s">
        <v>503</v>
      </c>
      <c r="F417" s="166" t="s">
        <v>102</v>
      </c>
      <c r="G417" s="168">
        <v>102552</v>
      </c>
      <c r="H417" s="168">
        <v>99552</v>
      </c>
      <c r="I417" s="178">
        <f t="shared" si="13"/>
        <v>102.552</v>
      </c>
      <c r="J417" s="178">
        <f t="shared" si="13"/>
        <v>99.552</v>
      </c>
    </row>
    <row r="418" spans="1:10" ht="25.5">
      <c r="A418" s="184">
        <f t="shared" si="12"/>
        <v>407</v>
      </c>
      <c r="B418" s="165" t="s">
        <v>281</v>
      </c>
      <c r="C418" s="166" t="s">
        <v>16</v>
      </c>
      <c r="D418" s="166" t="s">
        <v>43</v>
      </c>
      <c r="E418" s="166" t="s">
        <v>504</v>
      </c>
      <c r="F418" s="166" t="s">
        <v>19</v>
      </c>
      <c r="G418" s="168">
        <v>223731.55</v>
      </c>
      <c r="H418" s="168">
        <v>223731.55</v>
      </c>
      <c r="I418" s="178">
        <f t="shared" si="13"/>
        <v>223.73155</v>
      </c>
      <c r="J418" s="178">
        <f t="shared" si="13"/>
        <v>223.73155</v>
      </c>
    </row>
    <row r="419" spans="1:10" ht="25.5">
      <c r="A419" s="184">
        <f t="shared" si="12"/>
        <v>408</v>
      </c>
      <c r="B419" s="165" t="s">
        <v>204</v>
      </c>
      <c r="C419" s="166" t="s">
        <v>16</v>
      </c>
      <c r="D419" s="166" t="s">
        <v>43</v>
      </c>
      <c r="E419" s="166" t="s">
        <v>504</v>
      </c>
      <c r="F419" s="166" t="s">
        <v>102</v>
      </c>
      <c r="G419" s="168">
        <v>223731.55</v>
      </c>
      <c r="H419" s="168">
        <v>223731.55</v>
      </c>
      <c r="I419" s="178">
        <f t="shared" si="13"/>
        <v>223.73155</v>
      </c>
      <c r="J419" s="178">
        <f t="shared" si="13"/>
        <v>223.73155</v>
      </c>
    </row>
    <row r="420" spans="1:10" ht="25.5">
      <c r="A420" s="184">
        <f t="shared" si="12"/>
        <v>409</v>
      </c>
      <c r="B420" s="165" t="s">
        <v>282</v>
      </c>
      <c r="C420" s="166" t="s">
        <v>16</v>
      </c>
      <c r="D420" s="166" t="s">
        <v>43</v>
      </c>
      <c r="E420" s="166" t="s">
        <v>505</v>
      </c>
      <c r="F420" s="166" t="s">
        <v>19</v>
      </c>
      <c r="G420" s="168">
        <v>60000</v>
      </c>
      <c r="H420" s="168">
        <v>60000</v>
      </c>
      <c r="I420" s="178">
        <f t="shared" si="13"/>
        <v>60</v>
      </c>
      <c r="J420" s="178">
        <f t="shared" si="13"/>
        <v>60</v>
      </c>
    </row>
    <row r="421" spans="1:10" ht="25.5">
      <c r="A421" s="184">
        <f t="shared" si="12"/>
        <v>410</v>
      </c>
      <c r="B421" s="165" t="s">
        <v>204</v>
      </c>
      <c r="C421" s="166" t="s">
        <v>16</v>
      </c>
      <c r="D421" s="166" t="s">
        <v>43</v>
      </c>
      <c r="E421" s="166" t="s">
        <v>505</v>
      </c>
      <c r="F421" s="166" t="s">
        <v>102</v>
      </c>
      <c r="G421" s="168">
        <v>60000</v>
      </c>
      <c r="H421" s="168">
        <v>60000</v>
      </c>
      <c r="I421" s="178">
        <f t="shared" si="13"/>
        <v>60</v>
      </c>
      <c r="J421" s="178">
        <f t="shared" si="13"/>
        <v>60</v>
      </c>
    </row>
    <row r="422" spans="1:10" ht="12.75">
      <c r="A422" s="184">
        <f t="shared" si="12"/>
        <v>411</v>
      </c>
      <c r="B422" s="165" t="s">
        <v>283</v>
      </c>
      <c r="C422" s="166" t="s">
        <v>16</v>
      </c>
      <c r="D422" s="166" t="s">
        <v>43</v>
      </c>
      <c r="E422" s="166" t="s">
        <v>506</v>
      </c>
      <c r="F422" s="166" t="s">
        <v>19</v>
      </c>
      <c r="G422" s="168">
        <v>267470</v>
      </c>
      <c r="H422" s="168">
        <v>0</v>
      </c>
      <c r="I422" s="178">
        <f t="shared" si="13"/>
        <v>267.47</v>
      </c>
      <c r="J422" s="178">
        <f t="shared" si="13"/>
        <v>0</v>
      </c>
    </row>
    <row r="423" spans="1:10" ht="25.5">
      <c r="A423" s="184">
        <f t="shared" si="12"/>
        <v>412</v>
      </c>
      <c r="B423" s="165" t="s">
        <v>204</v>
      </c>
      <c r="C423" s="166" t="s">
        <v>16</v>
      </c>
      <c r="D423" s="166" t="s">
        <v>43</v>
      </c>
      <c r="E423" s="166" t="s">
        <v>506</v>
      </c>
      <c r="F423" s="166" t="s">
        <v>102</v>
      </c>
      <c r="G423" s="168">
        <v>267470</v>
      </c>
      <c r="H423" s="168">
        <v>0</v>
      </c>
      <c r="I423" s="178">
        <f t="shared" si="13"/>
        <v>267.47</v>
      </c>
      <c r="J423" s="178">
        <f t="shared" si="13"/>
        <v>0</v>
      </c>
    </row>
    <row r="424" spans="1:10" ht="89.25">
      <c r="A424" s="184">
        <f t="shared" si="12"/>
        <v>413</v>
      </c>
      <c r="B424" s="165" t="s">
        <v>695</v>
      </c>
      <c r="C424" s="166" t="s">
        <v>16</v>
      </c>
      <c r="D424" s="166" t="s">
        <v>43</v>
      </c>
      <c r="E424" s="166" t="s">
        <v>676</v>
      </c>
      <c r="F424" s="166" t="s">
        <v>19</v>
      </c>
      <c r="G424" s="168">
        <v>50000</v>
      </c>
      <c r="H424" s="168">
        <v>0</v>
      </c>
      <c r="I424" s="178">
        <f t="shared" si="13"/>
        <v>50</v>
      </c>
      <c r="J424" s="178">
        <f t="shared" si="13"/>
        <v>0</v>
      </c>
    </row>
    <row r="425" spans="1:10" ht="25.5">
      <c r="A425" s="184">
        <f t="shared" si="12"/>
        <v>414</v>
      </c>
      <c r="B425" s="165" t="s">
        <v>204</v>
      </c>
      <c r="C425" s="166" t="s">
        <v>16</v>
      </c>
      <c r="D425" s="166" t="s">
        <v>43</v>
      </c>
      <c r="E425" s="166" t="s">
        <v>676</v>
      </c>
      <c r="F425" s="166" t="s">
        <v>102</v>
      </c>
      <c r="G425" s="168">
        <v>50000</v>
      </c>
      <c r="H425" s="168">
        <v>0</v>
      </c>
      <c r="I425" s="178">
        <f t="shared" si="13"/>
        <v>50</v>
      </c>
      <c r="J425" s="178">
        <f t="shared" si="13"/>
        <v>0</v>
      </c>
    </row>
    <row r="426" spans="1:10" ht="12.75">
      <c r="A426" s="184">
        <f t="shared" si="12"/>
        <v>415</v>
      </c>
      <c r="B426" s="165" t="s">
        <v>346</v>
      </c>
      <c r="C426" s="166" t="s">
        <v>16</v>
      </c>
      <c r="D426" s="166" t="s">
        <v>0</v>
      </c>
      <c r="E426" s="166" t="s">
        <v>362</v>
      </c>
      <c r="F426" s="166" t="s">
        <v>19</v>
      </c>
      <c r="G426" s="168">
        <v>2709994</v>
      </c>
      <c r="H426" s="168">
        <v>2692420</v>
      </c>
      <c r="I426" s="178">
        <f t="shared" si="13"/>
        <v>2709.994</v>
      </c>
      <c r="J426" s="178">
        <f t="shared" si="13"/>
        <v>2692.42</v>
      </c>
    </row>
    <row r="427" spans="1:10" ht="51">
      <c r="A427" s="184">
        <f t="shared" si="12"/>
        <v>416</v>
      </c>
      <c r="B427" s="165" t="s">
        <v>588</v>
      </c>
      <c r="C427" s="166" t="s">
        <v>16</v>
      </c>
      <c r="D427" s="166" t="s">
        <v>0</v>
      </c>
      <c r="E427" s="166" t="s">
        <v>492</v>
      </c>
      <c r="F427" s="166" t="s">
        <v>19</v>
      </c>
      <c r="G427" s="168">
        <v>2709994</v>
      </c>
      <c r="H427" s="168">
        <v>2692420</v>
      </c>
      <c r="I427" s="178">
        <f t="shared" si="13"/>
        <v>2709.994</v>
      </c>
      <c r="J427" s="178">
        <f t="shared" si="13"/>
        <v>2692.42</v>
      </c>
    </row>
    <row r="428" spans="1:10" ht="12.75">
      <c r="A428" s="184">
        <f t="shared" si="12"/>
        <v>417</v>
      </c>
      <c r="B428" s="165" t="s">
        <v>284</v>
      </c>
      <c r="C428" s="166" t="s">
        <v>16</v>
      </c>
      <c r="D428" s="166" t="s">
        <v>0</v>
      </c>
      <c r="E428" s="166" t="s">
        <v>507</v>
      </c>
      <c r="F428" s="166" t="s">
        <v>19</v>
      </c>
      <c r="G428" s="168">
        <v>2709994</v>
      </c>
      <c r="H428" s="168">
        <v>2692420</v>
      </c>
      <c r="I428" s="178">
        <f t="shared" si="13"/>
        <v>2709.994</v>
      </c>
      <c r="J428" s="178">
        <f t="shared" si="13"/>
        <v>2692.42</v>
      </c>
    </row>
    <row r="429" spans="1:10" ht="38.25">
      <c r="A429" s="184">
        <f t="shared" si="12"/>
        <v>418</v>
      </c>
      <c r="B429" s="165" t="s">
        <v>314</v>
      </c>
      <c r="C429" s="166" t="s">
        <v>16</v>
      </c>
      <c r="D429" s="166" t="s">
        <v>0</v>
      </c>
      <c r="E429" s="166" t="s">
        <v>508</v>
      </c>
      <c r="F429" s="166" t="s">
        <v>19</v>
      </c>
      <c r="G429" s="168">
        <v>2709994</v>
      </c>
      <c r="H429" s="168">
        <v>2692420</v>
      </c>
      <c r="I429" s="178">
        <f t="shared" si="13"/>
        <v>2709.994</v>
      </c>
      <c r="J429" s="178">
        <f t="shared" si="13"/>
        <v>2692.42</v>
      </c>
    </row>
    <row r="430" spans="1:10" ht="25.5">
      <c r="A430" s="184">
        <f t="shared" si="12"/>
        <v>419</v>
      </c>
      <c r="B430" s="165" t="s">
        <v>211</v>
      </c>
      <c r="C430" s="166" t="s">
        <v>16</v>
      </c>
      <c r="D430" s="166" t="s">
        <v>0</v>
      </c>
      <c r="E430" s="166" t="s">
        <v>508</v>
      </c>
      <c r="F430" s="166" t="s">
        <v>103</v>
      </c>
      <c r="G430" s="168">
        <v>2507750</v>
      </c>
      <c r="H430" s="168">
        <v>2507750</v>
      </c>
      <c r="I430" s="178">
        <f t="shared" si="13"/>
        <v>2507.75</v>
      </c>
      <c r="J430" s="178">
        <f t="shared" si="13"/>
        <v>2507.75</v>
      </c>
    </row>
    <row r="431" spans="1:10" ht="25.5">
      <c r="A431" s="184">
        <f t="shared" si="12"/>
        <v>420</v>
      </c>
      <c r="B431" s="165" t="s">
        <v>204</v>
      </c>
      <c r="C431" s="166" t="s">
        <v>16</v>
      </c>
      <c r="D431" s="166" t="s">
        <v>0</v>
      </c>
      <c r="E431" s="166" t="s">
        <v>508</v>
      </c>
      <c r="F431" s="166" t="s">
        <v>102</v>
      </c>
      <c r="G431" s="168">
        <v>202244</v>
      </c>
      <c r="H431" s="168">
        <v>184670</v>
      </c>
      <c r="I431" s="178">
        <f t="shared" si="13"/>
        <v>202.244</v>
      </c>
      <c r="J431" s="178">
        <f t="shared" si="13"/>
        <v>184.67</v>
      </c>
    </row>
    <row r="432" spans="1:10" ht="12.75">
      <c r="A432" s="184">
        <f t="shared" si="12"/>
        <v>421</v>
      </c>
      <c r="B432" s="165" t="s">
        <v>335</v>
      </c>
      <c r="C432" s="166" t="s">
        <v>16</v>
      </c>
      <c r="D432" s="166" t="s">
        <v>44</v>
      </c>
      <c r="E432" s="166" t="s">
        <v>362</v>
      </c>
      <c r="F432" s="166" t="s">
        <v>19</v>
      </c>
      <c r="G432" s="168">
        <v>1180000</v>
      </c>
      <c r="H432" s="168">
        <v>180000</v>
      </c>
      <c r="I432" s="178">
        <f t="shared" si="13"/>
        <v>1180</v>
      </c>
      <c r="J432" s="178">
        <f t="shared" si="13"/>
        <v>180</v>
      </c>
    </row>
    <row r="433" spans="1:10" ht="12.75">
      <c r="A433" s="184">
        <f t="shared" si="12"/>
        <v>422</v>
      </c>
      <c r="B433" s="165" t="s">
        <v>337</v>
      </c>
      <c r="C433" s="166" t="s">
        <v>16</v>
      </c>
      <c r="D433" s="166" t="s">
        <v>46</v>
      </c>
      <c r="E433" s="166" t="s">
        <v>362</v>
      </c>
      <c r="F433" s="166" t="s">
        <v>19</v>
      </c>
      <c r="G433" s="168">
        <v>1180000</v>
      </c>
      <c r="H433" s="168">
        <v>180000</v>
      </c>
      <c r="I433" s="178">
        <f t="shared" si="13"/>
        <v>1180</v>
      </c>
      <c r="J433" s="178">
        <f t="shared" si="13"/>
        <v>180</v>
      </c>
    </row>
    <row r="434" spans="1:10" ht="51">
      <c r="A434" s="184">
        <f t="shared" si="12"/>
        <v>423</v>
      </c>
      <c r="B434" s="165" t="s">
        <v>588</v>
      </c>
      <c r="C434" s="166" t="s">
        <v>16</v>
      </c>
      <c r="D434" s="166" t="s">
        <v>46</v>
      </c>
      <c r="E434" s="166" t="s">
        <v>492</v>
      </c>
      <c r="F434" s="166" t="s">
        <v>19</v>
      </c>
      <c r="G434" s="168">
        <v>1180000</v>
      </c>
      <c r="H434" s="168">
        <v>180000</v>
      </c>
      <c r="I434" s="178">
        <f t="shared" si="13"/>
        <v>1180</v>
      </c>
      <c r="J434" s="178">
        <f t="shared" si="13"/>
        <v>180</v>
      </c>
    </row>
    <row r="435" spans="1:10" ht="25.5">
      <c r="A435" s="184">
        <f t="shared" si="12"/>
        <v>424</v>
      </c>
      <c r="B435" s="165" t="s">
        <v>285</v>
      </c>
      <c r="C435" s="166" t="s">
        <v>16</v>
      </c>
      <c r="D435" s="166" t="s">
        <v>46</v>
      </c>
      <c r="E435" s="166" t="s">
        <v>509</v>
      </c>
      <c r="F435" s="166" t="s">
        <v>19</v>
      </c>
      <c r="G435" s="168">
        <v>1000000</v>
      </c>
      <c r="H435" s="168">
        <v>0</v>
      </c>
      <c r="I435" s="178">
        <f t="shared" si="13"/>
        <v>1000</v>
      </c>
      <c r="J435" s="178">
        <f t="shared" si="13"/>
        <v>0</v>
      </c>
    </row>
    <row r="436" spans="1:10" ht="25.5">
      <c r="A436" s="184">
        <f t="shared" si="12"/>
        <v>425</v>
      </c>
      <c r="B436" s="165" t="s">
        <v>1257</v>
      </c>
      <c r="C436" s="166" t="s">
        <v>16</v>
      </c>
      <c r="D436" s="166" t="s">
        <v>46</v>
      </c>
      <c r="E436" s="166" t="s">
        <v>1231</v>
      </c>
      <c r="F436" s="166" t="s">
        <v>19</v>
      </c>
      <c r="G436" s="168">
        <v>1000000</v>
      </c>
      <c r="H436" s="168">
        <v>0</v>
      </c>
      <c r="I436" s="178">
        <f t="shared" si="13"/>
        <v>1000</v>
      </c>
      <c r="J436" s="178">
        <f t="shared" si="13"/>
        <v>0</v>
      </c>
    </row>
    <row r="437" spans="1:10" ht="25.5">
      <c r="A437" s="184">
        <f t="shared" si="12"/>
        <v>426</v>
      </c>
      <c r="B437" s="165" t="s">
        <v>243</v>
      </c>
      <c r="C437" s="166" t="s">
        <v>16</v>
      </c>
      <c r="D437" s="166" t="s">
        <v>46</v>
      </c>
      <c r="E437" s="166" t="s">
        <v>1231</v>
      </c>
      <c r="F437" s="166" t="s">
        <v>107</v>
      </c>
      <c r="G437" s="168">
        <v>1000000</v>
      </c>
      <c r="H437" s="168">
        <v>0</v>
      </c>
      <c r="I437" s="178">
        <f t="shared" si="13"/>
        <v>1000</v>
      </c>
      <c r="J437" s="178">
        <f t="shared" si="13"/>
        <v>0</v>
      </c>
    </row>
    <row r="438" spans="1:10" ht="51">
      <c r="A438" s="184">
        <f t="shared" si="12"/>
        <v>427</v>
      </c>
      <c r="B438" s="165" t="s">
        <v>769</v>
      </c>
      <c r="C438" s="166" t="s">
        <v>16</v>
      </c>
      <c r="D438" s="166" t="s">
        <v>46</v>
      </c>
      <c r="E438" s="166" t="s">
        <v>510</v>
      </c>
      <c r="F438" s="166" t="s">
        <v>19</v>
      </c>
      <c r="G438" s="168">
        <v>180000</v>
      </c>
      <c r="H438" s="168">
        <v>180000</v>
      </c>
      <c r="I438" s="178">
        <f t="shared" si="13"/>
        <v>180</v>
      </c>
      <c r="J438" s="178">
        <f t="shared" si="13"/>
        <v>180</v>
      </c>
    </row>
    <row r="439" spans="1:10" ht="25.5">
      <c r="A439" s="184">
        <f t="shared" si="12"/>
        <v>428</v>
      </c>
      <c r="B439" s="165" t="s">
        <v>511</v>
      </c>
      <c r="C439" s="166" t="s">
        <v>16</v>
      </c>
      <c r="D439" s="166" t="s">
        <v>46</v>
      </c>
      <c r="E439" s="166" t="s">
        <v>512</v>
      </c>
      <c r="F439" s="166" t="s">
        <v>19</v>
      </c>
      <c r="G439" s="168">
        <v>180000</v>
      </c>
      <c r="H439" s="168">
        <v>180000</v>
      </c>
      <c r="I439" s="178">
        <f t="shared" si="13"/>
        <v>180</v>
      </c>
      <c r="J439" s="178">
        <f t="shared" si="13"/>
        <v>180</v>
      </c>
    </row>
    <row r="440" spans="1:10" ht="25.5">
      <c r="A440" s="184">
        <f t="shared" si="12"/>
        <v>429</v>
      </c>
      <c r="B440" s="165" t="s">
        <v>243</v>
      </c>
      <c r="C440" s="166" t="s">
        <v>16</v>
      </c>
      <c r="D440" s="166" t="s">
        <v>46</v>
      </c>
      <c r="E440" s="166" t="s">
        <v>512</v>
      </c>
      <c r="F440" s="166" t="s">
        <v>107</v>
      </c>
      <c r="G440" s="168">
        <v>180000</v>
      </c>
      <c r="H440" s="168">
        <v>180000</v>
      </c>
      <c r="I440" s="178">
        <f t="shared" si="13"/>
        <v>180</v>
      </c>
      <c r="J440" s="178">
        <f t="shared" si="13"/>
        <v>180</v>
      </c>
    </row>
    <row r="441" spans="1:10" ht="12.75">
      <c r="A441" s="184">
        <f t="shared" si="12"/>
        <v>430</v>
      </c>
      <c r="B441" s="165" t="s">
        <v>347</v>
      </c>
      <c r="C441" s="166" t="s">
        <v>16</v>
      </c>
      <c r="D441" s="166" t="s">
        <v>47</v>
      </c>
      <c r="E441" s="166" t="s">
        <v>362</v>
      </c>
      <c r="F441" s="166" t="s">
        <v>19</v>
      </c>
      <c r="G441" s="168">
        <v>18791000</v>
      </c>
      <c r="H441" s="168">
        <v>16910292.51</v>
      </c>
      <c r="I441" s="178">
        <f t="shared" si="13"/>
        <v>18791</v>
      </c>
      <c r="J441" s="178">
        <f t="shared" si="13"/>
        <v>16910.292510000003</v>
      </c>
    </row>
    <row r="442" spans="1:10" ht="12.75">
      <c r="A442" s="184">
        <f t="shared" si="12"/>
        <v>431</v>
      </c>
      <c r="B442" s="165" t="s">
        <v>348</v>
      </c>
      <c r="C442" s="166" t="s">
        <v>16</v>
      </c>
      <c r="D442" s="166" t="s">
        <v>61</v>
      </c>
      <c r="E442" s="166" t="s">
        <v>362</v>
      </c>
      <c r="F442" s="166" t="s">
        <v>19</v>
      </c>
      <c r="G442" s="168">
        <v>16973348.51</v>
      </c>
      <c r="H442" s="168">
        <v>16910292.51</v>
      </c>
      <c r="I442" s="178">
        <f t="shared" si="13"/>
        <v>16973.348510000003</v>
      </c>
      <c r="J442" s="178">
        <f t="shared" si="13"/>
        <v>16910.292510000003</v>
      </c>
    </row>
    <row r="443" spans="1:10" ht="51">
      <c r="A443" s="184">
        <f t="shared" si="12"/>
        <v>432</v>
      </c>
      <c r="B443" s="165" t="s">
        <v>588</v>
      </c>
      <c r="C443" s="166" t="s">
        <v>16</v>
      </c>
      <c r="D443" s="166" t="s">
        <v>61</v>
      </c>
      <c r="E443" s="166" t="s">
        <v>492</v>
      </c>
      <c r="F443" s="166" t="s">
        <v>19</v>
      </c>
      <c r="G443" s="168">
        <v>16973348.51</v>
      </c>
      <c r="H443" s="168">
        <v>16910292.51</v>
      </c>
      <c r="I443" s="178">
        <f t="shared" si="13"/>
        <v>16973.348510000003</v>
      </c>
      <c r="J443" s="178">
        <f t="shared" si="13"/>
        <v>16910.292510000003</v>
      </c>
    </row>
    <row r="444" spans="1:10" ht="25.5">
      <c r="A444" s="184">
        <f t="shared" si="12"/>
        <v>433</v>
      </c>
      <c r="B444" s="165" t="s">
        <v>513</v>
      </c>
      <c r="C444" s="166" t="s">
        <v>16</v>
      </c>
      <c r="D444" s="166" t="s">
        <v>61</v>
      </c>
      <c r="E444" s="166" t="s">
        <v>514</v>
      </c>
      <c r="F444" s="166" t="s">
        <v>19</v>
      </c>
      <c r="G444" s="168">
        <v>16973348.51</v>
      </c>
      <c r="H444" s="168">
        <v>16910292.51</v>
      </c>
      <c r="I444" s="178">
        <f t="shared" si="13"/>
        <v>16973.348510000003</v>
      </c>
      <c r="J444" s="178">
        <f t="shared" si="13"/>
        <v>16910.292510000003</v>
      </c>
    </row>
    <row r="445" spans="1:10" ht="38.25">
      <c r="A445" s="184">
        <f t="shared" si="12"/>
        <v>434</v>
      </c>
      <c r="B445" s="165" t="s">
        <v>287</v>
      </c>
      <c r="C445" s="166" t="s">
        <v>16</v>
      </c>
      <c r="D445" s="166" t="s">
        <v>61</v>
      </c>
      <c r="E445" s="166" t="s">
        <v>515</v>
      </c>
      <c r="F445" s="166" t="s">
        <v>19</v>
      </c>
      <c r="G445" s="168">
        <v>16953348.51</v>
      </c>
      <c r="H445" s="168">
        <v>16910292.51</v>
      </c>
      <c r="I445" s="178">
        <f t="shared" si="13"/>
        <v>16953.348510000003</v>
      </c>
      <c r="J445" s="178">
        <f t="shared" si="13"/>
        <v>16910.292510000003</v>
      </c>
    </row>
    <row r="446" spans="1:10" ht="25.5">
      <c r="A446" s="184">
        <f t="shared" si="12"/>
        <v>435</v>
      </c>
      <c r="B446" s="165" t="s">
        <v>211</v>
      </c>
      <c r="C446" s="166" t="s">
        <v>16</v>
      </c>
      <c r="D446" s="166" t="s">
        <v>61</v>
      </c>
      <c r="E446" s="166" t="s">
        <v>515</v>
      </c>
      <c r="F446" s="166" t="s">
        <v>103</v>
      </c>
      <c r="G446" s="168">
        <v>14942804</v>
      </c>
      <c r="H446" s="168">
        <v>14922804</v>
      </c>
      <c r="I446" s="178">
        <f t="shared" si="13"/>
        <v>14942.804</v>
      </c>
      <c r="J446" s="178">
        <f t="shared" si="13"/>
        <v>14922.804</v>
      </c>
    </row>
    <row r="447" spans="1:10" ht="25.5">
      <c r="A447" s="184">
        <f t="shared" si="12"/>
        <v>436</v>
      </c>
      <c r="B447" s="165" t="s">
        <v>204</v>
      </c>
      <c r="C447" s="166" t="s">
        <v>16</v>
      </c>
      <c r="D447" s="166" t="s">
        <v>61</v>
      </c>
      <c r="E447" s="166" t="s">
        <v>515</v>
      </c>
      <c r="F447" s="166" t="s">
        <v>102</v>
      </c>
      <c r="G447" s="168">
        <v>1647254.51</v>
      </c>
      <c r="H447" s="168">
        <v>1624198.51</v>
      </c>
      <c r="I447" s="178">
        <f t="shared" si="13"/>
        <v>1647.25451</v>
      </c>
      <c r="J447" s="178">
        <f t="shared" si="13"/>
        <v>1624.19851</v>
      </c>
    </row>
    <row r="448" spans="1:10" ht="12.75">
      <c r="A448" s="184">
        <f t="shared" si="12"/>
        <v>437</v>
      </c>
      <c r="B448" s="165" t="s">
        <v>212</v>
      </c>
      <c r="C448" s="166" t="s">
        <v>16</v>
      </c>
      <c r="D448" s="166" t="s">
        <v>61</v>
      </c>
      <c r="E448" s="166" t="s">
        <v>515</v>
      </c>
      <c r="F448" s="166" t="s">
        <v>104</v>
      </c>
      <c r="G448" s="168">
        <v>363290</v>
      </c>
      <c r="H448" s="168">
        <v>363290</v>
      </c>
      <c r="I448" s="178">
        <f t="shared" si="13"/>
        <v>363.29</v>
      </c>
      <c r="J448" s="178">
        <f t="shared" si="13"/>
        <v>363.29</v>
      </c>
    </row>
    <row r="449" spans="1:10" ht="51">
      <c r="A449" s="184">
        <f t="shared" si="12"/>
        <v>438</v>
      </c>
      <c r="B449" s="165" t="s">
        <v>697</v>
      </c>
      <c r="C449" s="166" t="s">
        <v>16</v>
      </c>
      <c r="D449" s="166" t="s">
        <v>61</v>
      </c>
      <c r="E449" s="166" t="s">
        <v>681</v>
      </c>
      <c r="F449" s="166" t="s">
        <v>19</v>
      </c>
      <c r="G449" s="168">
        <v>20000</v>
      </c>
      <c r="H449" s="168">
        <v>0</v>
      </c>
      <c r="I449" s="178">
        <f t="shared" si="13"/>
        <v>20</v>
      </c>
      <c r="J449" s="178">
        <f t="shared" si="13"/>
        <v>0</v>
      </c>
    </row>
    <row r="450" spans="1:10" ht="25.5">
      <c r="A450" s="184">
        <f t="shared" si="12"/>
        <v>439</v>
      </c>
      <c r="B450" s="165" t="s">
        <v>204</v>
      </c>
      <c r="C450" s="166" t="s">
        <v>16</v>
      </c>
      <c r="D450" s="166" t="s">
        <v>61</v>
      </c>
      <c r="E450" s="166" t="s">
        <v>681</v>
      </c>
      <c r="F450" s="166" t="s">
        <v>102</v>
      </c>
      <c r="G450" s="168">
        <v>20000</v>
      </c>
      <c r="H450" s="168">
        <v>0</v>
      </c>
      <c r="I450" s="178">
        <f t="shared" si="13"/>
        <v>20</v>
      </c>
      <c r="J450" s="178">
        <f t="shared" si="13"/>
        <v>0</v>
      </c>
    </row>
    <row r="451" spans="1:10" ht="12.75">
      <c r="A451" s="184">
        <f t="shared" si="12"/>
        <v>440</v>
      </c>
      <c r="B451" s="165" t="s">
        <v>349</v>
      </c>
      <c r="C451" s="166" t="s">
        <v>16</v>
      </c>
      <c r="D451" s="166" t="s">
        <v>1</v>
      </c>
      <c r="E451" s="166" t="s">
        <v>362</v>
      </c>
      <c r="F451" s="166" t="s">
        <v>19</v>
      </c>
      <c r="G451" s="168">
        <v>1817651.49</v>
      </c>
      <c r="H451" s="168">
        <v>0</v>
      </c>
      <c r="I451" s="178">
        <f t="shared" si="13"/>
        <v>1817.65149</v>
      </c>
      <c r="J451" s="178">
        <f t="shared" si="13"/>
        <v>0</v>
      </c>
    </row>
    <row r="452" spans="1:10" ht="51">
      <c r="A452" s="184">
        <f t="shared" si="12"/>
        <v>441</v>
      </c>
      <c r="B452" s="165" t="s">
        <v>588</v>
      </c>
      <c r="C452" s="166" t="s">
        <v>16</v>
      </c>
      <c r="D452" s="166" t="s">
        <v>1</v>
      </c>
      <c r="E452" s="166" t="s">
        <v>492</v>
      </c>
      <c r="F452" s="166" t="s">
        <v>19</v>
      </c>
      <c r="G452" s="168">
        <v>1817651.49</v>
      </c>
      <c r="H452" s="168">
        <v>0</v>
      </c>
      <c r="I452" s="178">
        <f t="shared" si="13"/>
        <v>1817.65149</v>
      </c>
      <c r="J452" s="178">
        <f t="shared" si="13"/>
        <v>0</v>
      </c>
    </row>
    <row r="453" spans="1:10" ht="25.5">
      <c r="A453" s="184">
        <f t="shared" si="12"/>
        <v>442</v>
      </c>
      <c r="B453" s="165" t="s">
        <v>513</v>
      </c>
      <c r="C453" s="166" t="s">
        <v>16</v>
      </c>
      <c r="D453" s="166" t="s">
        <v>1</v>
      </c>
      <c r="E453" s="166" t="s">
        <v>514</v>
      </c>
      <c r="F453" s="166" t="s">
        <v>19</v>
      </c>
      <c r="G453" s="168">
        <v>1817651.49</v>
      </c>
      <c r="H453" s="168">
        <v>0</v>
      </c>
      <c r="I453" s="178">
        <f t="shared" si="13"/>
        <v>1817.65149</v>
      </c>
      <c r="J453" s="178">
        <f t="shared" si="13"/>
        <v>0</v>
      </c>
    </row>
    <row r="454" spans="1:10" ht="25.5">
      <c r="A454" s="184">
        <f t="shared" si="12"/>
        <v>443</v>
      </c>
      <c r="B454" s="165" t="s">
        <v>288</v>
      </c>
      <c r="C454" s="166" t="s">
        <v>16</v>
      </c>
      <c r="D454" s="166" t="s">
        <v>1</v>
      </c>
      <c r="E454" s="166" t="s">
        <v>516</v>
      </c>
      <c r="F454" s="166" t="s">
        <v>19</v>
      </c>
      <c r="G454" s="168">
        <v>1817651.49</v>
      </c>
      <c r="H454" s="168">
        <v>0</v>
      </c>
      <c r="I454" s="178">
        <f t="shared" si="13"/>
        <v>1817.65149</v>
      </c>
      <c r="J454" s="178">
        <f t="shared" si="13"/>
        <v>0</v>
      </c>
    </row>
    <row r="455" spans="1:10" ht="25.5">
      <c r="A455" s="184">
        <f t="shared" si="12"/>
        <v>444</v>
      </c>
      <c r="B455" s="165" t="s">
        <v>211</v>
      </c>
      <c r="C455" s="166" t="s">
        <v>16</v>
      </c>
      <c r="D455" s="166" t="s">
        <v>1</v>
      </c>
      <c r="E455" s="166" t="s">
        <v>516</v>
      </c>
      <c r="F455" s="166" t="s">
        <v>103</v>
      </c>
      <c r="G455" s="168">
        <v>1100000</v>
      </c>
      <c r="H455" s="168">
        <v>0</v>
      </c>
      <c r="I455" s="178">
        <f t="shared" si="13"/>
        <v>1100</v>
      </c>
      <c r="J455" s="178">
        <f t="shared" si="13"/>
        <v>0</v>
      </c>
    </row>
    <row r="456" spans="1:10" ht="25.5">
      <c r="A456" s="184">
        <f t="shared" si="12"/>
        <v>445</v>
      </c>
      <c r="B456" s="165" t="s">
        <v>204</v>
      </c>
      <c r="C456" s="166" t="s">
        <v>16</v>
      </c>
      <c r="D456" s="166" t="s">
        <v>1</v>
      </c>
      <c r="E456" s="166" t="s">
        <v>516</v>
      </c>
      <c r="F456" s="166" t="s">
        <v>102</v>
      </c>
      <c r="G456" s="168">
        <v>717651.49</v>
      </c>
      <c r="H456" s="168">
        <v>0</v>
      </c>
      <c r="I456" s="178">
        <f t="shared" si="13"/>
        <v>717.65149</v>
      </c>
      <c r="J456" s="178">
        <f t="shared" si="13"/>
        <v>0</v>
      </c>
    </row>
    <row r="457" spans="1:10" ht="25.5">
      <c r="A457" s="184">
        <f t="shared" si="12"/>
        <v>446</v>
      </c>
      <c r="B457" s="165" t="s">
        <v>2</v>
      </c>
      <c r="C457" s="166" t="s">
        <v>21</v>
      </c>
      <c r="D457" s="166" t="s">
        <v>20</v>
      </c>
      <c r="E457" s="166" t="s">
        <v>362</v>
      </c>
      <c r="F457" s="166" t="s">
        <v>19</v>
      </c>
      <c r="G457" s="168">
        <v>3827000</v>
      </c>
      <c r="H457" s="168">
        <v>3827000</v>
      </c>
      <c r="I457" s="178">
        <f t="shared" si="13"/>
        <v>3827</v>
      </c>
      <c r="J457" s="178">
        <f t="shared" si="13"/>
        <v>3827</v>
      </c>
    </row>
    <row r="458" spans="1:10" ht="12.75">
      <c r="A458" s="184">
        <f t="shared" si="12"/>
        <v>447</v>
      </c>
      <c r="B458" s="165" t="s">
        <v>316</v>
      </c>
      <c r="C458" s="166" t="s">
        <v>21</v>
      </c>
      <c r="D458" s="166" t="s">
        <v>27</v>
      </c>
      <c r="E458" s="166" t="s">
        <v>362</v>
      </c>
      <c r="F458" s="166" t="s">
        <v>19</v>
      </c>
      <c r="G458" s="168">
        <v>3827000</v>
      </c>
      <c r="H458" s="168">
        <v>3827000</v>
      </c>
      <c r="I458" s="178">
        <f t="shared" si="13"/>
        <v>3827</v>
      </c>
      <c r="J458" s="178">
        <f t="shared" si="13"/>
        <v>3827</v>
      </c>
    </row>
    <row r="459" spans="1:10" ht="38.25">
      <c r="A459" s="184">
        <f t="shared" si="12"/>
        <v>448</v>
      </c>
      <c r="B459" s="165" t="s">
        <v>350</v>
      </c>
      <c r="C459" s="166" t="s">
        <v>21</v>
      </c>
      <c r="D459" s="166" t="s">
        <v>29</v>
      </c>
      <c r="E459" s="166" t="s">
        <v>362</v>
      </c>
      <c r="F459" s="166" t="s">
        <v>19</v>
      </c>
      <c r="G459" s="168">
        <v>3827000</v>
      </c>
      <c r="H459" s="168">
        <v>3827000</v>
      </c>
      <c r="I459" s="178">
        <f t="shared" si="13"/>
        <v>3827</v>
      </c>
      <c r="J459" s="178">
        <f t="shared" si="13"/>
        <v>3827</v>
      </c>
    </row>
    <row r="460" spans="1:10" s="207" customFormat="1" ht="12.75">
      <c r="A460" s="184">
        <f t="shared" si="12"/>
        <v>449</v>
      </c>
      <c r="B460" s="165" t="s">
        <v>110</v>
      </c>
      <c r="C460" s="166" t="s">
        <v>21</v>
      </c>
      <c r="D460" s="166" t="s">
        <v>29</v>
      </c>
      <c r="E460" s="166" t="s">
        <v>363</v>
      </c>
      <c r="F460" s="166" t="s">
        <v>19</v>
      </c>
      <c r="G460" s="168">
        <v>3827000</v>
      </c>
      <c r="H460" s="168">
        <v>3827000</v>
      </c>
      <c r="I460" s="178">
        <f t="shared" si="13"/>
        <v>3827</v>
      </c>
      <c r="J460" s="178">
        <f t="shared" si="13"/>
        <v>3827</v>
      </c>
    </row>
    <row r="461" spans="1:10" ht="25.5">
      <c r="A461" s="184">
        <f aca="true" t="shared" si="14" ref="A461:A473">1+A460</f>
        <v>450</v>
      </c>
      <c r="B461" s="165" t="s">
        <v>203</v>
      </c>
      <c r="C461" s="166" t="s">
        <v>21</v>
      </c>
      <c r="D461" s="166" t="s">
        <v>29</v>
      </c>
      <c r="E461" s="166" t="s">
        <v>365</v>
      </c>
      <c r="F461" s="166" t="s">
        <v>19</v>
      </c>
      <c r="G461" s="168">
        <v>1913237</v>
      </c>
      <c r="H461" s="168">
        <v>1913237</v>
      </c>
      <c r="I461" s="178">
        <f t="shared" si="13"/>
        <v>1913.237</v>
      </c>
      <c r="J461" s="178">
        <f t="shared" si="13"/>
        <v>1913.237</v>
      </c>
    </row>
    <row r="462" spans="1:10" ht="25.5">
      <c r="A462" s="184">
        <f t="shared" si="14"/>
        <v>451</v>
      </c>
      <c r="B462" s="165" t="s">
        <v>202</v>
      </c>
      <c r="C462" s="166" t="s">
        <v>21</v>
      </c>
      <c r="D462" s="166" t="s">
        <v>29</v>
      </c>
      <c r="E462" s="166" t="s">
        <v>365</v>
      </c>
      <c r="F462" s="166" t="s">
        <v>101</v>
      </c>
      <c r="G462" s="168">
        <v>1838858</v>
      </c>
      <c r="H462" s="168">
        <v>1838858</v>
      </c>
      <c r="I462" s="178">
        <f aca="true" t="shared" si="15" ref="I462:J476">G462/1000</f>
        <v>1838.858</v>
      </c>
      <c r="J462" s="178">
        <f t="shared" si="15"/>
        <v>1838.858</v>
      </c>
    </row>
    <row r="463" spans="1:10" ht="25.5">
      <c r="A463" s="184">
        <f t="shared" si="14"/>
        <v>452</v>
      </c>
      <c r="B463" s="165" t="s">
        <v>204</v>
      </c>
      <c r="C463" s="166" t="s">
        <v>21</v>
      </c>
      <c r="D463" s="166" t="s">
        <v>29</v>
      </c>
      <c r="E463" s="166" t="s">
        <v>365</v>
      </c>
      <c r="F463" s="166" t="s">
        <v>102</v>
      </c>
      <c r="G463" s="168">
        <v>74379</v>
      </c>
      <c r="H463" s="168">
        <v>74379</v>
      </c>
      <c r="I463" s="178">
        <f t="shared" si="15"/>
        <v>74.379</v>
      </c>
      <c r="J463" s="178">
        <f t="shared" si="15"/>
        <v>74.379</v>
      </c>
    </row>
    <row r="464" spans="1:10" ht="25.5">
      <c r="A464" s="184">
        <f t="shared" si="14"/>
        <v>453</v>
      </c>
      <c r="B464" s="165" t="s">
        <v>289</v>
      </c>
      <c r="C464" s="166" t="s">
        <v>21</v>
      </c>
      <c r="D464" s="166" t="s">
        <v>29</v>
      </c>
      <c r="E464" s="166" t="s">
        <v>518</v>
      </c>
      <c r="F464" s="166" t="s">
        <v>19</v>
      </c>
      <c r="G464" s="168">
        <v>1733763</v>
      </c>
      <c r="H464" s="168">
        <v>1733763</v>
      </c>
      <c r="I464" s="178">
        <f t="shared" si="15"/>
        <v>1733.763</v>
      </c>
      <c r="J464" s="178">
        <f t="shared" si="15"/>
        <v>1733.763</v>
      </c>
    </row>
    <row r="465" spans="1:10" ht="25.5">
      <c r="A465" s="184">
        <f t="shared" si="14"/>
        <v>454</v>
      </c>
      <c r="B465" s="165" t="s">
        <v>202</v>
      </c>
      <c r="C465" s="166" t="s">
        <v>21</v>
      </c>
      <c r="D465" s="166" t="s">
        <v>29</v>
      </c>
      <c r="E465" s="166" t="s">
        <v>518</v>
      </c>
      <c r="F465" s="166" t="s">
        <v>101</v>
      </c>
      <c r="G465" s="168">
        <v>1733763</v>
      </c>
      <c r="H465" s="168">
        <v>1733763</v>
      </c>
      <c r="I465" s="178">
        <f t="shared" si="15"/>
        <v>1733.763</v>
      </c>
      <c r="J465" s="178">
        <f t="shared" si="15"/>
        <v>1733.763</v>
      </c>
    </row>
    <row r="466" spans="1:10" ht="25.5">
      <c r="A466" s="184">
        <f t="shared" si="14"/>
        <v>455</v>
      </c>
      <c r="B466" s="165" t="s">
        <v>315</v>
      </c>
      <c r="C466" s="166" t="s">
        <v>21</v>
      </c>
      <c r="D466" s="166" t="s">
        <v>29</v>
      </c>
      <c r="E466" s="166" t="s">
        <v>519</v>
      </c>
      <c r="F466" s="166" t="s">
        <v>19</v>
      </c>
      <c r="G466" s="168">
        <v>180000</v>
      </c>
      <c r="H466" s="168">
        <v>180000</v>
      </c>
      <c r="I466" s="178">
        <f t="shared" si="15"/>
        <v>180</v>
      </c>
      <c r="J466" s="178">
        <f t="shared" si="15"/>
        <v>180</v>
      </c>
    </row>
    <row r="467" spans="1:10" ht="25.5">
      <c r="A467" s="184">
        <f t="shared" si="14"/>
        <v>456</v>
      </c>
      <c r="B467" s="165" t="s">
        <v>202</v>
      </c>
      <c r="C467" s="166" t="s">
        <v>21</v>
      </c>
      <c r="D467" s="166" t="s">
        <v>29</v>
      </c>
      <c r="E467" s="166" t="s">
        <v>519</v>
      </c>
      <c r="F467" s="166" t="s">
        <v>101</v>
      </c>
      <c r="G467" s="168">
        <v>180000</v>
      </c>
      <c r="H467" s="168">
        <v>180000</v>
      </c>
      <c r="I467" s="178">
        <f t="shared" si="15"/>
        <v>180</v>
      </c>
      <c r="J467" s="178">
        <f t="shared" si="15"/>
        <v>180</v>
      </c>
    </row>
    <row r="468" spans="1:10" ht="25.5">
      <c r="A468" s="184">
        <f t="shared" si="14"/>
        <v>457</v>
      </c>
      <c r="B468" s="165" t="s">
        <v>3</v>
      </c>
      <c r="C468" s="166" t="s">
        <v>4</v>
      </c>
      <c r="D468" s="166" t="s">
        <v>20</v>
      </c>
      <c r="E468" s="166" t="s">
        <v>362</v>
      </c>
      <c r="F468" s="166" t="s">
        <v>19</v>
      </c>
      <c r="G468" s="168">
        <v>4368200</v>
      </c>
      <c r="H468" s="168">
        <v>4368200</v>
      </c>
      <c r="I468" s="178">
        <f t="shared" si="15"/>
        <v>4368.2</v>
      </c>
      <c r="J468" s="178">
        <f t="shared" si="15"/>
        <v>4368.2</v>
      </c>
    </row>
    <row r="469" spans="1:10" ht="12.75">
      <c r="A469" s="184">
        <f t="shared" si="14"/>
        <v>458</v>
      </c>
      <c r="B469" s="165" t="s">
        <v>316</v>
      </c>
      <c r="C469" s="166" t="s">
        <v>4</v>
      </c>
      <c r="D469" s="166" t="s">
        <v>27</v>
      </c>
      <c r="E469" s="166" t="s">
        <v>362</v>
      </c>
      <c r="F469" s="166" t="s">
        <v>19</v>
      </c>
      <c r="G469" s="168">
        <v>4368200</v>
      </c>
      <c r="H469" s="168">
        <v>4368200</v>
      </c>
      <c r="I469" s="178">
        <f t="shared" si="15"/>
        <v>4368.2</v>
      </c>
      <c r="J469" s="178">
        <f t="shared" si="15"/>
        <v>4368.2</v>
      </c>
    </row>
    <row r="470" spans="1:10" ht="38.25">
      <c r="A470" s="184">
        <f t="shared" si="14"/>
        <v>459</v>
      </c>
      <c r="B470" s="165" t="s">
        <v>319</v>
      </c>
      <c r="C470" s="166" t="s">
        <v>4</v>
      </c>
      <c r="D470" s="166" t="s">
        <v>58</v>
      </c>
      <c r="E470" s="166" t="s">
        <v>362</v>
      </c>
      <c r="F470" s="166" t="s">
        <v>19</v>
      </c>
      <c r="G470" s="168">
        <v>4368200</v>
      </c>
      <c r="H470" s="168">
        <v>4368200</v>
      </c>
      <c r="I470" s="178">
        <f t="shared" si="15"/>
        <v>4368.2</v>
      </c>
      <c r="J470" s="178">
        <f t="shared" si="15"/>
        <v>4368.2</v>
      </c>
    </row>
    <row r="471" spans="1:10" ht="12.75">
      <c r="A471" s="184">
        <f t="shared" si="14"/>
        <v>460</v>
      </c>
      <c r="B471" s="165" t="s">
        <v>110</v>
      </c>
      <c r="C471" s="166" t="s">
        <v>4</v>
      </c>
      <c r="D471" s="166" t="s">
        <v>58</v>
      </c>
      <c r="E471" s="166" t="s">
        <v>363</v>
      </c>
      <c r="F471" s="166" t="s">
        <v>19</v>
      </c>
      <c r="G471" s="168">
        <v>4368200</v>
      </c>
      <c r="H471" s="168">
        <v>4368200</v>
      </c>
      <c r="I471" s="178">
        <f t="shared" si="15"/>
        <v>4368.2</v>
      </c>
      <c r="J471" s="178">
        <f t="shared" si="15"/>
        <v>4368.2</v>
      </c>
    </row>
    <row r="472" spans="1:10" ht="25.5">
      <c r="A472" s="184">
        <f t="shared" si="14"/>
        <v>461</v>
      </c>
      <c r="B472" s="165" t="s">
        <v>203</v>
      </c>
      <c r="C472" s="166" t="s">
        <v>4</v>
      </c>
      <c r="D472" s="166" t="s">
        <v>58</v>
      </c>
      <c r="E472" s="166" t="s">
        <v>365</v>
      </c>
      <c r="F472" s="166" t="s">
        <v>19</v>
      </c>
      <c r="G472" s="168">
        <v>3147826.79</v>
      </c>
      <c r="H472" s="168">
        <v>3147826.79</v>
      </c>
      <c r="I472" s="178">
        <f t="shared" si="15"/>
        <v>3147.82679</v>
      </c>
      <c r="J472" s="178">
        <f t="shared" si="15"/>
        <v>3147.82679</v>
      </c>
    </row>
    <row r="473" spans="1:10" ht="25.5">
      <c r="A473" s="184">
        <f t="shared" si="14"/>
        <v>462</v>
      </c>
      <c r="B473" s="165" t="s">
        <v>202</v>
      </c>
      <c r="C473" s="166" t="s">
        <v>4</v>
      </c>
      <c r="D473" s="166" t="s">
        <v>58</v>
      </c>
      <c r="E473" s="166" t="s">
        <v>365</v>
      </c>
      <c r="F473" s="166" t="s">
        <v>101</v>
      </c>
      <c r="G473" s="168">
        <v>3147826.79</v>
      </c>
      <c r="H473" s="168">
        <v>3147826.79</v>
      </c>
      <c r="I473" s="178">
        <f t="shared" si="15"/>
        <v>3147.82679</v>
      </c>
      <c r="J473" s="178">
        <f t="shared" si="15"/>
        <v>3147.82679</v>
      </c>
    </row>
    <row r="474" spans="1:10" ht="25.5">
      <c r="A474" s="184">
        <v>463</v>
      </c>
      <c r="B474" s="165" t="s">
        <v>290</v>
      </c>
      <c r="C474" s="166" t="s">
        <v>4</v>
      </c>
      <c r="D474" s="166" t="s">
        <v>58</v>
      </c>
      <c r="E474" s="166" t="s">
        <v>520</v>
      </c>
      <c r="F474" s="166" t="s">
        <v>19</v>
      </c>
      <c r="G474" s="168">
        <v>1220373.21</v>
      </c>
      <c r="H474" s="168">
        <v>1220373.21</v>
      </c>
      <c r="I474" s="178">
        <f t="shared" si="15"/>
        <v>1220.37321</v>
      </c>
      <c r="J474" s="178">
        <f t="shared" si="15"/>
        <v>1220.37321</v>
      </c>
    </row>
    <row r="475" spans="1:10" ht="25.5">
      <c r="A475" s="184">
        <v>463</v>
      </c>
      <c r="B475" s="165" t="s">
        <v>202</v>
      </c>
      <c r="C475" s="166" t="s">
        <v>4</v>
      </c>
      <c r="D475" s="166" t="s">
        <v>58</v>
      </c>
      <c r="E475" s="166" t="s">
        <v>520</v>
      </c>
      <c r="F475" s="166" t="s">
        <v>101</v>
      </c>
      <c r="G475" s="168">
        <v>1220373.21</v>
      </c>
      <c r="H475" s="168">
        <v>1220373.21</v>
      </c>
      <c r="I475" s="178">
        <f t="shared" si="15"/>
        <v>1220.37321</v>
      </c>
      <c r="J475" s="178">
        <f t="shared" si="15"/>
        <v>1220.37321</v>
      </c>
    </row>
    <row r="476" spans="1:10" ht="12.75">
      <c r="A476" s="184">
        <v>463</v>
      </c>
      <c r="B476" s="250" t="s">
        <v>603</v>
      </c>
      <c r="C476" s="251"/>
      <c r="D476" s="251"/>
      <c r="E476" s="251"/>
      <c r="F476" s="251"/>
      <c r="G476" s="218">
        <v>1269358470</v>
      </c>
      <c r="H476" s="218">
        <v>1276257450</v>
      </c>
      <c r="I476" s="178">
        <f t="shared" si="15"/>
        <v>1269358.47</v>
      </c>
      <c r="J476" s="178">
        <f t="shared" si="15"/>
        <v>1276257.45</v>
      </c>
    </row>
  </sheetData>
  <sheetProtection/>
  <mergeCells count="8">
    <mergeCell ref="B476:F476"/>
    <mergeCell ref="A8:J8"/>
    <mergeCell ref="A10:A11"/>
    <mergeCell ref="B10:B11"/>
    <mergeCell ref="C10:C11"/>
    <mergeCell ref="D10:D11"/>
    <mergeCell ref="E10:E11"/>
    <mergeCell ref="F10:F11"/>
  </mergeCells>
  <printOptions/>
  <pageMargins left="0.7" right="0.7" top="0.75" bottom="0.75" header="0.3" footer="0.3"/>
  <pageSetup fitToHeight="0"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FF0000"/>
  </sheetPr>
  <dimension ref="A1:J53"/>
  <sheetViews>
    <sheetView zoomScalePageLayoutView="0" workbookViewId="0" topLeftCell="A45">
      <selection activeCell="B69" sqref="B69"/>
    </sheetView>
  </sheetViews>
  <sheetFormatPr defaultColWidth="9.00390625" defaultRowHeight="12.75"/>
  <cols>
    <col min="1" max="1" width="6.25390625" style="95" customWidth="1"/>
    <col min="2" max="2" width="43.375" style="1" customWidth="1"/>
    <col min="3" max="3" width="11.125" style="60"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0" width="9.375" style="95" bestFit="1" customWidth="1"/>
    <col min="11" max="16384" width="9.125" style="95" customWidth="1"/>
  </cols>
  <sheetData>
    <row r="1" spans="6:10" ht="12">
      <c r="F1" s="61"/>
      <c r="G1" s="61"/>
      <c r="I1" s="3" t="s">
        <v>1143</v>
      </c>
      <c r="J1" s="3"/>
    </row>
    <row r="2" spans="6:10" ht="12">
      <c r="F2" s="61"/>
      <c r="G2" s="61"/>
      <c r="I2" s="3" t="s">
        <v>73</v>
      </c>
      <c r="J2" s="3"/>
    </row>
    <row r="3" spans="6:10" ht="12">
      <c r="F3" s="61"/>
      <c r="G3" s="61"/>
      <c r="I3" s="3" t="s">
        <v>17</v>
      </c>
      <c r="J3" s="3"/>
    </row>
    <row r="4" spans="6:10" ht="12">
      <c r="F4" s="61"/>
      <c r="G4" s="61"/>
      <c r="I4" s="3" t="s">
        <v>18</v>
      </c>
      <c r="J4" s="3"/>
    </row>
    <row r="5" spans="6:10" ht="12">
      <c r="F5" s="61"/>
      <c r="G5" s="61"/>
      <c r="I5" s="3" t="s">
        <v>17</v>
      </c>
      <c r="J5" s="3"/>
    </row>
    <row r="6" spans="6:10" ht="12">
      <c r="F6" s="62"/>
      <c r="G6" s="62"/>
      <c r="I6" s="3" t="s">
        <v>650</v>
      </c>
      <c r="J6" s="3"/>
    </row>
    <row r="8" spans="2:9" ht="12.75">
      <c r="B8" s="257" t="s">
        <v>1144</v>
      </c>
      <c r="C8" s="257"/>
      <c r="D8" s="258"/>
      <c r="E8" s="258"/>
      <c r="F8" s="258"/>
      <c r="G8" s="258"/>
      <c r="H8" s="258"/>
      <c r="I8" s="258"/>
    </row>
    <row r="11" spans="1:9" ht="56.25">
      <c r="A11" s="57" t="s">
        <v>1118</v>
      </c>
      <c r="B11" s="96" t="s">
        <v>1119</v>
      </c>
      <c r="C11" s="64" t="s">
        <v>1145</v>
      </c>
      <c r="D11" s="65" t="s">
        <v>1120</v>
      </c>
      <c r="E11" s="65" t="s">
        <v>1121</v>
      </c>
      <c r="F11" s="65" t="s">
        <v>1122</v>
      </c>
      <c r="G11" s="65" t="s">
        <v>1123</v>
      </c>
      <c r="H11" s="65" t="s">
        <v>1124</v>
      </c>
      <c r="I11" s="66" t="s">
        <v>48</v>
      </c>
    </row>
    <row r="12" spans="1:9" ht="42.75">
      <c r="A12" s="97" t="s">
        <v>1125</v>
      </c>
      <c r="B12" s="98" t="s">
        <v>1146</v>
      </c>
      <c r="C12" s="99"/>
      <c r="D12" s="100">
        <f aca="true" t="shared" si="0" ref="D12:I13">SUM(D13)</f>
        <v>21443.95</v>
      </c>
      <c r="E12" s="100">
        <f t="shared" si="0"/>
        <v>16669.85</v>
      </c>
      <c r="F12" s="100">
        <f t="shared" si="0"/>
        <v>51416.85</v>
      </c>
      <c r="G12" s="100">
        <f t="shared" si="0"/>
        <v>37513.05</v>
      </c>
      <c r="H12" s="100">
        <f t="shared" si="0"/>
        <v>59137.85</v>
      </c>
      <c r="I12" s="100">
        <f t="shared" si="0"/>
        <v>186181.55</v>
      </c>
    </row>
    <row r="13" spans="1:9" ht="22.5">
      <c r="A13" s="101" t="s">
        <v>1127</v>
      </c>
      <c r="B13" s="102" t="s">
        <v>1147</v>
      </c>
      <c r="C13" s="103"/>
      <c r="D13" s="104">
        <f>SUM(D14)</f>
        <v>21443.95</v>
      </c>
      <c r="E13" s="104">
        <f t="shared" si="0"/>
        <v>16669.85</v>
      </c>
      <c r="F13" s="104">
        <f t="shared" si="0"/>
        <v>51416.85</v>
      </c>
      <c r="G13" s="104">
        <f t="shared" si="0"/>
        <v>37513.05</v>
      </c>
      <c r="H13" s="104">
        <f t="shared" si="0"/>
        <v>59137.85</v>
      </c>
      <c r="I13" s="71">
        <f>D13+E13+F13+G13+H13</f>
        <v>186181.55</v>
      </c>
    </row>
    <row r="14" spans="1:9" ht="22.5">
      <c r="A14" s="105" t="s">
        <v>1148</v>
      </c>
      <c r="B14" s="106" t="s">
        <v>1149</v>
      </c>
      <c r="C14" s="107" t="s">
        <v>451</v>
      </c>
      <c r="D14" s="77">
        <v>21443.95</v>
      </c>
      <c r="E14" s="77">
        <v>16669.85</v>
      </c>
      <c r="F14" s="77">
        <v>51416.85</v>
      </c>
      <c r="G14" s="77">
        <v>37513.05</v>
      </c>
      <c r="H14" s="77">
        <v>59137.85</v>
      </c>
      <c r="I14" s="71">
        <f>D14+E14+F14+G14+H14</f>
        <v>186181.55</v>
      </c>
    </row>
    <row r="15" spans="1:9" ht="42">
      <c r="A15" s="108" t="s">
        <v>1150</v>
      </c>
      <c r="B15" s="109" t="s">
        <v>1151</v>
      </c>
      <c r="C15" s="110"/>
      <c r="D15" s="111">
        <f aca="true" t="shared" si="1" ref="D15:I15">D21+D16+D24+D26</f>
        <v>4832.146</v>
      </c>
      <c r="E15" s="111">
        <f t="shared" si="1"/>
        <v>8535.207</v>
      </c>
      <c r="F15" s="111">
        <f t="shared" si="1"/>
        <v>12528.805</v>
      </c>
      <c r="G15" s="111">
        <f t="shared" si="1"/>
        <v>4800.373</v>
      </c>
      <c r="H15" s="111">
        <f t="shared" si="1"/>
        <v>6945.47</v>
      </c>
      <c r="I15" s="111">
        <f t="shared" si="1"/>
        <v>37642.001</v>
      </c>
    </row>
    <row r="16" spans="1:9" ht="22.5">
      <c r="A16" s="112" t="s">
        <v>1132</v>
      </c>
      <c r="B16" s="113" t="s">
        <v>1152</v>
      </c>
      <c r="C16" s="114"/>
      <c r="D16" s="115">
        <f>SUM(D17:D20)</f>
        <v>1333</v>
      </c>
      <c r="E16" s="115">
        <f>SUM(E17:E20)</f>
        <v>2160</v>
      </c>
      <c r="F16" s="115">
        <f>SUM(F17:F20)</f>
        <v>6584.95</v>
      </c>
      <c r="G16" s="115">
        <f>SUM(G17:G20)</f>
        <v>1507</v>
      </c>
      <c r="H16" s="115">
        <f>SUM(H17:H20)</f>
        <v>2875.47</v>
      </c>
      <c r="I16" s="116">
        <f aca="true" t="shared" si="2" ref="I16:I24">D16+E16+F16+G16+H16</f>
        <v>14460.42</v>
      </c>
    </row>
    <row r="17" spans="1:9" ht="33.75">
      <c r="A17" s="117" t="s">
        <v>1153</v>
      </c>
      <c r="B17" s="118" t="s">
        <v>1154</v>
      </c>
      <c r="C17" s="119"/>
      <c r="D17" s="120">
        <v>0</v>
      </c>
      <c r="E17" s="120">
        <v>0</v>
      </c>
      <c r="F17" s="120">
        <v>256</v>
      </c>
      <c r="G17" s="120">
        <v>0</v>
      </c>
      <c r="H17" s="120">
        <v>0</v>
      </c>
      <c r="I17" s="116">
        <f t="shared" si="2"/>
        <v>256</v>
      </c>
    </row>
    <row r="18" spans="1:9" ht="33.75">
      <c r="A18" s="117" t="s">
        <v>1155</v>
      </c>
      <c r="B18" s="121" t="s">
        <v>1156</v>
      </c>
      <c r="C18" s="122" t="s">
        <v>548</v>
      </c>
      <c r="D18" s="120">
        <v>0</v>
      </c>
      <c r="E18" s="120">
        <v>0</v>
      </c>
      <c r="F18" s="120">
        <f>6584.95-256</f>
        <v>6328.95</v>
      </c>
      <c r="G18" s="120">
        <v>0</v>
      </c>
      <c r="H18" s="120">
        <v>1647.12</v>
      </c>
      <c r="I18" s="116">
        <f t="shared" si="2"/>
        <v>7976.07</v>
      </c>
    </row>
    <row r="19" spans="1:9" ht="63.75" customHeight="1">
      <c r="A19" s="117" t="s">
        <v>1157</v>
      </c>
      <c r="B19" s="121" t="s">
        <v>1158</v>
      </c>
      <c r="C19" s="122" t="s">
        <v>663</v>
      </c>
      <c r="D19" s="120">
        <v>1333</v>
      </c>
      <c r="E19" s="120">
        <v>2160</v>
      </c>
      <c r="F19" s="120">
        <v>0</v>
      </c>
      <c r="G19" s="120">
        <v>1507</v>
      </c>
      <c r="H19" s="120">
        <v>0</v>
      </c>
      <c r="I19" s="116">
        <f t="shared" si="2"/>
        <v>5000</v>
      </c>
    </row>
    <row r="20" spans="1:9" ht="40.5" customHeight="1">
      <c r="A20" s="117" t="s">
        <v>1159</v>
      </c>
      <c r="B20" s="121" t="s">
        <v>1160</v>
      </c>
      <c r="C20" s="122" t="s">
        <v>795</v>
      </c>
      <c r="D20" s="120">
        <v>0</v>
      </c>
      <c r="E20" s="120">
        <v>0</v>
      </c>
      <c r="F20" s="120">
        <v>0</v>
      </c>
      <c r="G20" s="120">
        <v>0</v>
      </c>
      <c r="H20" s="120">
        <v>1228.35</v>
      </c>
      <c r="I20" s="116">
        <f t="shared" si="2"/>
        <v>1228.35</v>
      </c>
    </row>
    <row r="21" spans="1:9" ht="34.5" customHeight="1">
      <c r="A21" s="101" t="s">
        <v>1134</v>
      </c>
      <c r="B21" s="113" t="s">
        <v>1161</v>
      </c>
      <c r="C21" s="114"/>
      <c r="D21" s="123">
        <f>SUM(D22:D23)</f>
        <v>2597.61</v>
      </c>
      <c r="E21" s="123">
        <f>SUM(E22:E23)</f>
        <v>4753.1</v>
      </c>
      <c r="F21" s="123">
        <f>SUM(F22:F23)</f>
        <v>4760</v>
      </c>
      <c r="G21" s="123">
        <f>SUM(G22:G23)</f>
        <v>3000</v>
      </c>
      <c r="H21" s="123">
        <f>SUM(H22:H23)</f>
        <v>3715.9</v>
      </c>
      <c r="I21" s="71">
        <f t="shared" si="2"/>
        <v>18826.61</v>
      </c>
    </row>
    <row r="22" spans="1:9" s="126" customFormat="1" ht="45">
      <c r="A22" s="124" t="s">
        <v>1162</v>
      </c>
      <c r="B22" s="121" t="s">
        <v>1163</v>
      </c>
      <c r="C22" s="122" t="s">
        <v>418</v>
      </c>
      <c r="D22" s="125">
        <f>2306.05+291.56</f>
        <v>2597.61</v>
      </c>
      <c r="E22" s="125">
        <f>1494.3+3258.8</f>
        <v>4753.1</v>
      </c>
      <c r="F22" s="125">
        <v>4760</v>
      </c>
      <c r="G22" s="125">
        <v>3000</v>
      </c>
      <c r="H22" s="125">
        <f>0+992.85-10.95+970</f>
        <v>1951.9</v>
      </c>
      <c r="I22" s="116">
        <f t="shared" si="2"/>
        <v>17062.61</v>
      </c>
    </row>
    <row r="23" spans="1:9" s="126" customFormat="1" ht="56.25">
      <c r="A23" s="124" t="s">
        <v>1164</v>
      </c>
      <c r="B23" s="121" t="s">
        <v>1165</v>
      </c>
      <c r="C23" s="122" t="s">
        <v>658</v>
      </c>
      <c r="D23" s="125">
        <v>0</v>
      </c>
      <c r="E23" s="125">
        <v>0</v>
      </c>
      <c r="F23" s="125">
        <v>0</v>
      </c>
      <c r="G23" s="125">
        <v>0</v>
      </c>
      <c r="H23" s="125">
        <v>1764</v>
      </c>
      <c r="I23" s="116">
        <f t="shared" si="2"/>
        <v>1764</v>
      </c>
    </row>
    <row r="24" spans="1:9" ht="34.5" customHeight="1">
      <c r="A24" s="101" t="s">
        <v>1136</v>
      </c>
      <c r="B24" s="113" t="s">
        <v>1161</v>
      </c>
      <c r="C24" s="114"/>
      <c r="D24" s="123">
        <f>D25</f>
        <v>0</v>
      </c>
      <c r="E24" s="123">
        <f>E25</f>
        <v>0</v>
      </c>
      <c r="F24" s="123">
        <f>F25</f>
        <v>0</v>
      </c>
      <c r="G24" s="123">
        <f>G25</f>
        <v>0</v>
      </c>
      <c r="H24" s="123">
        <f>H25</f>
        <v>354.1</v>
      </c>
      <c r="I24" s="71">
        <f t="shared" si="2"/>
        <v>354.1</v>
      </c>
    </row>
    <row r="25" spans="1:9" s="126" customFormat="1" ht="45">
      <c r="A25" s="124" t="s">
        <v>1166</v>
      </c>
      <c r="B25" s="121" t="s">
        <v>1167</v>
      </c>
      <c r="C25" s="122"/>
      <c r="D25" s="125">
        <v>0</v>
      </c>
      <c r="E25" s="125">
        <v>0</v>
      </c>
      <c r="F25" s="125">
        <v>0</v>
      </c>
      <c r="G25" s="125">
        <v>0</v>
      </c>
      <c r="H25" s="125">
        <v>354.1</v>
      </c>
      <c r="I25" s="127">
        <f>SUM(D25:H25)</f>
        <v>354.1</v>
      </c>
    </row>
    <row r="26" spans="1:9" s="126" customFormat="1" ht="22.5">
      <c r="A26" s="128" t="s">
        <v>1168</v>
      </c>
      <c r="B26" s="113" t="s">
        <v>1169</v>
      </c>
      <c r="C26" s="114"/>
      <c r="D26" s="123">
        <f>SUM(D27:D28)</f>
        <v>901.536</v>
      </c>
      <c r="E26" s="123">
        <f>SUM(E27:E28)</f>
        <v>1622.107</v>
      </c>
      <c r="F26" s="123">
        <f>SUM(F27:F28)</f>
        <v>1183.855</v>
      </c>
      <c r="G26" s="123">
        <f>SUM(G27:G28)</f>
        <v>293.373</v>
      </c>
      <c r="H26" s="123">
        <f>SUM(H27:H28)</f>
        <v>0</v>
      </c>
      <c r="I26" s="123">
        <f>I27+I28</f>
        <v>4000.871</v>
      </c>
    </row>
    <row r="27" spans="1:9" s="126" customFormat="1" ht="45">
      <c r="A27" s="129" t="s">
        <v>1170</v>
      </c>
      <c r="B27" s="121" t="s">
        <v>1171</v>
      </c>
      <c r="C27" s="122" t="s">
        <v>799</v>
      </c>
      <c r="D27" s="125">
        <v>100</v>
      </c>
      <c r="E27" s="125">
        <v>1000</v>
      </c>
      <c r="F27" s="125">
        <v>400</v>
      </c>
      <c r="G27" s="125">
        <v>0</v>
      </c>
      <c r="H27" s="125">
        <v>0</v>
      </c>
      <c r="I27" s="116">
        <f>D27+E27+F27+G27+H27</f>
        <v>1500</v>
      </c>
    </row>
    <row r="28" spans="1:9" s="126" customFormat="1" ht="45">
      <c r="A28" s="129" t="s">
        <v>1172</v>
      </c>
      <c r="B28" s="121" t="s">
        <v>1173</v>
      </c>
      <c r="C28" s="122"/>
      <c r="D28" s="125">
        <v>801.536</v>
      </c>
      <c r="E28" s="125">
        <v>622.107</v>
      </c>
      <c r="F28" s="125">
        <v>783.855</v>
      </c>
      <c r="G28" s="125">
        <v>293.373</v>
      </c>
      <c r="H28" s="125">
        <v>0</v>
      </c>
      <c r="I28" s="127">
        <f>SUM(D28:H28)</f>
        <v>2500.871</v>
      </c>
    </row>
    <row r="29" spans="1:9" s="126" customFormat="1" ht="53.25">
      <c r="A29" s="130" t="s">
        <v>1174</v>
      </c>
      <c r="B29" s="131" t="s">
        <v>1175</v>
      </c>
      <c r="C29" s="132"/>
      <c r="D29" s="133">
        <f aca="true" t="shared" si="3" ref="D29:I29">SUM(D30:D33)</f>
        <v>0</v>
      </c>
      <c r="E29" s="133">
        <f t="shared" si="3"/>
        <v>3020.56</v>
      </c>
      <c r="F29" s="133">
        <f t="shared" si="3"/>
        <v>576</v>
      </c>
      <c r="G29" s="133">
        <f t="shared" si="3"/>
        <v>0</v>
      </c>
      <c r="H29" s="133">
        <f t="shared" si="3"/>
        <v>722.5</v>
      </c>
      <c r="I29" s="133">
        <f t="shared" si="3"/>
        <v>4319.0599999999995</v>
      </c>
    </row>
    <row r="30" spans="1:9" s="126" customFormat="1" ht="99" customHeight="1">
      <c r="A30" s="129" t="s">
        <v>1176</v>
      </c>
      <c r="B30" s="134" t="s">
        <v>1177</v>
      </c>
      <c r="C30" s="135" t="s">
        <v>547</v>
      </c>
      <c r="D30" s="125">
        <v>0</v>
      </c>
      <c r="E30" s="125">
        <f>975+79.16</f>
        <v>1054.16</v>
      </c>
      <c r="F30" s="125">
        <v>576</v>
      </c>
      <c r="G30" s="125">
        <v>0</v>
      </c>
      <c r="H30" s="125">
        <f>105+617.5-266</f>
        <v>456.5</v>
      </c>
      <c r="I30" s="116">
        <f>D30+E30+F30+G30+H30</f>
        <v>2086.66</v>
      </c>
    </row>
    <row r="31" spans="1:10" s="126" customFormat="1" ht="45.75" customHeight="1">
      <c r="A31" s="129" t="s">
        <v>1178</v>
      </c>
      <c r="B31" s="134" t="s">
        <v>1179</v>
      </c>
      <c r="C31" s="135" t="s">
        <v>616</v>
      </c>
      <c r="D31" s="125">
        <v>0</v>
      </c>
      <c r="E31" s="125">
        <v>1925</v>
      </c>
      <c r="F31" s="125">
        <v>0</v>
      </c>
      <c r="G31" s="125">
        <v>0</v>
      </c>
      <c r="H31" s="125">
        <v>0</v>
      </c>
      <c r="I31" s="116">
        <f>D31+E31+F31+G31+H31</f>
        <v>1925</v>
      </c>
      <c r="J31" s="136"/>
    </row>
    <row r="32" spans="1:10" s="126" customFormat="1" ht="45.75" customHeight="1">
      <c r="A32" s="129" t="s">
        <v>1180</v>
      </c>
      <c r="B32" s="134" t="s">
        <v>1181</v>
      </c>
      <c r="C32" s="135" t="s">
        <v>785</v>
      </c>
      <c r="D32" s="125">
        <v>0</v>
      </c>
      <c r="E32" s="125">
        <v>41.4</v>
      </c>
      <c r="F32" s="125">
        <v>0</v>
      </c>
      <c r="G32" s="125">
        <v>0</v>
      </c>
      <c r="H32" s="125">
        <v>0</v>
      </c>
      <c r="I32" s="116">
        <f>D32+E32+F32+G32+H32</f>
        <v>41.4</v>
      </c>
      <c r="J32" s="136"/>
    </row>
    <row r="33" spans="1:10" s="126" customFormat="1" ht="45.75" customHeight="1">
      <c r="A33" s="129" t="s">
        <v>1182</v>
      </c>
      <c r="B33" s="134" t="s">
        <v>1183</v>
      </c>
      <c r="C33" s="135"/>
      <c r="D33" s="125">
        <v>0</v>
      </c>
      <c r="E33" s="125">
        <v>0</v>
      </c>
      <c r="F33" s="125">
        <v>0</v>
      </c>
      <c r="G33" s="125">
        <v>0</v>
      </c>
      <c r="H33" s="125">
        <v>266</v>
      </c>
      <c r="I33" s="116">
        <f>D33+E33+F33+G33+H33</f>
        <v>266</v>
      </c>
      <c r="J33" s="136"/>
    </row>
    <row r="34" spans="1:9" s="126" customFormat="1" ht="42.75">
      <c r="A34" s="130" t="s">
        <v>1184</v>
      </c>
      <c r="B34" s="137" t="s">
        <v>1185</v>
      </c>
      <c r="C34" s="138"/>
      <c r="D34" s="133">
        <f aca="true" t="shared" si="4" ref="D34:I34">D35+D41+D39</f>
        <v>849.716</v>
      </c>
      <c r="E34" s="133">
        <f t="shared" si="4"/>
        <v>1319</v>
      </c>
      <c r="F34" s="133">
        <f t="shared" si="4"/>
        <v>1693.75</v>
      </c>
      <c r="G34" s="133">
        <f t="shared" si="4"/>
        <v>936</v>
      </c>
      <c r="H34" s="133">
        <f t="shared" si="4"/>
        <v>4306.6</v>
      </c>
      <c r="I34" s="133">
        <f t="shared" si="4"/>
        <v>9105.066</v>
      </c>
    </row>
    <row r="35" spans="1:9" s="126" customFormat="1" ht="12">
      <c r="A35" s="129" t="s">
        <v>1186</v>
      </c>
      <c r="B35" s="139" t="s">
        <v>279</v>
      </c>
      <c r="C35" s="140"/>
      <c r="D35" s="141">
        <f>SUM(D36:D38)</f>
        <v>834.716</v>
      </c>
      <c r="E35" s="141">
        <f>SUM(E36:E38)</f>
        <v>1319</v>
      </c>
      <c r="F35" s="141">
        <f>SUM(F36:F38)</f>
        <v>1693.75</v>
      </c>
      <c r="G35" s="141">
        <f>SUM(G36:G38)</f>
        <v>936</v>
      </c>
      <c r="H35" s="141">
        <f>SUM(H36:H38)</f>
        <v>826.6</v>
      </c>
      <c r="I35" s="116">
        <f>D35+E35+F35+G35+H35</f>
        <v>5610.066000000001</v>
      </c>
    </row>
    <row r="36" spans="1:10" s="126" customFormat="1" ht="67.5">
      <c r="A36" s="129" t="s">
        <v>1187</v>
      </c>
      <c r="B36" s="142" t="s">
        <v>581</v>
      </c>
      <c r="C36" s="143" t="s">
        <v>556</v>
      </c>
      <c r="D36" s="125">
        <f>0+30+97.735+60+74.071+32.4+490.51+50</f>
        <v>834.716</v>
      </c>
      <c r="E36" s="125">
        <f>561+30+25</f>
        <v>616</v>
      </c>
      <c r="F36" s="125">
        <f>1643.75+40+10</f>
        <v>1693.75</v>
      </c>
      <c r="G36" s="125">
        <f>30+15</f>
        <v>45</v>
      </c>
      <c r="H36" s="125">
        <v>826.6</v>
      </c>
      <c r="I36" s="116">
        <f>D36+E36+F36+G36+H36</f>
        <v>4016.066</v>
      </c>
      <c r="J36" s="136"/>
    </row>
    <row r="37" spans="1:9" s="126" customFormat="1" ht="33.75">
      <c r="A37" s="129" t="s">
        <v>1188</v>
      </c>
      <c r="B37" s="142" t="s">
        <v>1189</v>
      </c>
      <c r="C37" s="143" t="s">
        <v>766</v>
      </c>
      <c r="D37" s="125">
        <v>0</v>
      </c>
      <c r="E37" s="125">
        <v>703</v>
      </c>
      <c r="F37" s="125">
        <v>0</v>
      </c>
      <c r="G37" s="125">
        <v>0</v>
      </c>
      <c r="H37" s="125">
        <v>0</v>
      </c>
      <c r="I37" s="116">
        <f aca="true" t="shared" si="5" ref="I37:I42">D37+E37+F37+G37+H37</f>
        <v>703</v>
      </c>
    </row>
    <row r="38" spans="1:9" s="126" customFormat="1" ht="22.5">
      <c r="A38" s="129" t="s">
        <v>1190</v>
      </c>
      <c r="B38" s="142" t="s">
        <v>1191</v>
      </c>
      <c r="C38" s="143" t="s">
        <v>812</v>
      </c>
      <c r="D38" s="125">
        <v>0</v>
      </c>
      <c r="E38" s="125">
        <v>0</v>
      </c>
      <c r="F38" s="125">
        <v>0</v>
      </c>
      <c r="G38" s="125">
        <v>891</v>
      </c>
      <c r="H38" s="125">
        <v>0</v>
      </c>
      <c r="I38" s="127">
        <f t="shared" si="5"/>
        <v>891</v>
      </c>
    </row>
    <row r="39" spans="1:9" s="126" customFormat="1" ht="22.5">
      <c r="A39" s="129" t="s">
        <v>1192</v>
      </c>
      <c r="B39" s="144" t="s">
        <v>1193</v>
      </c>
      <c r="C39" s="145"/>
      <c r="D39" s="146">
        <f>D40</f>
        <v>15</v>
      </c>
      <c r="E39" s="146">
        <f>E40</f>
        <v>0</v>
      </c>
      <c r="F39" s="146">
        <f>F40</f>
        <v>0</v>
      </c>
      <c r="G39" s="146">
        <f>G40</f>
        <v>0</v>
      </c>
      <c r="H39" s="146">
        <f>H40</f>
        <v>30</v>
      </c>
      <c r="I39" s="127">
        <f t="shared" si="5"/>
        <v>45</v>
      </c>
    </row>
    <row r="40" spans="1:9" s="126" customFormat="1" ht="33.75">
      <c r="A40" s="129" t="s">
        <v>1194</v>
      </c>
      <c r="B40" s="142" t="s">
        <v>1195</v>
      </c>
      <c r="C40" s="143"/>
      <c r="D40" s="125">
        <v>15</v>
      </c>
      <c r="E40" s="125">
        <v>0</v>
      </c>
      <c r="F40" s="125">
        <v>0</v>
      </c>
      <c r="G40" s="125">
        <v>0</v>
      </c>
      <c r="H40" s="125">
        <v>30</v>
      </c>
      <c r="I40" s="127">
        <f t="shared" si="5"/>
        <v>45</v>
      </c>
    </row>
    <row r="41" spans="1:9" s="126" customFormat="1" ht="22.5">
      <c r="A41" s="129" t="s">
        <v>1196</v>
      </c>
      <c r="B41" s="139" t="s">
        <v>1197</v>
      </c>
      <c r="C41" s="140"/>
      <c r="D41" s="141">
        <f>D42</f>
        <v>0</v>
      </c>
      <c r="E41" s="141">
        <f>E42</f>
        <v>0</v>
      </c>
      <c r="F41" s="141">
        <f>F42</f>
        <v>0</v>
      </c>
      <c r="G41" s="141">
        <f>G42</f>
        <v>0</v>
      </c>
      <c r="H41" s="141">
        <f>H42</f>
        <v>3450</v>
      </c>
      <c r="I41" s="116">
        <f t="shared" si="5"/>
        <v>3450</v>
      </c>
    </row>
    <row r="42" spans="1:9" s="126" customFormat="1" ht="33.75">
      <c r="A42" s="129" t="s">
        <v>1198</v>
      </c>
      <c r="B42" s="142" t="s">
        <v>1199</v>
      </c>
      <c r="C42" s="143"/>
      <c r="D42" s="125">
        <v>0</v>
      </c>
      <c r="E42" s="125">
        <v>0</v>
      </c>
      <c r="F42" s="125">
        <v>0</v>
      </c>
      <c r="G42" s="125">
        <v>0</v>
      </c>
      <c r="H42" s="125">
        <v>3450</v>
      </c>
      <c r="I42" s="116">
        <f t="shared" si="5"/>
        <v>3450</v>
      </c>
    </row>
    <row r="43" spans="1:9" s="126" customFormat="1" ht="32.25">
      <c r="A43" s="147" t="s">
        <v>1200</v>
      </c>
      <c r="B43" s="131" t="s">
        <v>1201</v>
      </c>
      <c r="C43" s="132"/>
      <c r="D43" s="148">
        <f>D44</f>
        <v>800.1160000000001</v>
      </c>
      <c r="E43" s="148">
        <f>E44</f>
        <v>1718.487</v>
      </c>
      <c r="F43" s="148">
        <f>F44</f>
        <v>1850.44</v>
      </c>
      <c r="G43" s="148">
        <f>G44</f>
        <v>310.202</v>
      </c>
      <c r="H43" s="148">
        <f>H44</f>
        <v>898.905</v>
      </c>
      <c r="I43" s="148">
        <f>I45+I46</f>
        <v>5578.150000000001</v>
      </c>
    </row>
    <row r="44" spans="1:9" s="126" customFormat="1" ht="78" customHeight="1">
      <c r="A44" s="129" t="s">
        <v>1202</v>
      </c>
      <c r="B44" s="139" t="s">
        <v>1203</v>
      </c>
      <c r="C44" s="140"/>
      <c r="D44" s="141">
        <f>SUM(D45:D46)</f>
        <v>800.1160000000001</v>
      </c>
      <c r="E44" s="141">
        <f>SUM(E45:E46)</f>
        <v>1718.487</v>
      </c>
      <c r="F44" s="141">
        <f>SUM(F45:F46)</f>
        <v>1850.44</v>
      </c>
      <c r="G44" s="141">
        <f>SUM(G45:G46)</f>
        <v>310.202</v>
      </c>
      <c r="H44" s="141">
        <f>SUM(H45:H46)</f>
        <v>898.905</v>
      </c>
      <c r="I44" s="116">
        <f>D44+E44+F44+G44+H44</f>
        <v>5578.15</v>
      </c>
    </row>
    <row r="45" spans="1:9" s="126" customFormat="1" ht="50.25" customHeight="1">
      <c r="A45" s="129" t="s">
        <v>1204</v>
      </c>
      <c r="B45" s="149" t="s">
        <v>1205</v>
      </c>
      <c r="C45" s="150" t="s">
        <v>609</v>
      </c>
      <c r="D45" s="125">
        <v>770.95</v>
      </c>
      <c r="E45" s="125">
        <v>1673.65</v>
      </c>
      <c r="F45" s="125">
        <v>1720.4</v>
      </c>
      <c r="G45" s="125">
        <v>0</v>
      </c>
      <c r="H45" s="125">
        <v>767.55</v>
      </c>
      <c r="I45" s="116">
        <f>D45+E45+F45+G45+H45</f>
        <v>4932.55</v>
      </c>
    </row>
    <row r="46" spans="1:9" s="126" customFormat="1" ht="59.25" customHeight="1">
      <c r="A46" s="153" t="s">
        <v>1206</v>
      </c>
      <c r="B46" s="154" t="s">
        <v>1207</v>
      </c>
      <c r="C46" s="155"/>
      <c r="D46" s="156">
        <v>29.166</v>
      </c>
      <c r="E46" s="156">
        <v>44.837</v>
      </c>
      <c r="F46" s="156">
        <v>130.04</v>
      </c>
      <c r="G46" s="156">
        <v>310.202</v>
      </c>
      <c r="H46" s="156">
        <v>131.355</v>
      </c>
      <c r="I46" s="157">
        <f>SUM(D46:H46)</f>
        <v>645.6</v>
      </c>
    </row>
    <row r="47" spans="1:9" ht="12">
      <c r="A47" s="151" t="s">
        <v>1208</v>
      </c>
      <c r="B47" s="92" t="s">
        <v>1142</v>
      </c>
      <c r="C47" s="93"/>
      <c r="D47" s="94">
        <f>D15+D12+D34+D29+D43+D26</f>
        <v>28827.464000000004</v>
      </c>
      <c r="E47" s="94">
        <f>E15+E12+E34+E29+E43+E26</f>
        <v>32885.211</v>
      </c>
      <c r="F47" s="94">
        <f>F15+F12+F34+F29+F43+F26</f>
        <v>69249.7</v>
      </c>
      <c r="G47" s="94">
        <f>G15+G12+G34+G29+G43+G26</f>
        <v>43852.998</v>
      </c>
      <c r="H47" s="94">
        <f>H15+H12+H34+H29+H43+H26</f>
        <v>72011.325</v>
      </c>
      <c r="I47" s="94">
        <f>I15+I12+I34+I29+I43</f>
        <v>242825.82699999996</v>
      </c>
    </row>
    <row r="48" ht="12">
      <c r="A48" s="152"/>
    </row>
    <row r="49" ht="12">
      <c r="I49" s="18"/>
    </row>
    <row r="53" ht="12">
      <c r="I53" s="18"/>
    </row>
  </sheetData>
  <sheetProtection/>
  <mergeCells count="1">
    <mergeCell ref="B8:I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K23"/>
  <sheetViews>
    <sheetView zoomScalePageLayoutView="0" workbookViewId="0" topLeftCell="A16">
      <selection activeCell="N34" sqref="N34"/>
    </sheetView>
  </sheetViews>
  <sheetFormatPr defaultColWidth="9.00390625" defaultRowHeight="12.75"/>
  <cols>
    <col min="1" max="1" width="6.25390625" style="59" customWidth="1"/>
    <col min="2" max="2" width="34.875" style="1" customWidth="1"/>
    <col min="3" max="3" width="10.375" style="60"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6384" width="9.125" style="59" customWidth="1"/>
  </cols>
  <sheetData>
    <row r="1" spans="6:11" ht="14.25" customHeight="1">
      <c r="F1" s="61"/>
      <c r="G1" s="61"/>
      <c r="I1" s="3" t="s">
        <v>1116</v>
      </c>
      <c r="K1" s="3"/>
    </row>
    <row r="2" spans="6:11" ht="14.25" customHeight="1">
      <c r="F2" s="61"/>
      <c r="G2" s="61"/>
      <c r="I2" s="3" t="s">
        <v>73</v>
      </c>
      <c r="K2" s="3"/>
    </row>
    <row r="3" spans="6:11" ht="14.25" customHeight="1">
      <c r="F3" s="61"/>
      <c r="G3" s="61"/>
      <c r="I3" s="3" t="s">
        <v>17</v>
      </c>
      <c r="K3" s="3"/>
    </row>
    <row r="4" spans="6:11" ht="14.25" customHeight="1">
      <c r="F4" s="61"/>
      <c r="G4" s="61"/>
      <c r="I4" s="3" t="s">
        <v>18</v>
      </c>
      <c r="K4" s="3"/>
    </row>
    <row r="5" spans="6:11" ht="14.25" customHeight="1">
      <c r="F5" s="61"/>
      <c r="G5" s="61"/>
      <c r="I5" s="3" t="s">
        <v>17</v>
      </c>
      <c r="K5" s="3"/>
    </row>
    <row r="6" spans="6:11" ht="12">
      <c r="F6" s="62"/>
      <c r="G6" s="62"/>
      <c r="I6" s="3" t="s">
        <v>650</v>
      </c>
      <c r="K6" s="3"/>
    </row>
    <row r="8" spans="2:9" ht="12.75">
      <c r="B8" s="257" t="s">
        <v>1117</v>
      </c>
      <c r="C8" s="257"/>
      <c r="D8" s="259"/>
      <c r="E8" s="259"/>
      <c r="F8" s="259"/>
      <c r="G8" s="259"/>
      <c r="H8" s="259"/>
      <c r="I8" s="259"/>
    </row>
    <row r="11" spans="1:9" ht="58.5" customHeight="1">
      <c r="A11" s="57" t="s">
        <v>1118</v>
      </c>
      <c r="B11" s="63" t="s">
        <v>1119</v>
      </c>
      <c r="C11" s="64"/>
      <c r="D11" s="65" t="s">
        <v>1120</v>
      </c>
      <c r="E11" s="65" t="s">
        <v>1121</v>
      </c>
      <c r="F11" s="65" t="s">
        <v>1122</v>
      </c>
      <c r="G11" s="65" t="s">
        <v>1123</v>
      </c>
      <c r="H11" s="65" t="s">
        <v>1124</v>
      </c>
      <c r="I11" s="66" t="s">
        <v>48</v>
      </c>
    </row>
    <row r="12" spans="1:9" s="72" customFormat="1" ht="13.5" customHeight="1">
      <c r="A12" s="67" t="s">
        <v>1125</v>
      </c>
      <c r="B12" s="68" t="s">
        <v>1126</v>
      </c>
      <c r="C12" s="69"/>
      <c r="D12" s="70">
        <f>SUM(D13:D15)</f>
        <v>135</v>
      </c>
      <c r="E12" s="70">
        <f>SUM(E13:E15)</f>
        <v>269</v>
      </c>
      <c r="F12" s="70">
        <f>SUM(F13:F15)</f>
        <v>269</v>
      </c>
      <c r="G12" s="70">
        <f>SUM(G13:G15)</f>
        <v>269.3</v>
      </c>
      <c r="H12" s="70">
        <f>SUM(H13:H15)</f>
        <v>269</v>
      </c>
      <c r="I12" s="71">
        <f aca="true" t="shared" si="0" ref="I12:I21">D12+E12+F12+G12+H12</f>
        <v>1211.3</v>
      </c>
    </row>
    <row r="13" spans="1:10" ht="92.25" customHeight="1">
      <c r="A13" s="73" t="s">
        <v>1127</v>
      </c>
      <c r="B13" s="74" t="s">
        <v>714</v>
      </c>
      <c r="C13" s="75" t="s">
        <v>386</v>
      </c>
      <c r="D13" s="76">
        <v>0.2</v>
      </c>
      <c r="E13" s="76">
        <v>0.2</v>
      </c>
      <c r="F13" s="76">
        <v>0.2</v>
      </c>
      <c r="G13" s="77">
        <v>0.2</v>
      </c>
      <c r="H13" s="77">
        <v>0.2</v>
      </c>
      <c r="I13" s="71">
        <f t="shared" si="0"/>
        <v>1</v>
      </c>
      <c r="J13" s="53"/>
    </row>
    <row r="14" spans="1:10" ht="81" customHeight="1">
      <c r="A14" s="78" t="s">
        <v>1128</v>
      </c>
      <c r="B14" s="79" t="s">
        <v>722</v>
      </c>
      <c r="C14" s="80" t="s">
        <v>568</v>
      </c>
      <c r="D14" s="77">
        <v>0.3</v>
      </c>
      <c r="E14" s="77">
        <v>0</v>
      </c>
      <c r="F14" s="77">
        <v>0</v>
      </c>
      <c r="G14" s="77">
        <v>0.3</v>
      </c>
      <c r="H14" s="77">
        <v>0</v>
      </c>
      <c r="I14" s="71">
        <f t="shared" si="0"/>
        <v>0.6</v>
      </c>
      <c r="J14" s="53"/>
    </row>
    <row r="15" spans="1:10" ht="71.25" customHeight="1">
      <c r="A15" s="78" t="s">
        <v>1129</v>
      </c>
      <c r="B15" s="79" t="s">
        <v>1130</v>
      </c>
      <c r="C15" s="80" t="s">
        <v>450</v>
      </c>
      <c r="D15" s="77">
        <f>118.6+15.9</f>
        <v>134.5</v>
      </c>
      <c r="E15" s="77">
        <f>237.3+31.5</f>
        <v>268.8</v>
      </c>
      <c r="F15" s="77">
        <f>237.3+31.5</f>
        <v>268.8</v>
      </c>
      <c r="G15" s="77">
        <f>237.3+31.5</f>
        <v>268.8</v>
      </c>
      <c r="H15" s="77">
        <f>237.3+31.5</f>
        <v>268.8</v>
      </c>
      <c r="I15" s="71">
        <f t="shared" si="0"/>
        <v>1209.7</v>
      </c>
      <c r="J15" s="53"/>
    </row>
    <row r="16" spans="1:10" s="72" customFormat="1" ht="15.75" customHeight="1">
      <c r="A16" s="81">
        <v>2</v>
      </c>
      <c r="B16" s="82" t="s">
        <v>1131</v>
      </c>
      <c r="C16" s="83"/>
      <c r="D16" s="84">
        <f>SUM(D17+D18)+D19</f>
        <v>191.18</v>
      </c>
      <c r="E16" s="84">
        <f>SUM(E17+E18)</f>
        <v>9304.8</v>
      </c>
      <c r="F16" s="84">
        <f>SUM(F17+F18)</f>
        <v>644.49</v>
      </c>
      <c r="G16" s="84">
        <f>SUM(G17+G18)</f>
        <v>366.40000000000003</v>
      </c>
      <c r="H16" s="84">
        <f>SUM(H17+H18)</f>
        <v>0</v>
      </c>
      <c r="I16" s="71">
        <f>D16+E16+F16+G16+H16</f>
        <v>10506.869999999999</v>
      </c>
      <c r="J16" s="85"/>
    </row>
    <row r="17" spans="1:10" ht="47.25" customHeight="1">
      <c r="A17" s="78" t="s">
        <v>1132</v>
      </c>
      <c r="B17" s="79" t="s">
        <v>1133</v>
      </c>
      <c r="C17" s="86" t="s">
        <v>766</v>
      </c>
      <c r="D17" s="77">
        <v>0</v>
      </c>
      <c r="E17" s="77">
        <v>7029.8</v>
      </c>
      <c r="F17" s="77">
        <v>0</v>
      </c>
      <c r="G17" s="87">
        <v>0</v>
      </c>
      <c r="H17" s="87">
        <v>0</v>
      </c>
      <c r="I17" s="71">
        <f t="shared" si="0"/>
        <v>7029.8</v>
      </c>
      <c r="J17" s="53"/>
    </row>
    <row r="18" spans="1:10" ht="47.25" customHeight="1">
      <c r="A18" s="78" t="s">
        <v>1134</v>
      </c>
      <c r="B18" s="79" t="s">
        <v>1135</v>
      </c>
      <c r="C18" s="80" t="s">
        <v>793</v>
      </c>
      <c r="D18" s="77">
        <f>136.07+31.5</f>
        <v>167.57</v>
      </c>
      <c r="E18" s="77">
        <v>2275</v>
      </c>
      <c r="F18" s="77">
        <v>644.49</v>
      </c>
      <c r="G18" s="87">
        <f>874.7-508.3</f>
        <v>366.40000000000003</v>
      </c>
      <c r="H18" s="87">
        <v>0</v>
      </c>
      <c r="I18" s="71">
        <f>D18+E18+F18+G18+H18</f>
        <v>3453.4600000000005</v>
      </c>
      <c r="J18" s="53"/>
    </row>
    <row r="19" spans="1:10" ht="47.25" customHeight="1">
      <c r="A19" s="78" t="s">
        <v>1136</v>
      </c>
      <c r="B19" s="79" t="s">
        <v>1137</v>
      </c>
      <c r="C19" s="88"/>
      <c r="D19" s="87">
        <v>23.61</v>
      </c>
      <c r="E19" s="87">
        <v>0</v>
      </c>
      <c r="F19" s="87">
        <v>0</v>
      </c>
      <c r="G19" s="87">
        <v>0</v>
      </c>
      <c r="H19" s="87">
        <v>0</v>
      </c>
      <c r="I19" s="71">
        <v>23.61</v>
      </c>
      <c r="J19" s="53"/>
    </row>
    <row r="20" spans="1:10" s="72" customFormat="1" ht="25.5" customHeight="1">
      <c r="A20" s="81" t="s">
        <v>1138</v>
      </c>
      <c r="B20" s="82" t="s">
        <v>1139</v>
      </c>
      <c r="C20" s="89"/>
      <c r="D20" s="90">
        <f>SUM(D21:D22)</f>
        <v>39.36</v>
      </c>
      <c r="E20" s="90">
        <f>SUM(E21:E22)</f>
        <v>105.65</v>
      </c>
      <c r="F20" s="90">
        <f>SUM(F21:F22)</f>
        <v>152.05</v>
      </c>
      <c r="G20" s="90">
        <f>SUM(G21:G22)</f>
        <v>96.41</v>
      </c>
      <c r="H20" s="90">
        <f>SUM(H21:H22)</f>
        <v>236.12</v>
      </c>
      <c r="I20" s="71">
        <f t="shared" si="0"/>
        <v>629.59</v>
      </c>
      <c r="J20" s="85"/>
    </row>
    <row r="21" spans="1:10" ht="25.5" customHeight="1">
      <c r="A21" s="78" t="s">
        <v>1140</v>
      </c>
      <c r="B21" s="79" t="s">
        <v>1141</v>
      </c>
      <c r="C21" s="88" t="s">
        <v>801</v>
      </c>
      <c r="D21" s="87">
        <f>0+2.76</f>
        <v>2.76</v>
      </c>
      <c r="E21" s="87">
        <f>0+4.25</f>
        <v>4.25</v>
      </c>
      <c r="F21" s="87">
        <f>0+9.25</f>
        <v>9.25</v>
      </c>
      <c r="G21" s="87">
        <f>0+29.41</f>
        <v>29.41</v>
      </c>
      <c r="H21" s="87">
        <v>99.82</v>
      </c>
      <c r="I21" s="71">
        <f t="shared" si="0"/>
        <v>145.49</v>
      </c>
      <c r="J21" s="53"/>
    </row>
    <row r="22" spans="1:10" ht="25.5" customHeight="1">
      <c r="A22" s="158" t="s">
        <v>1210</v>
      </c>
      <c r="B22" s="79" t="s">
        <v>1209</v>
      </c>
      <c r="C22" s="159"/>
      <c r="D22" s="160">
        <v>36.6</v>
      </c>
      <c r="E22" s="160">
        <v>101.4</v>
      </c>
      <c r="F22" s="160">
        <v>142.8</v>
      </c>
      <c r="G22" s="160">
        <v>67</v>
      </c>
      <c r="H22" s="160">
        <v>136.3</v>
      </c>
      <c r="I22" s="157">
        <f>SUM(D22:H22)</f>
        <v>484.1</v>
      </c>
      <c r="J22" s="53"/>
    </row>
    <row r="23" spans="1:10" ht="27.75" customHeight="1">
      <c r="A23" s="91">
        <v>4</v>
      </c>
      <c r="B23" s="92" t="s">
        <v>1142</v>
      </c>
      <c r="C23" s="93"/>
      <c r="D23" s="94">
        <f aca="true" t="shared" si="1" ref="D23:I23">D20+D16+D12</f>
        <v>365.54</v>
      </c>
      <c r="E23" s="94">
        <f t="shared" si="1"/>
        <v>9679.449999999999</v>
      </c>
      <c r="F23" s="94">
        <f t="shared" si="1"/>
        <v>1065.54</v>
      </c>
      <c r="G23" s="94">
        <f t="shared" si="1"/>
        <v>732.1100000000001</v>
      </c>
      <c r="H23" s="94">
        <f t="shared" si="1"/>
        <v>505.12</v>
      </c>
      <c r="I23" s="94">
        <f t="shared" si="1"/>
        <v>12347.759999999998</v>
      </c>
      <c r="J23" s="53"/>
    </row>
  </sheetData>
  <sheetProtection/>
  <mergeCells count="1">
    <mergeCell ref="B8:I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2D050"/>
  </sheetPr>
  <dimension ref="A1:D31"/>
  <sheetViews>
    <sheetView tabSelected="1" zoomScale="160" zoomScaleNormal="160" zoomScalePageLayoutView="0" workbookViewId="0" topLeftCell="B7">
      <selection activeCell="D16" sqref="D16"/>
    </sheetView>
  </sheetViews>
  <sheetFormatPr defaultColWidth="9.00390625" defaultRowHeight="12.75"/>
  <cols>
    <col min="1" max="1" width="5.75390625" style="1" customWidth="1"/>
    <col min="2" max="2" width="49.75390625" style="4" customWidth="1"/>
    <col min="3" max="3" width="19.875" style="1" customWidth="1"/>
    <col min="4" max="4" width="11.25390625" style="18" customWidth="1"/>
    <col min="5" max="5" width="9.125" style="8" customWidth="1"/>
    <col min="6" max="6" width="53.125" style="8" customWidth="1"/>
    <col min="7" max="16384" width="9.125" style="8" customWidth="1"/>
  </cols>
  <sheetData>
    <row r="1" ht="11.25">
      <c r="D1" s="13" t="s">
        <v>198</v>
      </c>
    </row>
    <row r="2" ht="11.25">
      <c r="D2" s="13" t="s">
        <v>73</v>
      </c>
    </row>
    <row r="3" ht="11.25">
      <c r="D3" s="13" t="s">
        <v>17</v>
      </c>
    </row>
    <row r="4" ht="11.25">
      <c r="D4" s="13" t="s">
        <v>18</v>
      </c>
    </row>
    <row r="5" ht="11.25">
      <c r="D5" s="13" t="s">
        <v>17</v>
      </c>
    </row>
    <row r="6" ht="11.25">
      <c r="D6" s="3" t="s">
        <v>650</v>
      </c>
    </row>
    <row r="7" ht="11.25">
      <c r="D7" s="14"/>
    </row>
    <row r="8" spans="1:4" ht="11.25">
      <c r="A8" s="257" t="s">
        <v>700</v>
      </c>
      <c r="B8" s="260"/>
      <c r="C8" s="260"/>
      <c r="D8" s="260"/>
    </row>
    <row r="10" spans="1:4" ht="12.75" customHeight="1">
      <c r="A10" s="261" t="s">
        <v>53</v>
      </c>
      <c r="B10" s="261" t="s">
        <v>361</v>
      </c>
      <c r="C10" s="261" t="s">
        <v>26</v>
      </c>
      <c r="D10" s="262" t="s">
        <v>48</v>
      </c>
    </row>
    <row r="11" spans="1:4" ht="24" customHeight="1">
      <c r="A11" s="261"/>
      <c r="B11" s="261"/>
      <c r="C11" s="261"/>
      <c r="D11" s="262"/>
    </row>
    <row r="12" spans="1:4" s="9" customFormat="1" ht="11.25">
      <c r="A12" s="6">
        <v>1</v>
      </c>
      <c r="B12" s="6">
        <v>2</v>
      </c>
      <c r="C12" s="6">
        <v>3</v>
      </c>
      <c r="D12" s="6">
        <v>4</v>
      </c>
    </row>
    <row r="13" spans="1:4" s="9" customFormat="1" ht="22.5">
      <c r="A13" s="5">
        <v>1</v>
      </c>
      <c r="B13" s="7" t="s">
        <v>858</v>
      </c>
      <c r="C13" s="2" t="s">
        <v>360</v>
      </c>
      <c r="D13" s="15">
        <v>0</v>
      </c>
    </row>
    <row r="14" spans="1:4" ht="33.75">
      <c r="A14" s="5">
        <f>SUM(A13+1)</f>
        <v>2</v>
      </c>
      <c r="B14" s="7" t="s">
        <v>859</v>
      </c>
      <c r="C14" s="2" t="s">
        <v>359</v>
      </c>
      <c r="D14" s="15">
        <v>0</v>
      </c>
    </row>
    <row r="15" spans="1:4" ht="22.5">
      <c r="A15" s="5">
        <f aca="true" t="shared" si="0" ref="A15:A22">SUM(A14+1)</f>
        <v>3</v>
      </c>
      <c r="B15" s="7" t="s">
        <v>351</v>
      </c>
      <c r="C15" s="2" t="s">
        <v>49</v>
      </c>
      <c r="D15" s="15">
        <v>122090.27</v>
      </c>
    </row>
    <row r="16" spans="1:4" ht="22.5">
      <c r="A16" s="5">
        <f t="shared" si="0"/>
        <v>4</v>
      </c>
      <c r="B16" s="7" t="s">
        <v>23</v>
      </c>
      <c r="C16" s="2" t="s">
        <v>24</v>
      </c>
      <c r="D16" s="15">
        <f>D17+D18+D19+D20</f>
        <v>0</v>
      </c>
    </row>
    <row r="17" spans="1:4" ht="22.5">
      <c r="A17" s="5">
        <f t="shared" si="0"/>
        <v>5</v>
      </c>
      <c r="B17" s="7" t="s">
        <v>860</v>
      </c>
      <c r="C17" s="2" t="s">
        <v>358</v>
      </c>
      <c r="D17" s="15">
        <v>0</v>
      </c>
    </row>
    <row r="18" spans="1:4" s="9" customFormat="1" ht="67.5">
      <c r="A18" s="5">
        <f t="shared" si="0"/>
        <v>6</v>
      </c>
      <c r="B18" s="7" t="s">
        <v>861</v>
      </c>
      <c r="C18" s="2" t="s">
        <v>357</v>
      </c>
      <c r="D18" s="15">
        <v>0</v>
      </c>
    </row>
    <row r="19" spans="1:4" ht="22.5">
      <c r="A19" s="5">
        <f t="shared" si="0"/>
        <v>7</v>
      </c>
      <c r="B19" s="7" t="s">
        <v>863</v>
      </c>
      <c r="C19" s="2" t="s">
        <v>356</v>
      </c>
      <c r="D19" s="15">
        <v>0</v>
      </c>
    </row>
    <row r="20" spans="1:4" s="9" customFormat="1" ht="22.5">
      <c r="A20" s="5">
        <f t="shared" si="0"/>
        <v>8</v>
      </c>
      <c r="B20" s="7" t="s">
        <v>352</v>
      </c>
      <c r="C20" s="2" t="s">
        <v>353</v>
      </c>
      <c r="D20" s="15"/>
    </row>
    <row r="21" spans="1:4" s="9" customFormat="1" ht="67.5">
      <c r="A21" s="5">
        <f t="shared" si="0"/>
        <v>9</v>
      </c>
      <c r="B21" s="7" t="s">
        <v>862</v>
      </c>
      <c r="C21" s="2" t="s">
        <v>355</v>
      </c>
      <c r="D21" s="15"/>
    </row>
    <row r="22" spans="1:4" ht="21">
      <c r="A22" s="10">
        <f t="shared" si="0"/>
        <v>10</v>
      </c>
      <c r="B22" s="11" t="s">
        <v>354</v>
      </c>
      <c r="C22" s="12"/>
      <c r="D22" s="16">
        <f>D13+D14+D15+D16</f>
        <v>122090.27</v>
      </c>
    </row>
    <row r="23" spans="1:4" ht="11.25">
      <c r="A23" s="8"/>
      <c r="B23" s="8"/>
      <c r="C23" s="8"/>
      <c r="D23" s="17"/>
    </row>
    <row r="24" spans="1:4" ht="11.25">
      <c r="A24" s="8"/>
      <c r="B24" s="8"/>
      <c r="C24" s="8"/>
      <c r="D24" s="17"/>
    </row>
    <row r="25" spans="1:4" ht="11.25">
      <c r="A25" s="8"/>
      <c r="B25" s="8"/>
      <c r="C25" s="8"/>
      <c r="D25" s="17"/>
    </row>
    <row r="26" spans="1:4" ht="11.25">
      <c r="A26" s="8"/>
      <c r="B26" s="8"/>
      <c r="C26" s="8"/>
      <c r="D26" s="17"/>
    </row>
    <row r="27" spans="1:4" ht="11.25">
      <c r="A27" s="8"/>
      <c r="B27" s="8"/>
      <c r="C27" s="8"/>
      <c r="D27" s="17"/>
    </row>
    <row r="28" spans="1:4" ht="11.25">
      <c r="A28" s="8"/>
      <c r="B28" s="8"/>
      <c r="C28" s="8"/>
      <c r="D28" s="17"/>
    </row>
    <row r="29" spans="1:4" ht="11.25">
      <c r="A29" s="8"/>
      <c r="B29" s="8"/>
      <c r="C29" s="8"/>
      <c r="D29" s="17"/>
    </row>
    <row r="30" spans="1:4" ht="11.25">
      <c r="A30" s="8"/>
      <c r="B30" s="8"/>
      <c r="C30" s="8"/>
      <c r="D30" s="17"/>
    </row>
    <row r="31" spans="1:4" ht="11.25">
      <c r="A31" s="8"/>
      <c r="B31" s="8"/>
      <c r="C31" s="8"/>
      <c r="D31" s="17"/>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2020-10-14T12:16:45Z</cp:lastPrinted>
  <dcterms:created xsi:type="dcterms:W3CDTF">2009-04-03T07:50:46Z</dcterms:created>
  <dcterms:modified xsi:type="dcterms:W3CDTF">2020-11-20T08:20:34Z</dcterms:modified>
  <cp:category/>
  <cp:version/>
  <cp:contentType/>
  <cp:contentStatus/>
</cp:coreProperties>
</file>