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05" yWindow="225" windowWidth="14535" windowHeight="12705"/>
  </bookViews>
  <sheets>
    <sheet name="Приложение 1" sheetId="24" r:id="rId1"/>
  </sheets>
  <definedNames>
    <definedName name="_xlnm.Print_Area" localSheetId="0">'Приложение 1'!$A$1:$F$134</definedName>
  </definedNames>
  <calcPr calcId="145621"/>
</workbook>
</file>

<file path=xl/calcChain.xml><?xml version="1.0" encoding="utf-8"?>
<calcChain xmlns="http://schemas.openxmlformats.org/spreadsheetml/2006/main">
  <c r="E130" i="24" l="1"/>
  <c r="D130" i="24"/>
  <c r="E128" i="24"/>
  <c r="D128" i="24"/>
  <c r="F127" i="24"/>
  <c r="F126" i="24"/>
  <c r="F125" i="24"/>
  <c r="E124" i="24"/>
  <c r="F124" i="24" s="1"/>
  <c r="D124" i="24"/>
  <c r="F123" i="24"/>
  <c r="F122" i="24"/>
  <c r="E121" i="24"/>
  <c r="F121" i="24" s="1"/>
  <c r="D121" i="24"/>
  <c r="F120" i="24"/>
  <c r="F119" i="24"/>
  <c r="F118" i="24"/>
  <c r="F117" i="24"/>
  <c r="F116" i="24"/>
  <c r="F115" i="24"/>
  <c r="F114" i="24"/>
  <c r="F113" i="24"/>
  <c r="F112" i="24"/>
  <c r="F111" i="24"/>
  <c r="F110" i="24"/>
  <c r="E109" i="24"/>
  <c r="F109" i="24" s="1"/>
  <c r="D109" i="24"/>
  <c r="F108" i="24"/>
  <c r="E107" i="24"/>
  <c r="D107" i="24"/>
  <c r="F106" i="24"/>
  <c r="F105" i="24"/>
  <c r="F104" i="24"/>
  <c r="F103" i="24"/>
  <c r="F102" i="24"/>
  <c r="F101" i="24"/>
  <c r="F100" i="24"/>
  <c r="F99" i="24"/>
  <c r="F98" i="24"/>
  <c r="F97" i="24"/>
  <c r="E96" i="24"/>
  <c r="F96" i="24" s="1"/>
  <c r="D96" i="24"/>
  <c r="F95" i="24"/>
  <c r="F94" i="24"/>
  <c r="F93" i="24"/>
  <c r="D92" i="24"/>
  <c r="F91" i="24"/>
  <c r="F90" i="24"/>
  <c r="E89" i="24"/>
  <c r="D89" i="24"/>
  <c r="D88" i="24"/>
  <c r="D87" i="24"/>
  <c r="E83" i="24"/>
  <c r="D83" i="24"/>
  <c r="E74" i="24"/>
  <c r="D74" i="24"/>
  <c r="F73" i="24"/>
  <c r="E72" i="24"/>
  <c r="F72" i="24" s="1"/>
  <c r="D72" i="24"/>
  <c r="E70" i="24"/>
  <c r="D70" i="24"/>
  <c r="F68" i="24"/>
  <c r="F67" i="24"/>
  <c r="E66" i="24"/>
  <c r="F66" i="24" s="1"/>
  <c r="D66" i="24"/>
  <c r="E65" i="24"/>
  <c r="F65" i="24" s="1"/>
  <c r="D65" i="24"/>
  <c r="F64" i="24"/>
  <c r="F63" i="24"/>
  <c r="F61" i="24"/>
  <c r="E60" i="24"/>
  <c r="F60" i="24" s="1"/>
  <c r="D60" i="24"/>
  <c r="F59" i="24"/>
  <c r="F58" i="24"/>
  <c r="F57" i="24"/>
  <c r="E56" i="24"/>
  <c r="D56" i="24"/>
  <c r="F55" i="24"/>
  <c r="F54" i="24"/>
  <c r="E53" i="24"/>
  <c r="F53" i="24" s="1"/>
  <c r="D53" i="24"/>
  <c r="E52" i="24"/>
  <c r="F52" i="24" s="1"/>
  <c r="D52" i="24"/>
  <c r="E51" i="24"/>
  <c r="F51" i="24" s="1"/>
  <c r="D51" i="24"/>
  <c r="E48" i="24"/>
  <c r="D48" i="24"/>
  <c r="F46" i="24"/>
  <c r="E45" i="24"/>
  <c r="D45" i="24"/>
  <c r="F42" i="24"/>
  <c r="E41" i="24"/>
  <c r="D41" i="24"/>
  <c r="F37" i="24"/>
  <c r="E36" i="24"/>
  <c r="F36" i="24" s="1"/>
  <c r="D36" i="24"/>
  <c r="F33" i="24"/>
  <c r="F29" i="24"/>
  <c r="E28" i="24"/>
  <c r="F28" i="24" s="1"/>
  <c r="D28" i="24"/>
  <c r="E27" i="24"/>
  <c r="F27" i="24" s="1"/>
  <c r="D27" i="24"/>
  <c r="F26" i="24"/>
  <c r="F25" i="24"/>
  <c r="F24" i="24"/>
  <c r="F23" i="24"/>
  <c r="E22" i="24"/>
  <c r="F22" i="24" s="1"/>
  <c r="D22" i="24"/>
  <c r="F21" i="24"/>
  <c r="F18" i="24"/>
  <c r="F17" i="24"/>
  <c r="A15" i="24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10" i="24" s="1"/>
  <c r="A111" i="24" s="1"/>
  <c r="A112" i="24" s="1"/>
  <c r="A113" i="24" s="1"/>
  <c r="A114" i="24" s="1"/>
  <c r="A115" i="24" s="1"/>
  <c r="A116" i="24" s="1"/>
  <c r="A117" i="24" s="1"/>
  <c r="A118" i="24" s="1"/>
  <c r="A119" i="24" s="1"/>
  <c r="A120" i="24" s="1"/>
  <c r="A121" i="24" s="1"/>
  <c r="A122" i="24" s="1"/>
  <c r="A123" i="24" s="1"/>
  <c r="A124" i="24" s="1"/>
  <c r="A125" i="24" s="1"/>
  <c r="A126" i="24" s="1"/>
  <c r="A127" i="24" s="1"/>
  <c r="A128" i="24" s="1"/>
  <c r="A129" i="24" s="1"/>
  <c r="A130" i="24" s="1"/>
  <c r="A131" i="24" s="1"/>
  <c r="A132" i="24" s="1"/>
  <c r="A133" i="24" s="1"/>
  <c r="A134" i="24" s="1"/>
  <c r="F14" i="24"/>
  <c r="E13" i="24"/>
  <c r="F13" i="24" s="1"/>
  <c r="D13" i="24"/>
  <c r="A13" i="24"/>
  <c r="D12" i="24"/>
  <c r="D134" i="24" s="1"/>
  <c r="F41" i="24" l="1"/>
  <c r="F56" i="24"/>
  <c r="F107" i="24"/>
  <c r="E12" i="24"/>
  <c r="F12" i="24" s="1"/>
  <c r="F45" i="24"/>
  <c r="F89" i="24"/>
  <c r="E92" i="24"/>
  <c r="F92" i="24" l="1"/>
  <c r="E88" i="24"/>
  <c r="F88" i="24" l="1"/>
  <c r="E87" i="24"/>
  <c r="F87" i="24" l="1"/>
  <c r="E134" i="24"/>
  <c r="F134" i="24" s="1"/>
</calcChain>
</file>

<file path=xl/sharedStrings.xml><?xml version="1.0" encoding="utf-8"?>
<sst xmlns="http://schemas.openxmlformats.org/spreadsheetml/2006/main" count="258" uniqueCount="237">
  <si>
    <t>18210502010021000110</t>
  </si>
  <si>
    <t>18210503000010000110</t>
  </si>
  <si>
    <t xml:space="preserve">      Единый сельскохозяйственный налог</t>
  </si>
  <si>
    <t>18210503010011000110</t>
  </si>
  <si>
    <t>90111100000000000000</t>
  </si>
  <si>
    <t>Исполнено в рублях</t>
  </si>
  <si>
    <t>00011300000000000000</t>
  </si>
  <si>
    <t>00011301995050000130</t>
  </si>
  <si>
    <t>18210102010011000110</t>
  </si>
  <si>
    <t>18210102020011000110</t>
  </si>
  <si>
    <t>18210102030011000110</t>
  </si>
  <si>
    <t>18210102030013000110</t>
  </si>
  <si>
    <t>18210102040011000110</t>
  </si>
  <si>
    <t>18210502010023000110</t>
  </si>
  <si>
    <t>18210504000020000110</t>
  </si>
  <si>
    <t xml:space="preserve">      Налог, взимаемый в связи с применением патентной системы налогообложения</t>
  </si>
  <si>
    <t>18210504020021000110</t>
  </si>
  <si>
    <t xml:space="preserve">      ДОХОДЫ ОТ ИСПОЛЬЗОВАНИЯ ИМУЩЕСТВА, НАХОДЯЩЕГОСЯ В ГОСУДАРСТВЕННОЙ И МУНИЦИПАЛЬНОЙ СОБСТВЕННОСТИ</t>
  </si>
  <si>
    <t>90111107015050000120</t>
  </si>
  <si>
    <t xml:space="preserve">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</si>
  <si>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04811200000000000000</t>
  </si>
  <si>
    <t xml:space="preserve">     ПЛАТЕЖИ ПРИ ПОЛЬЗОВАНИИ ПРИРОДНЫМИ РЕСУРСАМИ</t>
  </si>
  <si>
    <t>04811201010016000120</t>
  </si>
  <si>
    <t xml:space="preserve">     Плата за выбросы загрязняющих веществ в атмосферный воздух стационарными объектами</t>
  </si>
  <si>
    <t xml:space="preserve">     ДОХОДЫ ОТ ОКАЗАНИЯ ПЛАТНЫХ УСЛУГ И КОМПЕНСАЦИИ ЗАТРАТ ГОСУДАРСТВА</t>
  </si>
  <si>
    <t>90611301995050001130</t>
  </si>
  <si>
    <t>90611301995050003130</t>
  </si>
  <si>
    <t>90111400000000000000</t>
  </si>
  <si>
    <t xml:space="preserve">    ДОХОДЫ ОТ ПРОДАЖИ МАТЕРИАЛЬНЫХ И НЕМАТЕРИАЛЬНЫХ АКТИВОВ</t>
  </si>
  <si>
    <t>00011600000000000000</t>
  </si>
  <si>
    <t xml:space="preserve">    ШТРАФЫ, САНКЦИИ,ВОЗМЕЩЕНИЕ УЩЕРБА</t>
  </si>
  <si>
    <t>00020000000000000000</t>
  </si>
  <si>
    <t xml:space="preserve">    БЕЗВОЗМЕЗДНЫЕ ПОСТУПЛЕНИЯ</t>
  </si>
  <si>
    <t>00020200000000000000</t>
  </si>
  <si>
    <t xml:space="preserve">     Безвозмездные поступления от других бюджетов бюджетной системы Российской Федерации</t>
  </si>
  <si>
    <t xml:space="preserve">     ДОТАЦИИ БЮДЖЕТАМ СУБЪЕКТОВ РФ И МУНИЦИПАЛЬНЫМ ОБРАЗОВАНИЯМ</t>
  </si>
  <si>
    <t xml:space="preserve">      Дотации бюджетам муниципальных районов на выравнивание бюджетной обеспеченности</t>
  </si>
  <si>
    <t xml:space="preserve">    СУБСИДИИ БЮДЖЕТАМ СУБЪЕКТОВ РОССИЙСКОЙ ФЕДЕРАЦИИ И МУНИЦИПАЛЬНЫХ ОБРАЗОВАНИЙ (МЕЖБЮДЖЕТНЫЕ СУБСИДИИ)</t>
  </si>
  <si>
    <t xml:space="preserve">      Прочие субсидии бюджетам муниципальных районов, в том числе:</t>
  </si>
  <si>
    <t xml:space="preserve">     СУБВЕНЦИИ БЮДЖЕТАМ СУБЪЕКТОВ РФ И МУНИЦИПАЛЬНЫХ ОБРАЗОВАНИЙ</t>
  </si>
  <si>
    <t xml:space="preserve">      Субвенции бюджетам муниципальных районов на выполнение передаваемых полномочий субъектов РФ, в том числе:</t>
  </si>
  <si>
    <t xml:space="preserve">      Субвенции на осуществление государственного полномочия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</si>
  <si>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 xml:space="preserve">    Субвенции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</t>
  </si>
  <si>
    <t xml:space="preserve">    Субвенции на осуществление государственного полномочия Свердловской области по расчету и предоставлению за счет средств областного бюджета бюджетам поселений дотаций на выравнивание бюджетной обеспеченности поселений</t>
  </si>
  <si>
    <t xml:space="preserve">     Субвенции на осуществление государственного полномочия по  определению перечня лиц, уполномоченных составлять протоколы об административных правонарушениях, предусмотренных законом Свердловской области</t>
  </si>
  <si>
    <t xml:space="preserve">     Субвенции на осуществление государственного полномочия по  созданию административных комиссий</t>
  </si>
  <si>
    <t xml:space="preserve">      Прочие субвенции бюджетам муниципальных районов, в том числе:</t>
  </si>
  <si>
    <t>00021900000000000000</t>
  </si>
  <si>
    <t xml:space="preserve">   ВОЗВРАТ ОСТАТКОВ СУБСИДИЙ, СУБВЕНЦИЙ И ИНЫХ МЕЖБЮДЖЕТНЫХ ТРАНСФЕРТОВ, ИМЕЮЩИХ ЦЕЛЕВОЕ НАЗНАЧЕНИЕ, ПРОШЛЫХ ЛЕТ</t>
  </si>
  <si>
    <t>ИТОГО ДОХОДОВ</t>
  </si>
  <si>
    <t>Номер строки</t>
  </si>
  <si>
    <t>Код классификации доходов бюджета</t>
  </si>
  <si>
    <t>Наименование показателя</t>
  </si>
  <si>
    <t>Исполнено в процентах</t>
  </si>
  <si>
    <t>00010000000000000000</t>
  </si>
  <si>
    <t xml:space="preserve">    НАЛОГОВЫЕ И НЕНАЛОГОВЫЕ ДОХОДЫ</t>
  </si>
  <si>
    <t>18210100000000000000</t>
  </si>
  <si>
    <t xml:space="preserve">    НАЛОГИ НА ПРИБЫЛЬ, ДОХОДЫ</t>
  </si>
  <si>
    <t>18210500000000000000</t>
  </si>
  <si>
    <t xml:space="preserve">      НАЛОГИ НА СОВОКУПНЫЙ ДОХОД</t>
  </si>
  <si>
    <t>18210502000020000110</t>
  </si>
  <si>
    <t xml:space="preserve">      Единый налог на вмененный доход для отдельных видов деятельности</t>
  </si>
  <si>
    <t>00010300000000000000</t>
  </si>
  <si>
    <t>НАЛОГИ НА ТОВАРЫ (РАБОТЫ, УСЛУГИ), РЕАЛИЗУЕМЫЕ НА ТЕРРИТОРИИ РОССИЙСКОЙ ФЕДЕРАЦИИ</t>
  </si>
  <si>
    <t>90111105075050000120</t>
  </si>
  <si>
    <t>90111105075050003120</t>
  </si>
  <si>
    <t xml:space="preserve">    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</si>
  <si>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Федерации(сумма платежа (перерасчеты, недоимка и задолженность по соответствующему платежу, в том числе по отмененому)</t>
  </si>
  <si>
    <t>18210102010012100110</t>
  </si>
  <si>
    <t xml:space="preserve">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Федерации(пени по соответствующему платежу)</t>
  </si>
  <si>
    <t xml:space="preserve">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 занимающихся частной практикой в соответствии со статьей 227 Налогового кодекса Российской Федерации(сумма платежа (перерасчеты, недоимка и задолженность по соответствующему платежу, в том числе по отмененому)</t>
  </si>
  <si>
    <t xml:space="preserve">    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отмененому)</t>
  </si>
  <si>
    <t xml:space="preserve">      Налог на доходы физических лиц с доходов, полученных физическими лицами в соответствии со статьей 228 Налогового Кодекса Российской Федерации (суммы женежных взысканий (штрафов) по соответствующему платежу согласно законодательству Российской Федерации)</t>
  </si>
  <si>
    <t xml:space="preserve">   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Федерации(сумма платежа (перерасчеты, недоимка и задолженность по соответствующему платежу, в том числе по отмененому)</t>
  </si>
  <si>
    <t xml:space="preserve">    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отмененому)</t>
  </si>
  <si>
    <t>18210502010022100110</t>
  </si>
  <si>
    <t xml:space="preserve">      Единый налог на вмененный доход для отдельных видов деятельности (пени по соответствующему платежу)</t>
  </si>
  <si>
    <t xml:space="preserve">      Единый сельскохозяйственный налог (сумма платежа (перерасчеты, недоимка и задолженность по соответствующему платежу, в том числе по отмененому)</t>
  </si>
  <si>
    <t xml:space="preserve">      Доходы от сдачи в аренду имущества, составляющего казну муниципальных районов (за исключением земельных участков) (доходы от сдачи в аренду объектов нежилого фонда муниципальных районов, находящихся в казне муниципальных районов и не являющихся памятниками истории, культуры и градостроительства) </t>
  </si>
  <si>
    <t xml:space="preserve">      Прочие доходы от оказания платных услуг (работ) получателями средств бюджетов муниципальных районов (в части платы за присмотр и уход за детьми, осваивающими образовательные программы дошкольного образования в казенных муниципальных общеобразовательных организациях)</t>
  </si>
  <si>
    <t xml:space="preserve">      Прочие доходы от оказания платных услуг (работ) получателями средств бюджетов муниципальных районов (плата за питание учащихся в казенных муниципальных общеобразовательных школах)  </t>
  </si>
  <si>
    <t xml:space="preserve">      Субвенции бюджетам муниципальных районов на предоставление гражданам субсидий на оплату жилого помещения и коммунальных услуг</t>
  </si>
  <si>
    <t>18210501000010000110</t>
  </si>
  <si>
    <t xml:space="preserve">   Налог, взимаемый в связи с применением упрощенной системы налогообложения</t>
  </si>
  <si>
    <t>18210501011011000110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</si>
  <si>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</si>
  <si>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18210501011012100110</t>
  </si>
  <si>
    <t xml:space="preserve">  Налог, взимаемый с налогоплательщиков, выбравших в качестве объекта налогообложения доходы (сумма платежа (пени по соответствующему платежу)</t>
  </si>
  <si>
    <t>18210501011013000110</t>
  </si>
  <si>
    <t xml:space="preserve">  Налог, взимаемый с налогоплательщиков, выбравших в качестве объекта налогообложения доходы  (суммы денежных взысканий (штрафов) по соответствующему платежу согласно законодательству Российской Федерации)</t>
  </si>
  <si>
    <t>18210501021011000110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</si>
  <si>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</si>
  <si>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18210501021012100110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</si>
  <si>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</si>
  <si>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18210501021013000110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</si>
  <si>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 </t>
  </si>
  <si>
    <t xml:space="preserve">    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</si>
  <si>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 xml:space="preserve">      Налог, взимаемый в связи с применением патентной системы налогообложения (сумма платежа (перерасчеты, недоимка и задолженность по соответствующему платежу, в том числе по отмененому)</t>
  </si>
  <si>
    <t>90611301995050004130</t>
  </si>
  <si>
    <t xml:space="preserve">      Прочие доходы от оказания платных услуг (работ) получателями средств бюджетов муниципальных районов </t>
  </si>
  <si>
    <t>18210102010013000110</t>
  </si>
  <si>
    <t>18210102030012100110</t>
  </si>
  <si>
    <t xml:space="preserve">    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</si>
  <si>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00010800000000000000</t>
  </si>
  <si>
    <t xml:space="preserve">     ГОСУДАРСТВЕННАЯ ПОШЛИНА</t>
  </si>
  <si>
    <t xml:space="preserve">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</si>
  <si>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Федерации(суммы денежных взысканий (штрафов) по соответствующему платежу согласно законодательству Российской Федерации)</t>
  </si>
  <si>
    <t xml:space="preserve">    Возрат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</si>
  <si>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  ПРОЧИЕ НЕНАЛОГОВЫЕ ДОХОДЫ</t>
  </si>
  <si>
    <t>90111105013050000120</t>
  </si>
  <si>
    <t>00011302995050000130</t>
  </si>
  <si>
    <t>Прочие доходы от компенсации затрат бюджетов МР, из них:</t>
  </si>
  <si>
    <t>90111406013050000430</t>
  </si>
  <si>
    <t xml:space="preserve">    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</si>
  <si>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04811201041016000120</t>
  </si>
  <si>
    <t>90111700000000000000</t>
  </si>
  <si>
    <t xml:space="preserve">      Субвенции на осуществление госудрственного полномочия Российской Федерации предоставлению мер социальной поддержки по оплате жилого помещения</t>
  </si>
  <si>
    <t>Приложение № 1</t>
  </si>
  <si>
    <t xml:space="preserve">        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</si>
  <si>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 xml:space="preserve">      ИНЫЕ МЕЖБЮДЖЕТНЫЕ ТРАНСФЕРТЫ</t>
  </si>
  <si>
    <t>10010302231010000110</t>
  </si>
  <si>
    <t xml:space="preserve">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</si>
  <si>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</si>
  <si>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 xml:space="preserve">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</si>
  <si>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</si>
  <si>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</si>
  <si>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</si>
  <si>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 xml:space="preserve">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</si>
  <si>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90111701050050000180</t>
  </si>
  <si>
    <t xml:space="preserve">    Невыясненные поступления, зачисляемые в бюджеты  муниципальных районов</t>
  </si>
  <si>
    <t>90120210000000000150</t>
  </si>
  <si>
    <t>90120215001050000150</t>
  </si>
  <si>
    <t>00020220000000000150</t>
  </si>
  <si>
    <t>00020229999050000150</t>
  </si>
  <si>
    <t>90120229999050000150</t>
  </si>
  <si>
    <t>90620229999050000150</t>
  </si>
  <si>
    <t>00020203000000000150</t>
  </si>
  <si>
    <t>90120230022050000150</t>
  </si>
  <si>
    <t>00020230024050000150</t>
  </si>
  <si>
    <t>90120230024050000150</t>
  </si>
  <si>
    <t>90620230024050000150</t>
  </si>
  <si>
    <t xml:space="preserve">    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</si>
  <si>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90120235250050000150</t>
  </si>
  <si>
    <t>90120235462050000150</t>
  </si>
  <si>
    <t>00020239999050000150</t>
  </si>
  <si>
    <t>90620239999050000150</t>
  </si>
  <si>
    <t>00020240000000000150</t>
  </si>
  <si>
    <t>90120240014050000150</t>
  </si>
  <si>
    <t xml:space="preserve">      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</si>
  <si>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относящихся к доходам бюджета</t>
  </si>
  <si>
    <t>90111109045050004120</t>
  </si>
  <si>
    <t>04811201030016000120</t>
  </si>
  <si>
    <t xml:space="preserve">     Плата за выбросы загрязняющих веществ в водные объекты</t>
  </si>
  <si>
    <t>90820225497050000150</t>
  </si>
  <si>
    <t>18210503010012100110</t>
  </si>
  <si>
    <t xml:space="preserve">      Единый сельскохозяйственный налог (пени по соответствующему платежу)</t>
  </si>
  <si>
    <t>18210504020022100110</t>
  </si>
  <si>
    <t xml:space="preserve">      Налог, взимаемый в связи с применением патентной системы налогообложения (пени по соответствующему платежу)</t>
  </si>
  <si>
    <t xml:space="preserve">     Плата за размещение отходов производства </t>
  </si>
  <si>
    <t>04811201042016000120</t>
  </si>
  <si>
    <t xml:space="preserve">     Плата за размещение твердых коммунальных отходов </t>
  </si>
  <si>
    <t>90111105010050000120</t>
  </si>
  <si>
    <t xml:space="preserve">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 (доходы, получаемые в виде аендной платы за земельные участки)</t>
  </si>
  <si>
    <t xml:space="preserve">      Доходы, получаемые в виде арендной платы, а также средства от продажи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учреждений)(Доходы, получаемые в виде аендной платы за указанные земельные участки)</t>
  </si>
  <si>
    <t xml:space="preserve">         Плата за пользование жилыми помещениями (плата за наем) муниципального жилищного фонда муниципальных районов</t>
  </si>
  <si>
    <t>90111607090050000140</t>
  </si>
  <si>
    <t xml:space="preserve">  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</si>
  <si>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90111610123010051140</t>
  </si>
  <si>
    <t>90120215002050000150</t>
  </si>
  <si>
    <t xml:space="preserve">      Дотации бюджетам муниципальных районов на поддержку  мер по обеспечению сбалансированности местных бюджетов</t>
  </si>
  <si>
    <t>90120225576050000150</t>
  </si>
  <si>
    <t>90121960010050000150</t>
  </si>
  <si>
    <t>90621960010050000150</t>
  </si>
  <si>
    <t>04511611050010000140</t>
  </si>
  <si>
    <t>90620249999050000150</t>
  </si>
  <si>
    <t>90620245303050000150</t>
  </si>
  <si>
    <t xml:space="preserve">      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</si>
  <si>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90111610031050000140</t>
  </si>
  <si>
    <t>90611701050050000180</t>
  </si>
  <si>
    <t xml:space="preserve">      Субсидии бюджетам муниципальных районов на реализацию мероприятий по обеспечению жильем молодых семей (Субсидии на предоставление социальных выплат молодым семьям на приобретение (строительство) жилья)</t>
  </si>
  <si>
    <t xml:space="preserve">     Субсидии бюджетам муниципальных районов на обеспечение комплексного развития сельских территорий (Улучшение жилищных условий граждан, проживающих на сельских территориях, на условиях софинансирования из Федеального бюджета)</t>
  </si>
  <si>
    <t xml:space="preserve">        Межбюджетные трансферты, передаваемые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</si>
  <si>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90111105025050001120</t>
  </si>
  <si>
    <t>90611302995050001130</t>
  </si>
  <si>
    <t>90111601074010000140</t>
  </si>
  <si>
    <t>90111607010050000140</t>
  </si>
  <si>
    <t>90611607010050000140</t>
  </si>
  <si>
    <t>90820229999050000150</t>
  </si>
  <si>
    <t>00021800000000000000</t>
  </si>
  <si>
    <t>90121835118050000150</t>
  </si>
  <si>
    <t>90121935118050000150</t>
  </si>
  <si>
    <t>за 1 квартал 2022 года по кодам видов доходов, подвидов доходов, классификации операций сектора государственного управления,</t>
  </si>
  <si>
    <t>Сумма средств предусмотренная на 2022 год в решении о местном бюджете, в  рублях</t>
  </si>
  <si>
    <t>18210501011014000110</t>
  </si>
  <si>
    <t xml:space="preserve">  Налог, взимаемый с налогоплательщиков, выбравших в качестве объекта налогообложения доходы  (прочие поступления)</t>
  </si>
  <si>
    <t>18210502020022100110</t>
  </si>
  <si>
    <t xml:space="preserve">      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</si>
  <si>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18210503010013000110</t>
  </si>
  <si>
    <t xml:space="preserve">    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</si>
  <si>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18210803010011050110</t>
  </si>
  <si>
    <t>18210803010011060110</t>
  </si>
  <si>
    <t xml:space="preserve">     Государственная пошлина по делам, рассматриваемым в судах общей юрисдикции, мировыми судьями (за исключением Верховного Суда Российской Федерации)(государственная пошлина, уплачиваемая на основании судебных актов по результатам рассмотрения дел по существу)</t>
  </si>
  <si>
    <t>9011110501305001120</t>
  </si>
  <si>
    <t xml:space="preserve">      Прочие доходы от  компенсации затрат бюджетов муниципальных районов (возврат дебиторской задолженности прошлых лет)</t>
  </si>
  <si>
    <t xml:space="preserve">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</si>
  <si>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 xml:space="preserve">     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</si>
  <si>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90811607010050000140</t>
  </si>
  <si>
    <t xml:space="preserve">  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</si>
  <si>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      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</si>
  <si>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 xml:space="preserve">     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</si>
  <si>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  Прочие неналоговые доходы бюджетов муниципальных районов</t>
  </si>
  <si>
    <t>90620225750050000150</t>
  </si>
  <si>
    <t xml:space="preserve">     Субсидии бюджетам муниципальных районов на реализацию мероприятий по модернизации школьных систем образования</t>
  </si>
  <si>
    <t xml:space="preserve">     Субсидии на обеспечение мероприятий по оборудованию спортивных площадок в общеобразовательных организациях</t>
  </si>
  <si>
    <t xml:space="preserve">     Субсидии на улучшение жилищных условий граждан, проживающих на сельских территориях (ОБ)</t>
  </si>
  <si>
    <t xml:space="preserve">     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</t>
  </si>
  <si>
    <t xml:space="preserve">      Субсидии на осуществление мероприятий по обеспечению питанием обучающихся в муниципальных общеобразовательных организациях</t>
  </si>
  <si>
    <t xml:space="preserve">     Субсидии на создание в муниципальных общеобразовательных организациях условий для организации горячего питания обучающихся</t>
  </si>
  <si>
    <t xml:space="preserve">     Субсидии на организацию военно-патриотического воспитания и допризывной подготовки молодых граждан</t>
  </si>
  <si>
    <t xml:space="preserve">     Субсидии на реализацию проектов по приоритетным направлениям работы с молодежью на территории Свердловской области</t>
  </si>
  <si>
    <t xml:space="preserve">     Субсидии на развитие сети муниципальных учреждений по работе с молодежью</t>
  </si>
  <si>
    <t xml:space="preserve">     Субсидии на реализацию мероприятий по поэтапному внедрению Всероссийского физкультурно-спортивного комплекса "Готов к труду и обороне" (ГТО)</t>
  </si>
  <si>
    <t xml:space="preserve">       Субсидии на предоставление региональных социальных выплат молодым семьям на улучшение жилищных условий</t>
  </si>
  <si>
    <t xml:space="preserve">     Субвенции из ОБ на осуществление государственного полномочия СО по предоставлению гражданам проживающим на территории СО, меры соцподдержки по частичному освобождению от оплаты за коммунальные услуги </t>
  </si>
  <si>
    <t xml:space="preserve">     Субвенции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</si>
  <si>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 xml:space="preserve">     Субвенции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</si>
  <si>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 xml:space="preserve">     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допрлнительного образования детей в муниципальных общеобразовательных организациях </t>
  </si>
  <si>
    <t xml:space="preserve"> 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</si>
  <si>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    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 </t>
  </si>
  <si>
    <t xml:space="preserve">     Возврат остатков субвенций на осуществление первичного воинского учета на территориях, где отсутствуют военные комиссариаты из бюджетов поселений </t>
  </si>
  <si>
    <t>Камышловского муниципального  района</t>
  </si>
  <si>
    <t xml:space="preserve">Показатели  исполнения доходов бюджета  Камышловского  муниципального  района </t>
  </si>
  <si>
    <t xml:space="preserve">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участков, в т.ч.:</t>
  </si>
  <si>
    <t xml:space="preserve">      Доходы от сдачи в аренду имущества, составляющего казну муниципальных районов (за исключением земельных участков) из них:</t>
  </si>
  <si>
    <t xml:space="preserve">      Прочие доходы от оказания платных услуг (работ) получателями средств бюджетов муниципальных районов, из них: </t>
  </si>
  <si>
    <t xml:space="preserve">от 28.04.2022г. № 219-ПА </t>
  </si>
  <si>
    <t>к постановлению администрации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</si>
</sst>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0"/>
      <name val="Arial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Arial Cyr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sz val="10"/>
      <color indexed="8"/>
      <name val="Liberation Serif"/>
      <family val="1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indexed="64"/>
      </bottom>
      <diagonal/>
    </border>
  </borders>
  <cellStyleXfs count="126">
    <xf numFmtId="0" fontId="0" fillId="0" borderId="0"/>
    <xf numFmtId="0" fontId="2" fillId="2" borderId="0" applyNumberFormat="0" applyBorder="0" applyAlignment="0" applyProtection="0"/>
    <xf numFmtId="0" fontId="22" fillId="26" borderId="0" applyNumberFormat="0" applyBorder="0" applyAlignment="0" applyProtection="0"/>
    <xf numFmtId="0" fontId="2" fillId="3" borderId="0" applyNumberFormat="0" applyBorder="0" applyAlignment="0" applyProtection="0"/>
    <xf numFmtId="0" fontId="22" fillId="27" borderId="0" applyNumberFormat="0" applyBorder="0" applyAlignment="0" applyProtection="0"/>
    <xf numFmtId="0" fontId="2" fillId="4" borderId="0" applyNumberFormat="0" applyBorder="0" applyAlignment="0" applyProtection="0"/>
    <xf numFmtId="0" fontId="22" fillId="28" borderId="0" applyNumberFormat="0" applyBorder="0" applyAlignment="0" applyProtection="0"/>
    <xf numFmtId="0" fontId="2" fillId="5" borderId="0" applyNumberFormat="0" applyBorder="0" applyAlignment="0" applyProtection="0"/>
    <xf numFmtId="0" fontId="22" fillId="29" borderId="0" applyNumberFormat="0" applyBorder="0" applyAlignment="0" applyProtection="0"/>
    <xf numFmtId="0" fontId="2" fillId="6" borderId="0" applyNumberFormat="0" applyBorder="0" applyAlignment="0" applyProtection="0"/>
    <xf numFmtId="0" fontId="22" fillId="30" borderId="0" applyNumberFormat="0" applyBorder="0" applyAlignment="0" applyProtection="0"/>
    <xf numFmtId="0" fontId="2" fillId="7" borderId="0" applyNumberFormat="0" applyBorder="0" applyAlignment="0" applyProtection="0"/>
    <xf numFmtId="0" fontId="22" fillId="31" borderId="0" applyNumberFormat="0" applyBorder="0" applyAlignment="0" applyProtection="0"/>
    <xf numFmtId="0" fontId="2" fillId="8" borderId="0" applyNumberFormat="0" applyBorder="0" applyAlignment="0" applyProtection="0"/>
    <xf numFmtId="0" fontId="22" fillId="32" borderId="0" applyNumberFormat="0" applyBorder="0" applyAlignment="0" applyProtection="0"/>
    <xf numFmtId="0" fontId="2" fillId="9" borderId="0" applyNumberFormat="0" applyBorder="0" applyAlignment="0" applyProtection="0"/>
    <xf numFmtId="0" fontId="22" fillId="33" borderId="0" applyNumberFormat="0" applyBorder="0" applyAlignment="0" applyProtection="0"/>
    <xf numFmtId="0" fontId="2" fillId="10" borderId="0" applyNumberFormat="0" applyBorder="0" applyAlignment="0" applyProtection="0"/>
    <xf numFmtId="0" fontId="22" fillId="34" borderId="0" applyNumberFormat="0" applyBorder="0" applyAlignment="0" applyProtection="0"/>
    <xf numFmtId="0" fontId="2" fillId="5" borderId="0" applyNumberFormat="0" applyBorder="0" applyAlignment="0" applyProtection="0"/>
    <xf numFmtId="0" fontId="22" fillId="35" borderId="0" applyNumberFormat="0" applyBorder="0" applyAlignment="0" applyProtection="0"/>
    <xf numFmtId="0" fontId="2" fillId="8" borderId="0" applyNumberFormat="0" applyBorder="0" applyAlignment="0" applyProtection="0"/>
    <xf numFmtId="0" fontId="22" fillId="36" borderId="0" applyNumberFormat="0" applyBorder="0" applyAlignment="0" applyProtection="0"/>
    <xf numFmtId="0" fontId="2" fillId="11" borderId="0" applyNumberFormat="0" applyBorder="0" applyAlignment="0" applyProtection="0"/>
    <xf numFmtId="0" fontId="22" fillId="37" borderId="0" applyNumberFormat="0" applyBorder="0" applyAlignment="0" applyProtection="0"/>
    <xf numFmtId="0" fontId="3" fillId="12" borderId="0" applyNumberFormat="0" applyBorder="0" applyAlignment="0" applyProtection="0"/>
    <xf numFmtId="0" fontId="23" fillId="38" borderId="0" applyNumberFormat="0" applyBorder="0" applyAlignment="0" applyProtection="0"/>
    <xf numFmtId="0" fontId="3" fillId="9" borderId="0" applyNumberFormat="0" applyBorder="0" applyAlignment="0" applyProtection="0"/>
    <xf numFmtId="0" fontId="23" fillId="39" borderId="0" applyNumberFormat="0" applyBorder="0" applyAlignment="0" applyProtection="0"/>
    <xf numFmtId="0" fontId="3" fillId="10" borderId="0" applyNumberFormat="0" applyBorder="0" applyAlignment="0" applyProtection="0"/>
    <xf numFmtId="0" fontId="23" fillId="40" borderId="0" applyNumberFormat="0" applyBorder="0" applyAlignment="0" applyProtection="0"/>
    <xf numFmtId="0" fontId="3" fillId="13" borderId="0" applyNumberFormat="0" applyBorder="0" applyAlignment="0" applyProtection="0"/>
    <xf numFmtId="0" fontId="23" fillId="41" borderId="0" applyNumberFormat="0" applyBorder="0" applyAlignment="0" applyProtection="0"/>
    <xf numFmtId="0" fontId="3" fillId="14" borderId="0" applyNumberFormat="0" applyBorder="0" applyAlignment="0" applyProtection="0"/>
    <xf numFmtId="0" fontId="23" fillId="42" borderId="0" applyNumberFormat="0" applyBorder="0" applyAlignment="0" applyProtection="0"/>
    <xf numFmtId="0" fontId="3" fillId="15" borderId="0" applyNumberFormat="0" applyBorder="0" applyAlignment="0" applyProtection="0"/>
    <xf numFmtId="0" fontId="23" fillId="43" borderId="0" applyNumberFormat="0" applyBorder="0" applyAlignment="0" applyProtection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5" fillId="44" borderId="0"/>
    <xf numFmtId="0" fontId="25" fillId="0" borderId="0">
      <alignment wrapText="1"/>
    </xf>
    <xf numFmtId="0" fontId="25" fillId="0" borderId="0"/>
    <xf numFmtId="0" fontId="26" fillId="0" borderId="0">
      <alignment horizontal="center" wrapText="1"/>
    </xf>
    <xf numFmtId="0" fontId="26" fillId="0" borderId="0">
      <alignment horizontal="center"/>
    </xf>
    <xf numFmtId="0" fontId="25" fillId="0" borderId="0">
      <alignment horizontal="right"/>
    </xf>
    <xf numFmtId="0" fontId="25" fillId="44" borderId="15"/>
    <xf numFmtId="0" fontId="25" fillId="0" borderId="16">
      <alignment horizontal="center" vertical="center" wrapText="1"/>
    </xf>
    <xf numFmtId="0" fontId="25" fillId="44" borderId="17"/>
    <xf numFmtId="49" fontId="25" fillId="0" borderId="16">
      <alignment horizontal="left" vertical="top" wrapText="1" indent="2"/>
    </xf>
    <xf numFmtId="49" fontId="25" fillId="0" borderId="16">
      <alignment horizontal="center" vertical="top" shrinkToFit="1"/>
    </xf>
    <xf numFmtId="4" fontId="25" fillId="0" borderId="16">
      <alignment horizontal="right" vertical="top" shrinkToFit="1"/>
    </xf>
    <xf numFmtId="10" fontId="25" fillId="0" borderId="16">
      <alignment horizontal="right" vertical="top" shrinkToFit="1"/>
    </xf>
    <xf numFmtId="0" fontId="25" fillId="44" borderId="17">
      <alignment shrinkToFit="1"/>
    </xf>
    <xf numFmtId="0" fontId="27" fillId="0" borderId="16">
      <alignment horizontal="left"/>
    </xf>
    <xf numFmtId="4" fontId="27" fillId="45" borderId="16">
      <alignment horizontal="right" vertical="top" shrinkToFit="1"/>
    </xf>
    <xf numFmtId="10" fontId="27" fillId="45" borderId="16">
      <alignment horizontal="right" vertical="top" shrinkToFit="1"/>
    </xf>
    <xf numFmtId="0" fontId="25" fillId="44" borderId="18"/>
    <xf numFmtId="0" fontId="25" fillId="0" borderId="0">
      <alignment horizontal="left" wrapText="1"/>
    </xf>
    <xf numFmtId="0" fontId="27" fillId="0" borderId="16">
      <alignment vertical="top" wrapText="1"/>
    </xf>
    <xf numFmtId="4" fontId="27" fillId="46" borderId="16">
      <alignment horizontal="right" vertical="top" shrinkToFit="1"/>
    </xf>
    <xf numFmtId="10" fontId="27" fillId="46" borderId="16">
      <alignment horizontal="right" vertical="top" shrinkToFit="1"/>
    </xf>
    <xf numFmtId="0" fontId="25" fillId="44" borderId="17">
      <alignment horizontal="center"/>
    </xf>
    <xf numFmtId="0" fontId="25" fillId="44" borderId="17">
      <alignment horizontal="left"/>
    </xf>
    <xf numFmtId="0" fontId="25" fillId="44" borderId="18">
      <alignment horizontal="center"/>
    </xf>
    <xf numFmtId="0" fontId="25" fillId="44" borderId="18">
      <alignment horizontal="left"/>
    </xf>
    <xf numFmtId="0" fontId="3" fillId="18" borderId="0" applyNumberFormat="0" applyBorder="0" applyAlignment="0" applyProtection="0"/>
    <xf numFmtId="0" fontId="23" fillId="47" borderId="0" applyNumberFormat="0" applyBorder="0" applyAlignment="0" applyProtection="0"/>
    <xf numFmtId="0" fontId="3" fillId="19" borderId="0" applyNumberFormat="0" applyBorder="0" applyAlignment="0" applyProtection="0"/>
    <xf numFmtId="0" fontId="23" fillId="48" borderId="0" applyNumberFormat="0" applyBorder="0" applyAlignment="0" applyProtection="0"/>
    <xf numFmtId="0" fontId="3" fillId="20" borderId="0" applyNumberFormat="0" applyBorder="0" applyAlignment="0" applyProtection="0"/>
    <xf numFmtId="0" fontId="23" fillId="49" borderId="0" applyNumberFormat="0" applyBorder="0" applyAlignment="0" applyProtection="0"/>
    <xf numFmtId="0" fontId="3" fillId="13" borderId="0" applyNumberFormat="0" applyBorder="0" applyAlignment="0" applyProtection="0"/>
    <xf numFmtId="0" fontId="23" fillId="50" borderId="0" applyNumberFormat="0" applyBorder="0" applyAlignment="0" applyProtection="0"/>
    <xf numFmtId="0" fontId="3" fillId="14" borderId="0" applyNumberFormat="0" applyBorder="0" applyAlignment="0" applyProtection="0"/>
    <xf numFmtId="0" fontId="23" fillId="51" borderId="0" applyNumberFormat="0" applyBorder="0" applyAlignment="0" applyProtection="0"/>
    <xf numFmtId="0" fontId="3" fillId="21" borderId="0" applyNumberFormat="0" applyBorder="0" applyAlignment="0" applyProtection="0"/>
    <xf numFmtId="0" fontId="23" fillId="52" borderId="0" applyNumberFormat="0" applyBorder="0" applyAlignment="0" applyProtection="0"/>
    <xf numFmtId="0" fontId="4" fillId="7" borderId="1" applyNumberFormat="0" applyAlignment="0" applyProtection="0"/>
    <xf numFmtId="0" fontId="28" fillId="53" borderId="19" applyNumberFormat="0" applyAlignment="0" applyProtection="0"/>
    <xf numFmtId="0" fontId="5" fillId="16" borderId="2" applyNumberFormat="0" applyAlignment="0" applyProtection="0"/>
    <xf numFmtId="0" fontId="29" fillId="54" borderId="20" applyNumberFormat="0" applyAlignment="0" applyProtection="0"/>
    <xf numFmtId="0" fontId="6" fillId="16" borderId="1" applyNumberFormat="0" applyAlignment="0" applyProtection="0"/>
    <xf numFmtId="0" fontId="30" fillId="54" borderId="19" applyNumberFormat="0" applyAlignment="0" applyProtection="0"/>
    <xf numFmtId="0" fontId="7" fillId="0" borderId="3" applyNumberFormat="0" applyFill="0" applyAlignment="0" applyProtection="0"/>
    <xf numFmtId="0" fontId="31" fillId="0" borderId="21" applyNumberFormat="0" applyFill="0" applyAlignment="0" applyProtection="0"/>
    <xf numFmtId="0" fontId="8" fillId="0" borderId="4" applyNumberFormat="0" applyFill="0" applyAlignment="0" applyProtection="0"/>
    <xf numFmtId="0" fontId="32" fillId="0" borderId="22" applyNumberFormat="0" applyFill="0" applyAlignment="0" applyProtection="0"/>
    <xf numFmtId="0" fontId="9" fillId="0" borderId="5" applyNumberFormat="0" applyFill="0" applyAlignment="0" applyProtection="0"/>
    <xf numFmtId="0" fontId="33" fillId="0" borderId="23" applyNumberFormat="0" applyFill="0" applyAlignment="0" applyProtection="0"/>
    <xf numFmtId="0" fontId="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4" fillId="0" borderId="24" applyNumberFormat="0" applyFill="0" applyAlignment="0" applyProtection="0"/>
    <xf numFmtId="0" fontId="11" fillId="22" borderId="7" applyNumberFormat="0" applyAlignment="0" applyProtection="0"/>
    <xf numFmtId="0" fontId="35" fillId="55" borderId="25" applyNumberFormat="0" applyAlignment="0" applyProtection="0"/>
    <xf numFmtId="0" fontId="1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37" fillId="56" borderId="0" applyNumberFormat="0" applyBorder="0" applyAlignment="0" applyProtection="0"/>
    <xf numFmtId="0" fontId="22" fillId="0" borderId="0"/>
    <xf numFmtId="0" fontId="1" fillId="0" borderId="0"/>
    <xf numFmtId="0" fontId="1" fillId="24" borderId="0"/>
    <xf numFmtId="0" fontId="19" fillId="0" borderId="0"/>
    <xf numFmtId="0" fontId="20" fillId="0" borderId="0"/>
    <xf numFmtId="0" fontId="21" fillId="0" borderId="0"/>
    <xf numFmtId="0" fontId="14" fillId="3" borderId="0" applyNumberFormat="0" applyBorder="0" applyAlignment="0" applyProtection="0"/>
    <xf numFmtId="0" fontId="38" fillId="57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17" borderId="8" applyNumberFormat="0" applyFont="0" applyAlignment="0" applyProtection="0"/>
    <xf numFmtId="0" fontId="22" fillId="45" borderId="26" applyNumberFormat="0" applyFont="0" applyAlignment="0" applyProtection="0"/>
    <xf numFmtId="0" fontId="16" fillId="0" borderId="9" applyNumberFormat="0" applyFill="0" applyAlignment="0" applyProtection="0"/>
    <xf numFmtId="0" fontId="40" fillId="0" borderId="27" applyNumberFormat="0" applyFill="0" applyAlignment="0" applyProtection="0"/>
    <xf numFmtId="0" fontId="1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2" fillId="58" borderId="0" applyNumberFormat="0" applyBorder="0" applyAlignment="0" applyProtection="0"/>
    <xf numFmtId="0" fontId="43" fillId="0" borderId="16">
      <alignment vertical="top" wrapText="1"/>
    </xf>
    <xf numFmtId="4" fontId="43" fillId="46" borderId="16">
      <alignment horizontal="right" vertical="top" shrinkToFit="1"/>
    </xf>
    <xf numFmtId="10" fontId="43" fillId="46" borderId="16">
      <alignment horizontal="right" vertical="top" shrinkToFit="1"/>
    </xf>
    <xf numFmtId="10" fontId="43" fillId="45" borderId="16">
      <alignment horizontal="right" vertical="top" shrinkToFit="1"/>
    </xf>
    <xf numFmtId="0" fontId="43" fillId="0" borderId="16">
      <alignment vertical="top" wrapText="1"/>
    </xf>
    <xf numFmtId="0" fontId="46" fillId="0" borderId="0">
      <alignment horizontal="left" wrapText="1"/>
    </xf>
  </cellStyleXfs>
  <cellXfs count="35">
    <xf numFmtId="0" fontId="0" fillId="0" borderId="0" xfId="0"/>
    <xf numFmtId="0" fontId="44" fillId="0" borderId="0" xfId="0" applyFont="1" applyFill="1" applyAlignment="1">
      <alignment horizontal="right"/>
    </xf>
    <xf numFmtId="0" fontId="44" fillId="0" borderId="0" xfId="0" applyFont="1" applyFill="1" applyAlignment="1">
      <alignment horizontal="center"/>
    </xf>
    <xf numFmtId="0" fontId="45" fillId="0" borderId="0" xfId="0" applyFont="1" applyFill="1" applyBorder="1" applyAlignment="1">
      <alignment horizontal="center" wrapText="1"/>
    </xf>
    <xf numFmtId="0" fontId="45" fillId="0" borderId="0" xfId="0" applyFont="1" applyFill="1" applyBorder="1" applyAlignment="1">
      <alignment horizontal="center"/>
    </xf>
    <xf numFmtId="4" fontId="0" fillId="0" borderId="0" xfId="0" applyNumberFormat="1"/>
    <xf numFmtId="49" fontId="47" fillId="0" borderId="10" xfId="0" applyNumberFormat="1" applyFont="1" applyFill="1" applyBorder="1" applyAlignment="1">
      <alignment horizontal="center" vertical="top" shrinkToFit="1"/>
    </xf>
    <xf numFmtId="0" fontId="47" fillId="0" borderId="10" xfId="0" applyFont="1" applyFill="1" applyBorder="1" applyAlignment="1">
      <alignment horizontal="justify" vertical="top" wrapText="1"/>
    </xf>
    <xf numFmtId="4" fontId="47" fillId="0" borderId="10" xfId="0" applyNumberFormat="1" applyFont="1" applyFill="1" applyBorder="1" applyAlignment="1">
      <alignment horizontal="right" vertical="top" shrinkToFit="1"/>
    </xf>
    <xf numFmtId="10" fontId="47" fillId="0" borderId="10" xfId="0" applyNumberFormat="1" applyFont="1" applyFill="1" applyBorder="1" applyAlignment="1">
      <alignment horizontal="right" vertical="top" shrinkToFit="1"/>
    </xf>
    <xf numFmtId="0" fontId="47" fillId="0" borderId="10" xfId="0" applyFont="1" applyFill="1" applyBorder="1" applyAlignment="1">
      <alignment horizontal="left" vertical="top" wrapText="1"/>
    </xf>
    <xf numFmtId="49" fontId="47" fillId="24" borderId="10" xfId="0" applyNumberFormat="1" applyFont="1" applyFill="1" applyBorder="1" applyAlignment="1">
      <alignment horizontal="center" vertical="top" shrinkToFit="1"/>
    </xf>
    <xf numFmtId="0" fontId="47" fillId="24" borderId="10" xfId="0" applyFont="1" applyFill="1" applyBorder="1" applyAlignment="1">
      <alignment horizontal="justify" vertical="top" wrapText="1"/>
    </xf>
    <xf numFmtId="4" fontId="47" fillId="25" borderId="10" xfId="0" applyNumberFormat="1" applyFont="1" applyFill="1" applyBorder="1" applyAlignment="1">
      <alignment horizontal="right" vertical="top" shrinkToFit="1"/>
    </xf>
    <xf numFmtId="0" fontId="47" fillId="0" borderId="0" xfId="0" applyFont="1" applyAlignment="1">
      <alignment horizontal="justify" vertical="top" wrapText="1"/>
    </xf>
    <xf numFmtId="0" fontId="47" fillId="0" borderId="10" xfId="0" applyFont="1" applyBorder="1" applyAlignment="1">
      <alignment horizontal="justify" vertical="top" wrapText="1"/>
    </xf>
    <xf numFmtId="0" fontId="47" fillId="24" borderId="10" xfId="0" applyFont="1" applyFill="1" applyBorder="1" applyAlignment="1">
      <alignment horizontal="left" vertical="top" wrapText="1"/>
    </xf>
    <xf numFmtId="4" fontId="47" fillId="0" borderId="10" xfId="0" applyNumberFormat="1" applyFont="1" applyFill="1" applyBorder="1" applyAlignment="1">
      <alignment vertical="justify"/>
    </xf>
    <xf numFmtId="0" fontId="49" fillId="0" borderId="10" xfId="0" applyNumberFormat="1" applyFont="1" applyBorder="1" applyAlignment="1">
      <alignment wrapText="1"/>
    </xf>
    <xf numFmtId="0" fontId="49" fillId="0" borderId="10" xfId="102" applyNumberFormat="1" applyFont="1" applyBorder="1" applyAlignment="1">
      <alignment wrapText="1"/>
    </xf>
    <xf numFmtId="0" fontId="47" fillId="24" borderId="11" xfId="0" applyFont="1" applyFill="1" applyBorder="1" applyAlignment="1">
      <alignment horizontal="left" vertical="top" wrapText="1"/>
    </xf>
    <xf numFmtId="0" fontId="47" fillId="0" borderId="11" xfId="0" applyFont="1" applyFill="1" applyBorder="1" applyAlignment="1">
      <alignment horizontal="justify" vertical="top" wrapText="1"/>
    </xf>
    <xf numFmtId="0" fontId="47" fillId="0" borderId="10" xfId="0" applyFont="1" applyFill="1" applyBorder="1" applyAlignment="1">
      <alignment horizontal="center"/>
    </xf>
    <xf numFmtId="49" fontId="47" fillId="24" borderId="10" xfId="0" applyNumberFormat="1" applyFont="1" applyFill="1" applyBorder="1" applyAlignment="1">
      <alignment horizontal="left" vertical="top" wrapText="1"/>
    </xf>
    <xf numFmtId="0" fontId="47" fillId="0" borderId="0" xfId="0" applyFont="1" applyFill="1" applyAlignment="1">
      <alignment horizontal="center"/>
    </xf>
    <xf numFmtId="0" fontId="47" fillId="0" borderId="0" xfId="0" applyFont="1"/>
    <xf numFmtId="0" fontId="47" fillId="0" borderId="0" xfId="0" applyFont="1" applyFill="1" applyAlignment="1">
      <alignment horizontal="right"/>
    </xf>
    <xf numFmtId="0" fontId="47" fillId="0" borderId="0" xfId="0" applyFont="1" applyFill="1" applyAlignment="1">
      <alignment horizontal="left"/>
    </xf>
    <xf numFmtId="49" fontId="47" fillId="24" borderId="14" xfId="0" applyNumberFormat="1" applyFont="1" applyFill="1" applyBorder="1" applyAlignment="1">
      <alignment horizontal="left" vertical="top" shrinkToFit="1"/>
    </xf>
    <xf numFmtId="49" fontId="47" fillId="24" borderId="11" xfId="0" applyNumberFormat="1" applyFont="1" applyFill="1" applyBorder="1" applyAlignment="1">
      <alignment horizontal="left" vertical="top" shrinkToFit="1"/>
    </xf>
    <xf numFmtId="0" fontId="47" fillId="0" borderId="12" xfId="0" applyFont="1" applyFill="1" applyBorder="1" applyAlignment="1">
      <alignment horizontal="center" vertical="center" wrapText="1"/>
    </xf>
    <xf numFmtId="0" fontId="47" fillId="0" borderId="13" xfId="0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left"/>
    </xf>
    <xf numFmtId="0" fontId="48" fillId="0" borderId="0" xfId="0" applyFont="1" applyFill="1" applyAlignment="1">
      <alignment horizontal="center" wrapText="1"/>
    </xf>
    <xf numFmtId="0" fontId="48" fillId="0" borderId="28" xfId="0" applyFont="1" applyFill="1" applyBorder="1" applyAlignment="1">
      <alignment horizontal="center" wrapText="1"/>
    </xf>
  </cellXfs>
  <cellStyles count="126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37"/>
    <cellStyle name="col" xfId="38"/>
    <cellStyle name="style0" xfId="39"/>
    <cellStyle name="td" xfId="40"/>
    <cellStyle name="tr" xfId="41"/>
    <cellStyle name="xl21" xfId="42"/>
    <cellStyle name="xl22" xfId="43"/>
    <cellStyle name="xl23" xfId="44"/>
    <cellStyle name="xl24" xfId="45"/>
    <cellStyle name="xl25" xfId="46"/>
    <cellStyle name="xl26" xfId="47"/>
    <cellStyle name="xl27" xfId="48"/>
    <cellStyle name="xl28" xfId="49"/>
    <cellStyle name="xl29" xfId="50"/>
    <cellStyle name="xl30" xfId="51"/>
    <cellStyle name="xl31" xfId="52"/>
    <cellStyle name="xl32" xfId="53"/>
    <cellStyle name="xl33" xfId="54"/>
    <cellStyle name="xl34" xfId="55"/>
    <cellStyle name="xl35" xfId="56"/>
    <cellStyle name="xl36" xfId="57"/>
    <cellStyle name="xl37" xfId="58"/>
    <cellStyle name="xl38" xfId="59"/>
    <cellStyle name="xl39" xfId="60"/>
    <cellStyle name="xl40" xfId="61"/>
    <cellStyle name="xl41" xfId="62"/>
    <cellStyle name="xl42" xfId="63"/>
    <cellStyle name="xl43" xfId="64"/>
    <cellStyle name="xl44" xfId="65"/>
    <cellStyle name="xl45" xfId="66"/>
    <cellStyle name="xl46" xfId="67"/>
    <cellStyle name="xl54" xfId="125"/>
    <cellStyle name="xl55" xfId="123"/>
    <cellStyle name="xl60" xfId="120"/>
    <cellStyle name="xl61" xfId="124"/>
    <cellStyle name="xl63" xfId="121"/>
    <cellStyle name="xl64" xfId="122"/>
    <cellStyle name="Акцент1" xfId="68" builtinId="29" customBuiltin="1"/>
    <cellStyle name="Акцент1 2" xfId="69"/>
    <cellStyle name="Акцент2" xfId="70" builtinId="33" customBuiltin="1"/>
    <cellStyle name="Акцент2 2" xfId="71"/>
    <cellStyle name="Акцент3" xfId="72" builtinId="37" customBuiltin="1"/>
    <cellStyle name="Акцент3 2" xfId="73"/>
    <cellStyle name="Акцент4" xfId="74" builtinId="41" customBuiltin="1"/>
    <cellStyle name="Акцент4 2" xfId="75"/>
    <cellStyle name="Акцент5" xfId="76" builtinId="45" customBuiltin="1"/>
    <cellStyle name="Акцент5 2" xfId="77"/>
    <cellStyle name="Акцент6" xfId="78" builtinId="49" customBuiltin="1"/>
    <cellStyle name="Акцент6 2" xfId="79"/>
    <cellStyle name="Ввод " xfId="80" builtinId="20" customBuiltin="1"/>
    <cellStyle name="Ввод  2" xfId="81"/>
    <cellStyle name="Вывод" xfId="82" builtinId="21" customBuiltin="1"/>
    <cellStyle name="Вывод 2" xfId="83"/>
    <cellStyle name="Вычисление" xfId="84" builtinId="22" customBuiltin="1"/>
    <cellStyle name="Вычисление 2" xfId="85"/>
    <cellStyle name="Заголовок 1" xfId="86" builtinId="16" customBuiltin="1"/>
    <cellStyle name="Заголовок 1 2" xfId="87"/>
    <cellStyle name="Заголовок 2" xfId="88" builtinId="17" customBuiltin="1"/>
    <cellStyle name="Заголовок 2 2" xfId="89"/>
    <cellStyle name="Заголовок 3" xfId="90" builtinId="18" customBuiltin="1"/>
    <cellStyle name="Заголовок 3 2" xfId="91"/>
    <cellStyle name="Заголовок 4" xfId="92" builtinId="19" customBuiltin="1"/>
    <cellStyle name="Заголовок 4 2" xfId="93"/>
    <cellStyle name="Итог" xfId="94" builtinId="25" customBuiltin="1"/>
    <cellStyle name="Итог 2" xfId="95"/>
    <cellStyle name="Контрольная ячейка" xfId="96" builtinId="23" customBuiltin="1"/>
    <cellStyle name="Контрольная ячейка 2" xfId="97"/>
    <cellStyle name="Название" xfId="98" builtinId="15" customBuiltin="1"/>
    <cellStyle name="Название 2" xfId="99"/>
    <cellStyle name="Нейтральный" xfId="100" builtinId="28" customBuiltin="1"/>
    <cellStyle name="Нейтральный 2" xfId="101"/>
    <cellStyle name="Обычный" xfId="0" builtinId="0"/>
    <cellStyle name="Обычный 2" xfId="102"/>
    <cellStyle name="Обычный 3" xfId="103"/>
    <cellStyle name="Обычный 4" xfId="104"/>
    <cellStyle name="Обычный 5" xfId="105"/>
    <cellStyle name="Обычный 6" xfId="106"/>
    <cellStyle name="Обычный 7" xfId="107"/>
    <cellStyle name="Плохой" xfId="108" builtinId="27" customBuiltin="1"/>
    <cellStyle name="Плохой 2" xfId="109"/>
    <cellStyle name="Пояснение" xfId="110" builtinId="53" customBuiltin="1"/>
    <cellStyle name="Пояснение 2" xfId="111"/>
    <cellStyle name="Примечание" xfId="112" builtinId="10" customBuiltin="1"/>
    <cellStyle name="Примечание 2" xfId="113"/>
    <cellStyle name="Связанная ячейка" xfId="114" builtinId="24" customBuiltin="1"/>
    <cellStyle name="Связанная ячейка 2" xfId="115"/>
    <cellStyle name="Текст предупреждения" xfId="116" builtinId="11" customBuiltin="1"/>
    <cellStyle name="Текст предупреждения 2" xfId="117"/>
    <cellStyle name="Хороший" xfId="118" builtinId="26" customBuiltin="1"/>
    <cellStyle name="Хороший 2" xfId="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1"/>
  <sheetViews>
    <sheetView tabSelected="1" workbookViewId="0">
      <selection sqref="A1:F134"/>
    </sheetView>
  </sheetViews>
  <sheetFormatPr defaultColWidth="15.28515625" defaultRowHeight="12.75" x14ac:dyDescent="0.2"/>
  <cols>
    <col min="1" max="1" width="6.42578125" customWidth="1"/>
    <col min="2" max="2" width="18.85546875" customWidth="1"/>
    <col min="3" max="3" width="50.7109375" customWidth="1"/>
    <col min="4" max="4" width="14" customWidth="1"/>
    <col min="5" max="5" width="14.140625" customWidth="1"/>
    <col min="6" max="6" width="13.5703125" customWidth="1"/>
    <col min="257" max="257" width="6.42578125" customWidth="1"/>
    <col min="258" max="258" width="18.85546875" customWidth="1"/>
    <col min="259" max="259" width="50.7109375" customWidth="1"/>
    <col min="260" max="260" width="14" customWidth="1"/>
    <col min="261" max="261" width="14.140625" customWidth="1"/>
    <col min="262" max="262" width="13.5703125" customWidth="1"/>
    <col min="513" max="513" width="6.42578125" customWidth="1"/>
    <col min="514" max="514" width="18.85546875" customWidth="1"/>
    <col min="515" max="515" width="50.7109375" customWidth="1"/>
    <col min="516" max="516" width="14" customWidth="1"/>
    <col min="517" max="517" width="14.140625" customWidth="1"/>
    <col min="518" max="518" width="13.5703125" customWidth="1"/>
    <col min="769" max="769" width="6.42578125" customWidth="1"/>
    <col min="770" max="770" width="18.85546875" customWidth="1"/>
    <col min="771" max="771" width="50.7109375" customWidth="1"/>
    <col min="772" max="772" width="14" customWidth="1"/>
    <col min="773" max="773" width="14.140625" customWidth="1"/>
    <col min="774" max="774" width="13.5703125" customWidth="1"/>
    <col min="1025" max="1025" width="6.42578125" customWidth="1"/>
    <col min="1026" max="1026" width="18.85546875" customWidth="1"/>
    <col min="1027" max="1027" width="50.7109375" customWidth="1"/>
    <col min="1028" max="1028" width="14" customWidth="1"/>
    <col min="1029" max="1029" width="14.140625" customWidth="1"/>
    <col min="1030" max="1030" width="13.5703125" customWidth="1"/>
    <col min="1281" max="1281" width="6.42578125" customWidth="1"/>
    <col min="1282" max="1282" width="18.85546875" customWidth="1"/>
    <col min="1283" max="1283" width="50.7109375" customWidth="1"/>
    <col min="1284" max="1284" width="14" customWidth="1"/>
    <col min="1285" max="1285" width="14.140625" customWidth="1"/>
    <col min="1286" max="1286" width="13.5703125" customWidth="1"/>
    <col min="1537" max="1537" width="6.42578125" customWidth="1"/>
    <col min="1538" max="1538" width="18.85546875" customWidth="1"/>
    <col min="1539" max="1539" width="50.7109375" customWidth="1"/>
    <col min="1540" max="1540" width="14" customWidth="1"/>
    <col min="1541" max="1541" width="14.140625" customWidth="1"/>
    <col min="1542" max="1542" width="13.5703125" customWidth="1"/>
    <col min="1793" max="1793" width="6.42578125" customWidth="1"/>
    <col min="1794" max="1794" width="18.85546875" customWidth="1"/>
    <col min="1795" max="1795" width="50.7109375" customWidth="1"/>
    <col min="1796" max="1796" width="14" customWidth="1"/>
    <col min="1797" max="1797" width="14.140625" customWidth="1"/>
    <col min="1798" max="1798" width="13.5703125" customWidth="1"/>
    <col min="2049" max="2049" width="6.42578125" customWidth="1"/>
    <col min="2050" max="2050" width="18.85546875" customWidth="1"/>
    <col min="2051" max="2051" width="50.7109375" customWidth="1"/>
    <col min="2052" max="2052" width="14" customWidth="1"/>
    <col min="2053" max="2053" width="14.140625" customWidth="1"/>
    <col min="2054" max="2054" width="13.5703125" customWidth="1"/>
    <col min="2305" max="2305" width="6.42578125" customWidth="1"/>
    <col min="2306" max="2306" width="18.85546875" customWidth="1"/>
    <col min="2307" max="2307" width="50.7109375" customWidth="1"/>
    <col min="2308" max="2308" width="14" customWidth="1"/>
    <col min="2309" max="2309" width="14.140625" customWidth="1"/>
    <col min="2310" max="2310" width="13.5703125" customWidth="1"/>
    <col min="2561" max="2561" width="6.42578125" customWidth="1"/>
    <col min="2562" max="2562" width="18.85546875" customWidth="1"/>
    <col min="2563" max="2563" width="50.7109375" customWidth="1"/>
    <col min="2564" max="2564" width="14" customWidth="1"/>
    <col min="2565" max="2565" width="14.140625" customWidth="1"/>
    <col min="2566" max="2566" width="13.5703125" customWidth="1"/>
    <col min="2817" max="2817" width="6.42578125" customWidth="1"/>
    <col min="2818" max="2818" width="18.85546875" customWidth="1"/>
    <col min="2819" max="2819" width="50.7109375" customWidth="1"/>
    <col min="2820" max="2820" width="14" customWidth="1"/>
    <col min="2821" max="2821" width="14.140625" customWidth="1"/>
    <col min="2822" max="2822" width="13.5703125" customWidth="1"/>
    <col min="3073" max="3073" width="6.42578125" customWidth="1"/>
    <col min="3074" max="3074" width="18.85546875" customWidth="1"/>
    <col min="3075" max="3075" width="50.7109375" customWidth="1"/>
    <col min="3076" max="3076" width="14" customWidth="1"/>
    <col min="3077" max="3077" width="14.140625" customWidth="1"/>
    <col min="3078" max="3078" width="13.5703125" customWidth="1"/>
    <col min="3329" max="3329" width="6.42578125" customWidth="1"/>
    <col min="3330" max="3330" width="18.85546875" customWidth="1"/>
    <col min="3331" max="3331" width="50.7109375" customWidth="1"/>
    <col min="3332" max="3332" width="14" customWidth="1"/>
    <col min="3333" max="3333" width="14.140625" customWidth="1"/>
    <col min="3334" max="3334" width="13.5703125" customWidth="1"/>
    <col min="3585" max="3585" width="6.42578125" customWidth="1"/>
    <col min="3586" max="3586" width="18.85546875" customWidth="1"/>
    <col min="3587" max="3587" width="50.7109375" customWidth="1"/>
    <col min="3588" max="3588" width="14" customWidth="1"/>
    <col min="3589" max="3589" width="14.140625" customWidth="1"/>
    <col min="3590" max="3590" width="13.5703125" customWidth="1"/>
    <col min="3841" max="3841" width="6.42578125" customWidth="1"/>
    <col min="3842" max="3842" width="18.85546875" customWidth="1"/>
    <col min="3843" max="3843" width="50.7109375" customWidth="1"/>
    <col min="3844" max="3844" width="14" customWidth="1"/>
    <col min="3845" max="3845" width="14.140625" customWidth="1"/>
    <col min="3846" max="3846" width="13.5703125" customWidth="1"/>
    <col min="4097" max="4097" width="6.42578125" customWidth="1"/>
    <col min="4098" max="4098" width="18.85546875" customWidth="1"/>
    <col min="4099" max="4099" width="50.7109375" customWidth="1"/>
    <col min="4100" max="4100" width="14" customWidth="1"/>
    <col min="4101" max="4101" width="14.140625" customWidth="1"/>
    <col min="4102" max="4102" width="13.5703125" customWidth="1"/>
    <col min="4353" max="4353" width="6.42578125" customWidth="1"/>
    <col min="4354" max="4354" width="18.85546875" customWidth="1"/>
    <col min="4355" max="4355" width="50.7109375" customWidth="1"/>
    <col min="4356" max="4356" width="14" customWidth="1"/>
    <col min="4357" max="4357" width="14.140625" customWidth="1"/>
    <col min="4358" max="4358" width="13.5703125" customWidth="1"/>
    <col min="4609" max="4609" width="6.42578125" customWidth="1"/>
    <col min="4610" max="4610" width="18.85546875" customWidth="1"/>
    <col min="4611" max="4611" width="50.7109375" customWidth="1"/>
    <col min="4612" max="4612" width="14" customWidth="1"/>
    <col min="4613" max="4613" width="14.140625" customWidth="1"/>
    <col min="4614" max="4614" width="13.5703125" customWidth="1"/>
    <col min="4865" max="4865" width="6.42578125" customWidth="1"/>
    <col min="4866" max="4866" width="18.85546875" customWidth="1"/>
    <col min="4867" max="4867" width="50.7109375" customWidth="1"/>
    <col min="4868" max="4868" width="14" customWidth="1"/>
    <col min="4869" max="4869" width="14.140625" customWidth="1"/>
    <col min="4870" max="4870" width="13.5703125" customWidth="1"/>
    <col min="5121" max="5121" width="6.42578125" customWidth="1"/>
    <col min="5122" max="5122" width="18.85546875" customWidth="1"/>
    <col min="5123" max="5123" width="50.7109375" customWidth="1"/>
    <col min="5124" max="5124" width="14" customWidth="1"/>
    <col min="5125" max="5125" width="14.140625" customWidth="1"/>
    <col min="5126" max="5126" width="13.5703125" customWidth="1"/>
    <col min="5377" max="5377" width="6.42578125" customWidth="1"/>
    <col min="5378" max="5378" width="18.85546875" customWidth="1"/>
    <col min="5379" max="5379" width="50.7109375" customWidth="1"/>
    <col min="5380" max="5380" width="14" customWidth="1"/>
    <col min="5381" max="5381" width="14.140625" customWidth="1"/>
    <col min="5382" max="5382" width="13.5703125" customWidth="1"/>
    <col min="5633" max="5633" width="6.42578125" customWidth="1"/>
    <col min="5634" max="5634" width="18.85546875" customWidth="1"/>
    <col min="5635" max="5635" width="50.7109375" customWidth="1"/>
    <col min="5636" max="5636" width="14" customWidth="1"/>
    <col min="5637" max="5637" width="14.140625" customWidth="1"/>
    <col min="5638" max="5638" width="13.5703125" customWidth="1"/>
    <col min="5889" max="5889" width="6.42578125" customWidth="1"/>
    <col min="5890" max="5890" width="18.85546875" customWidth="1"/>
    <col min="5891" max="5891" width="50.7109375" customWidth="1"/>
    <col min="5892" max="5892" width="14" customWidth="1"/>
    <col min="5893" max="5893" width="14.140625" customWidth="1"/>
    <col min="5894" max="5894" width="13.5703125" customWidth="1"/>
    <col min="6145" max="6145" width="6.42578125" customWidth="1"/>
    <col min="6146" max="6146" width="18.85546875" customWidth="1"/>
    <col min="6147" max="6147" width="50.7109375" customWidth="1"/>
    <col min="6148" max="6148" width="14" customWidth="1"/>
    <col min="6149" max="6149" width="14.140625" customWidth="1"/>
    <col min="6150" max="6150" width="13.5703125" customWidth="1"/>
    <col min="6401" max="6401" width="6.42578125" customWidth="1"/>
    <col min="6402" max="6402" width="18.85546875" customWidth="1"/>
    <col min="6403" max="6403" width="50.7109375" customWidth="1"/>
    <col min="6404" max="6404" width="14" customWidth="1"/>
    <col min="6405" max="6405" width="14.140625" customWidth="1"/>
    <col min="6406" max="6406" width="13.5703125" customWidth="1"/>
    <col min="6657" max="6657" width="6.42578125" customWidth="1"/>
    <col min="6658" max="6658" width="18.85546875" customWidth="1"/>
    <col min="6659" max="6659" width="50.7109375" customWidth="1"/>
    <col min="6660" max="6660" width="14" customWidth="1"/>
    <col min="6661" max="6661" width="14.140625" customWidth="1"/>
    <col min="6662" max="6662" width="13.5703125" customWidth="1"/>
    <col min="6913" max="6913" width="6.42578125" customWidth="1"/>
    <col min="6914" max="6914" width="18.85546875" customWidth="1"/>
    <col min="6915" max="6915" width="50.7109375" customWidth="1"/>
    <col min="6916" max="6916" width="14" customWidth="1"/>
    <col min="6917" max="6917" width="14.140625" customWidth="1"/>
    <col min="6918" max="6918" width="13.5703125" customWidth="1"/>
    <col min="7169" max="7169" width="6.42578125" customWidth="1"/>
    <col min="7170" max="7170" width="18.85546875" customWidth="1"/>
    <col min="7171" max="7171" width="50.7109375" customWidth="1"/>
    <col min="7172" max="7172" width="14" customWidth="1"/>
    <col min="7173" max="7173" width="14.140625" customWidth="1"/>
    <col min="7174" max="7174" width="13.5703125" customWidth="1"/>
    <col min="7425" max="7425" width="6.42578125" customWidth="1"/>
    <col min="7426" max="7426" width="18.85546875" customWidth="1"/>
    <col min="7427" max="7427" width="50.7109375" customWidth="1"/>
    <col min="7428" max="7428" width="14" customWidth="1"/>
    <col min="7429" max="7429" width="14.140625" customWidth="1"/>
    <col min="7430" max="7430" width="13.5703125" customWidth="1"/>
    <col min="7681" max="7681" width="6.42578125" customWidth="1"/>
    <col min="7682" max="7682" width="18.85546875" customWidth="1"/>
    <col min="7683" max="7683" width="50.7109375" customWidth="1"/>
    <col min="7684" max="7684" width="14" customWidth="1"/>
    <col min="7685" max="7685" width="14.140625" customWidth="1"/>
    <col min="7686" max="7686" width="13.5703125" customWidth="1"/>
    <col min="7937" max="7937" width="6.42578125" customWidth="1"/>
    <col min="7938" max="7938" width="18.85546875" customWidth="1"/>
    <col min="7939" max="7939" width="50.7109375" customWidth="1"/>
    <col min="7940" max="7940" width="14" customWidth="1"/>
    <col min="7941" max="7941" width="14.140625" customWidth="1"/>
    <col min="7942" max="7942" width="13.5703125" customWidth="1"/>
    <col min="8193" max="8193" width="6.42578125" customWidth="1"/>
    <col min="8194" max="8194" width="18.85546875" customWidth="1"/>
    <col min="8195" max="8195" width="50.7109375" customWidth="1"/>
    <col min="8196" max="8196" width="14" customWidth="1"/>
    <col min="8197" max="8197" width="14.140625" customWidth="1"/>
    <col min="8198" max="8198" width="13.5703125" customWidth="1"/>
    <col min="8449" max="8449" width="6.42578125" customWidth="1"/>
    <col min="8450" max="8450" width="18.85546875" customWidth="1"/>
    <col min="8451" max="8451" width="50.7109375" customWidth="1"/>
    <col min="8452" max="8452" width="14" customWidth="1"/>
    <col min="8453" max="8453" width="14.140625" customWidth="1"/>
    <col min="8454" max="8454" width="13.5703125" customWidth="1"/>
    <col min="8705" max="8705" width="6.42578125" customWidth="1"/>
    <col min="8706" max="8706" width="18.85546875" customWidth="1"/>
    <col min="8707" max="8707" width="50.7109375" customWidth="1"/>
    <col min="8708" max="8708" width="14" customWidth="1"/>
    <col min="8709" max="8709" width="14.140625" customWidth="1"/>
    <col min="8710" max="8710" width="13.5703125" customWidth="1"/>
    <col min="8961" max="8961" width="6.42578125" customWidth="1"/>
    <col min="8962" max="8962" width="18.85546875" customWidth="1"/>
    <col min="8963" max="8963" width="50.7109375" customWidth="1"/>
    <col min="8964" max="8964" width="14" customWidth="1"/>
    <col min="8965" max="8965" width="14.140625" customWidth="1"/>
    <col min="8966" max="8966" width="13.5703125" customWidth="1"/>
    <col min="9217" max="9217" width="6.42578125" customWidth="1"/>
    <col min="9218" max="9218" width="18.85546875" customWidth="1"/>
    <col min="9219" max="9219" width="50.7109375" customWidth="1"/>
    <col min="9220" max="9220" width="14" customWidth="1"/>
    <col min="9221" max="9221" width="14.140625" customWidth="1"/>
    <col min="9222" max="9222" width="13.5703125" customWidth="1"/>
    <col min="9473" max="9473" width="6.42578125" customWidth="1"/>
    <col min="9474" max="9474" width="18.85546875" customWidth="1"/>
    <col min="9475" max="9475" width="50.7109375" customWidth="1"/>
    <col min="9476" max="9476" width="14" customWidth="1"/>
    <col min="9477" max="9477" width="14.140625" customWidth="1"/>
    <col min="9478" max="9478" width="13.5703125" customWidth="1"/>
    <col min="9729" max="9729" width="6.42578125" customWidth="1"/>
    <col min="9730" max="9730" width="18.85546875" customWidth="1"/>
    <col min="9731" max="9731" width="50.7109375" customWidth="1"/>
    <col min="9732" max="9732" width="14" customWidth="1"/>
    <col min="9733" max="9733" width="14.140625" customWidth="1"/>
    <col min="9734" max="9734" width="13.5703125" customWidth="1"/>
    <col min="9985" max="9985" width="6.42578125" customWidth="1"/>
    <col min="9986" max="9986" width="18.85546875" customWidth="1"/>
    <col min="9987" max="9987" width="50.7109375" customWidth="1"/>
    <col min="9988" max="9988" width="14" customWidth="1"/>
    <col min="9989" max="9989" width="14.140625" customWidth="1"/>
    <col min="9990" max="9990" width="13.5703125" customWidth="1"/>
    <col min="10241" max="10241" width="6.42578125" customWidth="1"/>
    <col min="10242" max="10242" width="18.85546875" customWidth="1"/>
    <col min="10243" max="10243" width="50.7109375" customWidth="1"/>
    <col min="10244" max="10244" width="14" customWidth="1"/>
    <col min="10245" max="10245" width="14.140625" customWidth="1"/>
    <col min="10246" max="10246" width="13.5703125" customWidth="1"/>
    <col min="10497" max="10497" width="6.42578125" customWidth="1"/>
    <col min="10498" max="10498" width="18.85546875" customWidth="1"/>
    <col min="10499" max="10499" width="50.7109375" customWidth="1"/>
    <col min="10500" max="10500" width="14" customWidth="1"/>
    <col min="10501" max="10501" width="14.140625" customWidth="1"/>
    <col min="10502" max="10502" width="13.5703125" customWidth="1"/>
    <col min="10753" max="10753" width="6.42578125" customWidth="1"/>
    <col min="10754" max="10754" width="18.85546875" customWidth="1"/>
    <col min="10755" max="10755" width="50.7109375" customWidth="1"/>
    <col min="10756" max="10756" width="14" customWidth="1"/>
    <col min="10757" max="10757" width="14.140625" customWidth="1"/>
    <col min="10758" max="10758" width="13.5703125" customWidth="1"/>
    <col min="11009" max="11009" width="6.42578125" customWidth="1"/>
    <col min="11010" max="11010" width="18.85546875" customWidth="1"/>
    <col min="11011" max="11011" width="50.7109375" customWidth="1"/>
    <col min="11012" max="11012" width="14" customWidth="1"/>
    <col min="11013" max="11013" width="14.140625" customWidth="1"/>
    <col min="11014" max="11014" width="13.5703125" customWidth="1"/>
    <col min="11265" max="11265" width="6.42578125" customWidth="1"/>
    <col min="11266" max="11266" width="18.85546875" customWidth="1"/>
    <col min="11267" max="11267" width="50.7109375" customWidth="1"/>
    <col min="11268" max="11268" width="14" customWidth="1"/>
    <col min="11269" max="11269" width="14.140625" customWidth="1"/>
    <col min="11270" max="11270" width="13.5703125" customWidth="1"/>
    <col min="11521" max="11521" width="6.42578125" customWidth="1"/>
    <col min="11522" max="11522" width="18.85546875" customWidth="1"/>
    <col min="11523" max="11523" width="50.7109375" customWidth="1"/>
    <col min="11524" max="11524" width="14" customWidth="1"/>
    <col min="11525" max="11525" width="14.140625" customWidth="1"/>
    <col min="11526" max="11526" width="13.5703125" customWidth="1"/>
    <col min="11777" max="11777" width="6.42578125" customWidth="1"/>
    <col min="11778" max="11778" width="18.85546875" customWidth="1"/>
    <col min="11779" max="11779" width="50.7109375" customWidth="1"/>
    <col min="11780" max="11780" width="14" customWidth="1"/>
    <col min="11781" max="11781" width="14.140625" customWidth="1"/>
    <col min="11782" max="11782" width="13.5703125" customWidth="1"/>
    <col min="12033" max="12033" width="6.42578125" customWidth="1"/>
    <col min="12034" max="12034" width="18.85546875" customWidth="1"/>
    <col min="12035" max="12035" width="50.7109375" customWidth="1"/>
    <col min="12036" max="12036" width="14" customWidth="1"/>
    <col min="12037" max="12037" width="14.140625" customWidth="1"/>
    <col min="12038" max="12038" width="13.5703125" customWidth="1"/>
    <col min="12289" max="12289" width="6.42578125" customWidth="1"/>
    <col min="12290" max="12290" width="18.85546875" customWidth="1"/>
    <col min="12291" max="12291" width="50.7109375" customWidth="1"/>
    <col min="12292" max="12292" width="14" customWidth="1"/>
    <col min="12293" max="12293" width="14.140625" customWidth="1"/>
    <col min="12294" max="12294" width="13.5703125" customWidth="1"/>
    <col min="12545" max="12545" width="6.42578125" customWidth="1"/>
    <col min="12546" max="12546" width="18.85546875" customWidth="1"/>
    <col min="12547" max="12547" width="50.7109375" customWidth="1"/>
    <col min="12548" max="12548" width="14" customWidth="1"/>
    <col min="12549" max="12549" width="14.140625" customWidth="1"/>
    <col min="12550" max="12550" width="13.5703125" customWidth="1"/>
    <col min="12801" max="12801" width="6.42578125" customWidth="1"/>
    <col min="12802" max="12802" width="18.85546875" customWidth="1"/>
    <col min="12803" max="12803" width="50.7109375" customWidth="1"/>
    <col min="12804" max="12804" width="14" customWidth="1"/>
    <col min="12805" max="12805" width="14.140625" customWidth="1"/>
    <col min="12806" max="12806" width="13.5703125" customWidth="1"/>
    <col min="13057" max="13057" width="6.42578125" customWidth="1"/>
    <col min="13058" max="13058" width="18.85546875" customWidth="1"/>
    <col min="13059" max="13059" width="50.7109375" customWidth="1"/>
    <col min="13060" max="13060" width="14" customWidth="1"/>
    <col min="13061" max="13061" width="14.140625" customWidth="1"/>
    <col min="13062" max="13062" width="13.5703125" customWidth="1"/>
    <col min="13313" max="13313" width="6.42578125" customWidth="1"/>
    <col min="13314" max="13314" width="18.85546875" customWidth="1"/>
    <col min="13315" max="13315" width="50.7109375" customWidth="1"/>
    <col min="13316" max="13316" width="14" customWidth="1"/>
    <col min="13317" max="13317" width="14.140625" customWidth="1"/>
    <col min="13318" max="13318" width="13.5703125" customWidth="1"/>
    <col min="13569" max="13569" width="6.42578125" customWidth="1"/>
    <col min="13570" max="13570" width="18.85546875" customWidth="1"/>
    <col min="13571" max="13571" width="50.7109375" customWidth="1"/>
    <col min="13572" max="13572" width="14" customWidth="1"/>
    <col min="13573" max="13573" width="14.140625" customWidth="1"/>
    <col min="13574" max="13574" width="13.5703125" customWidth="1"/>
    <col min="13825" max="13825" width="6.42578125" customWidth="1"/>
    <col min="13826" max="13826" width="18.85546875" customWidth="1"/>
    <col min="13827" max="13827" width="50.7109375" customWidth="1"/>
    <col min="13828" max="13828" width="14" customWidth="1"/>
    <col min="13829" max="13829" width="14.140625" customWidth="1"/>
    <col min="13830" max="13830" width="13.5703125" customWidth="1"/>
    <col min="14081" max="14081" width="6.42578125" customWidth="1"/>
    <col min="14082" max="14082" width="18.85546875" customWidth="1"/>
    <col min="14083" max="14083" width="50.7109375" customWidth="1"/>
    <col min="14084" max="14084" width="14" customWidth="1"/>
    <col min="14085" max="14085" width="14.140625" customWidth="1"/>
    <col min="14086" max="14086" width="13.5703125" customWidth="1"/>
    <col min="14337" max="14337" width="6.42578125" customWidth="1"/>
    <col min="14338" max="14338" width="18.85546875" customWidth="1"/>
    <col min="14339" max="14339" width="50.7109375" customWidth="1"/>
    <col min="14340" max="14340" width="14" customWidth="1"/>
    <col min="14341" max="14341" width="14.140625" customWidth="1"/>
    <col min="14342" max="14342" width="13.5703125" customWidth="1"/>
    <col min="14593" max="14593" width="6.42578125" customWidth="1"/>
    <col min="14594" max="14594" width="18.85546875" customWidth="1"/>
    <col min="14595" max="14595" width="50.7109375" customWidth="1"/>
    <col min="14596" max="14596" width="14" customWidth="1"/>
    <col min="14597" max="14597" width="14.140625" customWidth="1"/>
    <col min="14598" max="14598" width="13.5703125" customWidth="1"/>
    <col min="14849" max="14849" width="6.42578125" customWidth="1"/>
    <col min="14850" max="14850" width="18.85546875" customWidth="1"/>
    <col min="14851" max="14851" width="50.7109375" customWidth="1"/>
    <col min="14852" max="14852" width="14" customWidth="1"/>
    <col min="14853" max="14853" width="14.140625" customWidth="1"/>
    <col min="14854" max="14854" width="13.5703125" customWidth="1"/>
    <col min="15105" max="15105" width="6.42578125" customWidth="1"/>
    <col min="15106" max="15106" width="18.85546875" customWidth="1"/>
    <col min="15107" max="15107" width="50.7109375" customWidth="1"/>
    <col min="15108" max="15108" width="14" customWidth="1"/>
    <col min="15109" max="15109" width="14.140625" customWidth="1"/>
    <col min="15110" max="15110" width="13.5703125" customWidth="1"/>
    <col min="15361" max="15361" width="6.42578125" customWidth="1"/>
    <col min="15362" max="15362" width="18.85546875" customWidth="1"/>
    <col min="15363" max="15363" width="50.7109375" customWidth="1"/>
    <col min="15364" max="15364" width="14" customWidth="1"/>
    <col min="15365" max="15365" width="14.140625" customWidth="1"/>
    <col min="15366" max="15366" width="13.5703125" customWidth="1"/>
    <col min="15617" max="15617" width="6.42578125" customWidth="1"/>
    <col min="15618" max="15618" width="18.85546875" customWidth="1"/>
    <col min="15619" max="15619" width="50.7109375" customWidth="1"/>
    <col min="15620" max="15620" width="14" customWidth="1"/>
    <col min="15621" max="15621" width="14.140625" customWidth="1"/>
    <col min="15622" max="15622" width="13.5703125" customWidth="1"/>
    <col min="15873" max="15873" width="6.42578125" customWidth="1"/>
    <col min="15874" max="15874" width="18.85546875" customWidth="1"/>
    <col min="15875" max="15875" width="50.7109375" customWidth="1"/>
    <col min="15876" max="15876" width="14" customWidth="1"/>
    <col min="15877" max="15877" width="14.140625" customWidth="1"/>
    <col min="15878" max="15878" width="13.5703125" customWidth="1"/>
    <col min="16129" max="16129" width="6.42578125" customWidth="1"/>
    <col min="16130" max="16130" width="18.85546875" customWidth="1"/>
    <col min="16131" max="16131" width="50.7109375" customWidth="1"/>
    <col min="16132" max="16132" width="14" customWidth="1"/>
    <col min="16133" max="16133" width="14.140625" customWidth="1"/>
    <col min="16134" max="16134" width="13.5703125" customWidth="1"/>
  </cols>
  <sheetData>
    <row r="1" spans="1:6" ht="12.95" customHeight="1" x14ac:dyDescent="0.2">
      <c r="A1" s="2"/>
      <c r="B1" s="1"/>
      <c r="C1" s="1"/>
      <c r="D1" s="32" t="s">
        <v>117</v>
      </c>
      <c r="E1" s="32"/>
      <c r="F1" s="32"/>
    </row>
    <row r="2" spans="1:6" ht="12.95" customHeight="1" x14ac:dyDescent="0.2">
      <c r="A2" s="2"/>
      <c r="B2" s="1"/>
      <c r="C2" s="1"/>
      <c r="D2" s="32" t="s">
        <v>236</v>
      </c>
      <c r="E2" s="32"/>
      <c r="F2" s="32"/>
    </row>
    <row r="3" spans="1:6" ht="12.95" customHeight="1" x14ac:dyDescent="0.2">
      <c r="A3" s="2"/>
      <c r="B3" s="1"/>
      <c r="C3" s="1"/>
      <c r="D3" s="32" t="s">
        <v>230</v>
      </c>
      <c r="E3" s="32"/>
      <c r="F3" s="32"/>
    </row>
    <row r="4" spans="1:6" ht="12.95" customHeight="1" x14ac:dyDescent="0.2">
      <c r="A4" s="2"/>
      <c r="B4" s="1"/>
      <c r="C4" s="1"/>
      <c r="D4" s="32" t="s">
        <v>235</v>
      </c>
      <c r="E4" s="32"/>
      <c r="F4" s="32"/>
    </row>
    <row r="5" spans="1:6" ht="12" customHeight="1" x14ac:dyDescent="0.2">
      <c r="A5" s="2"/>
      <c r="B5" s="1"/>
      <c r="C5" s="1"/>
      <c r="D5" s="26"/>
      <c r="E5" s="26"/>
      <c r="F5" s="27"/>
    </row>
    <row r="6" spans="1:6" s="25" customFormat="1" ht="16.5" customHeight="1" x14ac:dyDescent="0.2">
      <c r="A6" s="24"/>
      <c r="B6" s="33" t="s">
        <v>231</v>
      </c>
      <c r="C6" s="33"/>
      <c r="D6" s="33"/>
      <c r="E6" s="33"/>
      <c r="F6" s="33"/>
    </row>
    <row r="7" spans="1:6" s="25" customFormat="1" ht="13.5" customHeight="1" x14ac:dyDescent="0.2">
      <c r="A7" s="24"/>
      <c r="B7" s="33" t="s">
        <v>191</v>
      </c>
      <c r="C7" s="33"/>
      <c r="D7" s="33"/>
      <c r="E7" s="33"/>
      <c r="F7" s="33"/>
    </row>
    <row r="8" spans="1:6" s="25" customFormat="1" ht="13.5" customHeight="1" x14ac:dyDescent="0.2">
      <c r="A8" s="24"/>
      <c r="B8" s="34" t="s">
        <v>149</v>
      </c>
      <c r="C8" s="34"/>
      <c r="D8" s="34"/>
      <c r="E8" s="34"/>
      <c r="F8" s="34"/>
    </row>
    <row r="9" spans="1:6" ht="13.5" customHeight="1" x14ac:dyDescent="0.2">
      <c r="A9" s="2"/>
      <c r="B9" s="3"/>
      <c r="C9" s="3"/>
      <c r="D9" s="3"/>
      <c r="E9" s="3"/>
      <c r="F9" s="3"/>
    </row>
    <row r="10" spans="1:6" ht="35.1" customHeight="1" x14ac:dyDescent="0.2">
      <c r="A10" s="30" t="s">
        <v>50</v>
      </c>
      <c r="B10" s="30" t="s">
        <v>51</v>
      </c>
      <c r="C10" s="30" t="s">
        <v>52</v>
      </c>
      <c r="D10" s="30" t="s">
        <v>192</v>
      </c>
      <c r="E10" s="30" t="s">
        <v>5</v>
      </c>
      <c r="F10" s="30" t="s">
        <v>53</v>
      </c>
    </row>
    <row r="11" spans="1:6" ht="58.5" customHeight="1" x14ac:dyDescent="0.2">
      <c r="A11" s="31"/>
      <c r="B11" s="31"/>
      <c r="C11" s="31"/>
      <c r="D11" s="31"/>
      <c r="E11" s="31"/>
      <c r="F11" s="31"/>
    </row>
    <row r="12" spans="1:6" x14ac:dyDescent="0.2">
      <c r="A12" s="22">
        <v>1</v>
      </c>
      <c r="B12" s="6" t="s">
        <v>54</v>
      </c>
      <c r="C12" s="7" t="s">
        <v>55</v>
      </c>
      <c r="D12" s="8">
        <f>D13+D22+D27+D48+D51+D60+D65+D72+D74+D83</f>
        <v>526770000</v>
      </c>
      <c r="E12" s="8">
        <f>E13+E22+E27+E48+E51+E60+E65+E72+E74+E83</f>
        <v>93004382.639999986</v>
      </c>
      <c r="F12" s="9">
        <f t="shared" ref="F12:F120" si="0">E12/D12</f>
        <v>0.17655595922319037</v>
      </c>
    </row>
    <row r="13" spans="1:6" x14ac:dyDescent="0.2">
      <c r="A13" s="22">
        <f>A12+1</f>
        <v>2</v>
      </c>
      <c r="B13" s="6" t="s">
        <v>56</v>
      </c>
      <c r="C13" s="7" t="s">
        <v>57</v>
      </c>
      <c r="D13" s="8">
        <f>D14+D15+D16+D17+D18+D19+D20+D21</f>
        <v>451636000</v>
      </c>
      <c r="E13" s="8">
        <f>E14+E15+E16+E17+E18+E19+E20+E21</f>
        <v>71034338.930000007</v>
      </c>
      <c r="F13" s="9">
        <f t="shared" si="0"/>
        <v>0.15728227805135112</v>
      </c>
    </row>
    <row r="14" spans="1:6" ht="105.75" customHeight="1" x14ac:dyDescent="0.2">
      <c r="A14" s="22">
        <v>3</v>
      </c>
      <c r="B14" s="6" t="s">
        <v>8</v>
      </c>
      <c r="C14" s="7" t="s">
        <v>67</v>
      </c>
      <c r="D14" s="8">
        <v>450136000</v>
      </c>
      <c r="E14" s="8">
        <v>70624629.629999995</v>
      </c>
      <c r="F14" s="9">
        <f t="shared" si="0"/>
        <v>0.15689620388060496</v>
      </c>
    </row>
    <row r="15" spans="1:6" ht="93.75" customHeight="1" x14ac:dyDescent="0.2">
      <c r="A15" s="22">
        <f t="shared" ref="A15:A78" si="1">A14+1</f>
        <v>4</v>
      </c>
      <c r="B15" s="6" t="s">
        <v>68</v>
      </c>
      <c r="C15" s="7" t="s">
        <v>69</v>
      </c>
      <c r="D15" s="8">
        <v>0</v>
      </c>
      <c r="E15" s="8">
        <v>1068.03</v>
      </c>
      <c r="F15" s="9">
        <v>0</v>
      </c>
    </row>
    <row r="16" spans="1:6" ht="108" customHeight="1" x14ac:dyDescent="0.2">
      <c r="A16" s="22">
        <f t="shared" si="1"/>
        <v>5</v>
      </c>
      <c r="B16" s="6" t="s">
        <v>100</v>
      </c>
      <c r="C16" s="10" t="s">
        <v>106</v>
      </c>
      <c r="D16" s="8">
        <v>0</v>
      </c>
      <c r="E16" s="8">
        <v>41148.44</v>
      </c>
      <c r="F16" s="9">
        <v>0</v>
      </c>
    </row>
    <row r="17" spans="1:6" ht="142.5" customHeight="1" x14ac:dyDescent="0.2">
      <c r="A17" s="22">
        <f t="shared" si="1"/>
        <v>6</v>
      </c>
      <c r="B17" s="6" t="s">
        <v>9</v>
      </c>
      <c r="C17" s="7" t="s">
        <v>70</v>
      </c>
      <c r="D17" s="8">
        <v>800000</v>
      </c>
      <c r="E17" s="8">
        <v>25808.79</v>
      </c>
      <c r="F17" s="9">
        <f t="shared" si="0"/>
        <v>3.2260987499999998E-2</v>
      </c>
    </row>
    <row r="18" spans="1:6" ht="80.25" customHeight="1" x14ac:dyDescent="0.2">
      <c r="A18" s="22">
        <f t="shared" si="1"/>
        <v>7</v>
      </c>
      <c r="B18" s="6" t="s">
        <v>10</v>
      </c>
      <c r="C18" s="7" t="s">
        <v>71</v>
      </c>
      <c r="D18" s="8">
        <v>600000</v>
      </c>
      <c r="E18" s="8">
        <v>267170.7</v>
      </c>
      <c r="F18" s="9">
        <f t="shared" si="0"/>
        <v>0.44528450000000003</v>
      </c>
    </row>
    <row r="19" spans="1:6" ht="51.75" customHeight="1" x14ac:dyDescent="0.2">
      <c r="A19" s="22">
        <f t="shared" si="1"/>
        <v>8</v>
      </c>
      <c r="B19" s="6" t="s">
        <v>101</v>
      </c>
      <c r="C19" s="10" t="s">
        <v>102</v>
      </c>
      <c r="D19" s="8">
        <v>0</v>
      </c>
      <c r="E19" s="8">
        <v>6011.19</v>
      </c>
      <c r="F19" s="9">
        <v>0</v>
      </c>
    </row>
    <row r="20" spans="1:6" ht="80.25" customHeight="1" x14ac:dyDescent="0.2">
      <c r="A20" s="22">
        <f t="shared" si="1"/>
        <v>9</v>
      </c>
      <c r="B20" s="6" t="s">
        <v>11</v>
      </c>
      <c r="C20" s="7" t="s">
        <v>72</v>
      </c>
      <c r="D20" s="8">
        <v>0</v>
      </c>
      <c r="E20" s="8">
        <v>17220.150000000001</v>
      </c>
      <c r="F20" s="9">
        <v>0</v>
      </c>
    </row>
    <row r="21" spans="1:6" ht="119.25" customHeight="1" x14ac:dyDescent="0.2">
      <c r="A21" s="22">
        <f t="shared" si="1"/>
        <v>10</v>
      </c>
      <c r="B21" s="6" t="s">
        <v>12</v>
      </c>
      <c r="C21" s="7" t="s">
        <v>73</v>
      </c>
      <c r="D21" s="8">
        <v>100000</v>
      </c>
      <c r="E21" s="8">
        <v>51282</v>
      </c>
      <c r="F21" s="9">
        <f t="shared" si="0"/>
        <v>0.51282000000000005</v>
      </c>
    </row>
    <row r="22" spans="1:6" ht="42" customHeight="1" x14ac:dyDescent="0.2">
      <c r="A22" s="22">
        <f t="shared" si="1"/>
        <v>11</v>
      </c>
      <c r="B22" s="11" t="s">
        <v>62</v>
      </c>
      <c r="C22" s="12" t="s">
        <v>63</v>
      </c>
      <c r="D22" s="13">
        <f>SUM(D23:D26)</f>
        <v>5430000</v>
      </c>
      <c r="E22" s="13">
        <f>SUM(E23:E26)</f>
        <v>1400474.46</v>
      </c>
      <c r="F22" s="9">
        <f t="shared" si="0"/>
        <v>0.25791426519337018</v>
      </c>
    </row>
    <row r="23" spans="1:6" ht="108" customHeight="1" x14ac:dyDescent="0.2">
      <c r="A23" s="22">
        <f t="shared" si="1"/>
        <v>12</v>
      </c>
      <c r="B23" s="11" t="s">
        <v>120</v>
      </c>
      <c r="C23" s="12" t="s">
        <v>121</v>
      </c>
      <c r="D23" s="13">
        <v>2455000</v>
      </c>
      <c r="E23" s="8">
        <v>672584.46</v>
      </c>
      <c r="F23" s="9">
        <f t="shared" si="0"/>
        <v>0.27396515682281058</v>
      </c>
    </row>
    <row r="24" spans="1:6" ht="118.5" customHeight="1" x14ac:dyDescent="0.2">
      <c r="A24" s="22">
        <f t="shared" si="1"/>
        <v>13</v>
      </c>
      <c r="B24" s="11" t="s">
        <v>122</v>
      </c>
      <c r="C24" s="12" t="s">
        <v>123</v>
      </c>
      <c r="D24" s="13">
        <v>14000</v>
      </c>
      <c r="E24" s="8">
        <v>4309.75</v>
      </c>
      <c r="F24" s="9">
        <f t="shared" si="0"/>
        <v>0.3078392857142857</v>
      </c>
    </row>
    <row r="25" spans="1:6" ht="104.25" customHeight="1" x14ac:dyDescent="0.2">
      <c r="A25" s="22">
        <f t="shared" si="1"/>
        <v>14</v>
      </c>
      <c r="B25" s="11" t="s">
        <v>124</v>
      </c>
      <c r="C25" s="12" t="s">
        <v>125</v>
      </c>
      <c r="D25" s="13">
        <v>3269000</v>
      </c>
      <c r="E25" s="8">
        <v>813816.1</v>
      </c>
      <c r="F25" s="9">
        <f t="shared" si="0"/>
        <v>0.24894955643927805</v>
      </c>
    </row>
    <row r="26" spans="1:6" ht="105" customHeight="1" x14ac:dyDescent="0.2">
      <c r="A26" s="22">
        <f t="shared" si="1"/>
        <v>15</v>
      </c>
      <c r="B26" s="11" t="s">
        <v>126</v>
      </c>
      <c r="C26" s="12" t="s">
        <v>127</v>
      </c>
      <c r="D26" s="13">
        <v>-308000</v>
      </c>
      <c r="E26" s="8">
        <v>-90235.85</v>
      </c>
      <c r="F26" s="9">
        <f t="shared" si="0"/>
        <v>0.292973538961039</v>
      </c>
    </row>
    <row r="27" spans="1:6" x14ac:dyDescent="0.2">
      <c r="A27" s="22">
        <f t="shared" si="1"/>
        <v>16</v>
      </c>
      <c r="B27" s="6" t="s">
        <v>58</v>
      </c>
      <c r="C27" s="7" t="s">
        <v>59</v>
      </c>
      <c r="D27" s="8">
        <f>D28+D36+D41+D45</f>
        <v>27332000</v>
      </c>
      <c r="E27" s="8">
        <f>E28+E36+E41+E45</f>
        <v>8794182.1099999994</v>
      </c>
      <c r="F27" s="9">
        <f t="shared" si="0"/>
        <v>0.32175406519830235</v>
      </c>
    </row>
    <row r="28" spans="1:6" ht="26.25" customHeight="1" x14ac:dyDescent="0.2">
      <c r="A28" s="22">
        <f t="shared" si="1"/>
        <v>17</v>
      </c>
      <c r="B28" s="11" t="s">
        <v>82</v>
      </c>
      <c r="C28" s="7" t="s">
        <v>83</v>
      </c>
      <c r="D28" s="8">
        <f>D29+D30+D31+D32+D33+D34+D35</f>
        <v>19210000</v>
      </c>
      <c r="E28" s="8">
        <f>E29+E30+E31+E32+E33+E34+E35</f>
        <v>3152987.36</v>
      </c>
      <c r="F28" s="9">
        <f t="shared" si="0"/>
        <v>0.16413260593440915</v>
      </c>
    </row>
    <row r="29" spans="1:6" ht="51" x14ac:dyDescent="0.2">
      <c r="A29" s="22">
        <f t="shared" si="1"/>
        <v>18</v>
      </c>
      <c r="B29" s="11" t="s">
        <v>84</v>
      </c>
      <c r="C29" s="14" t="s">
        <v>85</v>
      </c>
      <c r="D29" s="8">
        <v>5600000</v>
      </c>
      <c r="E29" s="8">
        <v>1972160.5</v>
      </c>
      <c r="F29" s="9">
        <f t="shared" si="0"/>
        <v>0.35217151785714285</v>
      </c>
    </row>
    <row r="30" spans="1:6" ht="38.25" x14ac:dyDescent="0.2">
      <c r="A30" s="22">
        <f t="shared" si="1"/>
        <v>19</v>
      </c>
      <c r="B30" s="11" t="s">
        <v>86</v>
      </c>
      <c r="C30" s="15" t="s">
        <v>87</v>
      </c>
      <c r="D30" s="8">
        <v>0</v>
      </c>
      <c r="E30" s="8">
        <v>10618.21</v>
      </c>
      <c r="F30" s="9">
        <v>0</v>
      </c>
    </row>
    <row r="31" spans="1:6" ht="51" x14ac:dyDescent="0.2">
      <c r="A31" s="22">
        <f t="shared" si="1"/>
        <v>20</v>
      </c>
      <c r="B31" s="11" t="s">
        <v>88</v>
      </c>
      <c r="C31" s="15" t="s">
        <v>89</v>
      </c>
      <c r="D31" s="8">
        <v>0</v>
      </c>
      <c r="E31" s="8">
        <v>626.1</v>
      </c>
      <c r="F31" s="9">
        <v>0</v>
      </c>
    </row>
    <row r="32" spans="1:6" ht="38.25" x14ac:dyDescent="0.2">
      <c r="A32" s="22">
        <f t="shared" si="1"/>
        <v>21</v>
      </c>
      <c r="B32" s="11" t="s">
        <v>193</v>
      </c>
      <c r="C32" s="15" t="s">
        <v>194</v>
      </c>
      <c r="D32" s="8">
        <v>0</v>
      </c>
      <c r="E32" s="8">
        <v>-2968.25</v>
      </c>
      <c r="F32" s="9">
        <v>0</v>
      </c>
    </row>
    <row r="33" spans="1:6" ht="63.75" x14ac:dyDescent="0.2">
      <c r="A33" s="22">
        <f t="shared" si="1"/>
        <v>22</v>
      </c>
      <c r="B33" s="11" t="s">
        <v>90</v>
      </c>
      <c r="C33" s="15" t="s">
        <v>91</v>
      </c>
      <c r="D33" s="8">
        <v>13610000</v>
      </c>
      <c r="E33" s="8">
        <v>1160743.31</v>
      </c>
      <c r="F33" s="9">
        <f>E33/D33</f>
        <v>8.5286062454077882E-2</v>
      </c>
    </row>
    <row r="34" spans="1:6" ht="38.25" x14ac:dyDescent="0.2">
      <c r="A34" s="22">
        <f t="shared" si="1"/>
        <v>23</v>
      </c>
      <c r="B34" s="11" t="s">
        <v>92</v>
      </c>
      <c r="C34" s="15" t="s">
        <v>93</v>
      </c>
      <c r="D34" s="8">
        <v>0</v>
      </c>
      <c r="E34" s="8">
        <v>11050.98</v>
      </c>
      <c r="F34" s="9">
        <v>0</v>
      </c>
    </row>
    <row r="35" spans="1:6" ht="63.75" x14ac:dyDescent="0.2">
      <c r="A35" s="22">
        <f t="shared" si="1"/>
        <v>24</v>
      </c>
      <c r="B35" s="11" t="s">
        <v>94</v>
      </c>
      <c r="C35" s="15" t="s">
        <v>95</v>
      </c>
      <c r="D35" s="8">
        <v>0</v>
      </c>
      <c r="E35" s="8">
        <v>756.51</v>
      </c>
      <c r="F35" s="9">
        <v>0</v>
      </c>
    </row>
    <row r="36" spans="1:6" ht="25.5" x14ac:dyDescent="0.2">
      <c r="A36" s="22">
        <f t="shared" si="1"/>
        <v>25</v>
      </c>
      <c r="B36" s="6" t="s">
        <v>60</v>
      </c>
      <c r="C36" s="7" t="s">
        <v>61</v>
      </c>
      <c r="D36" s="8">
        <f>D37+D38+D39+D40</f>
        <v>170000</v>
      </c>
      <c r="E36" s="8">
        <f>E37+E38+E39+E40</f>
        <v>-18961.93</v>
      </c>
      <c r="F36" s="9">
        <f t="shared" si="0"/>
        <v>-0.11154076470588235</v>
      </c>
    </row>
    <row r="37" spans="1:6" ht="55.5" customHeight="1" x14ac:dyDescent="0.2">
      <c r="A37" s="22">
        <f t="shared" si="1"/>
        <v>26</v>
      </c>
      <c r="B37" s="6" t="s">
        <v>0</v>
      </c>
      <c r="C37" s="7" t="s">
        <v>74</v>
      </c>
      <c r="D37" s="8">
        <v>170000</v>
      </c>
      <c r="E37" s="8">
        <v>-25939.53</v>
      </c>
      <c r="F37" s="9">
        <f t="shared" si="0"/>
        <v>-0.15258547058823529</v>
      </c>
    </row>
    <row r="38" spans="1:6" ht="42.75" customHeight="1" x14ac:dyDescent="0.2">
      <c r="A38" s="22">
        <f t="shared" si="1"/>
        <v>27</v>
      </c>
      <c r="B38" s="6" t="s">
        <v>75</v>
      </c>
      <c r="C38" s="7" t="s">
        <v>76</v>
      </c>
      <c r="D38" s="8">
        <v>0</v>
      </c>
      <c r="E38" s="8">
        <v>813.05</v>
      </c>
      <c r="F38" s="9">
        <v>0</v>
      </c>
    </row>
    <row r="39" spans="1:6" ht="54" customHeight="1" x14ac:dyDescent="0.2">
      <c r="A39" s="22">
        <f t="shared" si="1"/>
        <v>28</v>
      </c>
      <c r="B39" s="6" t="s">
        <v>13</v>
      </c>
      <c r="C39" s="7" t="s">
        <v>96</v>
      </c>
      <c r="D39" s="8">
        <v>0</v>
      </c>
      <c r="E39" s="8">
        <v>6165.45</v>
      </c>
      <c r="F39" s="9">
        <v>0</v>
      </c>
    </row>
    <row r="40" spans="1:6" ht="54" customHeight="1" x14ac:dyDescent="0.2">
      <c r="A40" s="22">
        <f t="shared" si="1"/>
        <v>29</v>
      </c>
      <c r="B40" s="6" t="s">
        <v>195</v>
      </c>
      <c r="C40" s="7" t="s">
        <v>196</v>
      </c>
      <c r="D40" s="8">
        <v>0</v>
      </c>
      <c r="E40" s="8">
        <v>-0.9</v>
      </c>
      <c r="F40" s="9">
        <v>0</v>
      </c>
    </row>
    <row r="41" spans="1:6" x14ac:dyDescent="0.2">
      <c r="A41" s="22">
        <f t="shared" si="1"/>
        <v>30</v>
      </c>
      <c r="B41" s="6" t="s">
        <v>1</v>
      </c>
      <c r="C41" s="7" t="s">
        <v>2</v>
      </c>
      <c r="D41" s="8">
        <f>D42+D43+D44</f>
        <v>4335000</v>
      </c>
      <c r="E41" s="8">
        <f>E42+E43+E44</f>
        <v>5233596.78</v>
      </c>
      <c r="F41" s="9">
        <f t="shared" si="0"/>
        <v>1.2072887612456749</v>
      </c>
    </row>
    <row r="42" spans="1:6" ht="44.25" customHeight="1" x14ac:dyDescent="0.2">
      <c r="A42" s="22">
        <f t="shared" si="1"/>
        <v>31</v>
      </c>
      <c r="B42" s="6" t="s">
        <v>3</v>
      </c>
      <c r="C42" s="7" t="s">
        <v>77</v>
      </c>
      <c r="D42" s="8">
        <v>4335000</v>
      </c>
      <c r="E42" s="8">
        <v>5233596.78</v>
      </c>
      <c r="F42" s="9">
        <f t="shared" si="0"/>
        <v>1.2072887612456749</v>
      </c>
    </row>
    <row r="43" spans="1:6" ht="34.5" customHeight="1" x14ac:dyDescent="0.2">
      <c r="A43" s="22">
        <f t="shared" si="1"/>
        <v>32</v>
      </c>
      <c r="B43" s="6" t="s">
        <v>154</v>
      </c>
      <c r="C43" s="7" t="s">
        <v>155</v>
      </c>
      <c r="D43" s="8">
        <v>0</v>
      </c>
      <c r="E43" s="8">
        <v>0</v>
      </c>
      <c r="F43" s="9">
        <v>0</v>
      </c>
    </row>
    <row r="44" spans="1:6" ht="54.75" customHeight="1" x14ac:dyDescent="0.2">
      <c r="A44" s="22">
        <f t="shared" si="1"/>
        <v>33</v>
      </c>
      <c r="B44" s="6" t="s">
        <v>197</v>
      </c>
      <c r="C44" s="7" t="s">
        <v>198</v>
      </c>
      <c r="D44" s="8">
        <v>0</v>
      </c>
      <c r="E44" s="8">
        <v>0</v>
      </c>
      <c r="F44" s="9">
        <v>0</v>
      </c>
    </row>
    <row r="45" spans="1:6" ht="25.5" x14ac:dyDescent="0.2">
      <c r="A45" s="22">
        <f t="shared" si="1"/>
        <v>34</v>
      </c>
      <c r="B45" s="6" t="s">
        <v>14</v>
      </c>
      <c r="C45" s="7" t="s">
        <v>15</v>
      </c>
      <c r="D45" s="8">
        <f>D46+D47</f>
        <v>3617000</v>
      </c>
      <c r="E45" s="8">
        <f>E46+E47</f>
        <v>426559.89999999997</v>
      </c>
      <c r="F45" s="9">
        <f t="shared" si="0"/>
        <v>0.1179319601880011</v>
      </c>
    </row>
    <row r="46" spans="1:6" ht="54" customHeight="1" x14ac:dyDescent="0.2">
      <c r="A46" s="22">
        <f t="shared" si="1"/>
        <v>35</v>
      </c>
      <c r="B46" s="6" t="s">
        <v>16</v>
      </c>
      <c r="C46" s="7" t="s">
        <v>97</v>
      </c>
      <c r="D46" s="8">
        <v>3617000</v>
      </c>
      <c r="E46" s="8">
        <v>425739.97</v>
      </c>
      <c r="F46" s="9">
        <f t="shared" si="0"/>
        <v>0.11770527232513131</v>
      </c>
    </row>
    <row r="47" spans="1:6" ht="38.25" customHeight="1" x14ac:dyDescent="0.2">
      <c r="A47" s="22">
        <f t="shared" si="1"/>
        <v>36</v>
      </c>
      <c r="B47" s="6" t="s">
        <v>156</v>
      </c>
      <c r="C47" s="7" t="s">
        <v>157</v>
      </c>
      <c r="D47" s="8">
        <v>0</v>
      </c>
      <c r="E47" s="8">
        <v>819.93</v>
      </c>
      <c r="F47" s="9">
        <v>0</v>
      </c>
    </row>
    <row r="48" spans="1:6" ht="21" customHeight="1" x14ac:dyDescent="0.2">
      <c r="A48" s="22">
        <f t="shared" si="1"/>
        <v>37</v>
      </c>
      <c r="B48" s="6" t="s">
        <v>103</v>
      </c>
      <c r="C48" s="7" t="s">
        <v>104</v>
      </c>
      <c r="D48" s="8">
        <f>D49+D50</f>
        <v>0</v>
      </c>
      <c r="E48" s="8">
        <f>E49+E50</f>
        <v>46743.8</v>
      </c>
      <c r="F48" s="9">
        <v>0</v>
      </c>
    </row>
    <row r="49" spans="1:6" ht="54" customHeight="1" x14ac:dyDescent="0.2">
      <c r="A49" s="22">
        <f t="shared" si="1"/>
        <v>38</v>
      </c>
      <c r="B49" s="6" t="s">
        <v>199</v>
      </c>
      <c r="C49" s="7" t="s">
        <v>105</v>
      </c>
      <c r="D49" s="8">
        <v>0</v>
      </c>
      <c r="E49" s="8">
        <v>46593.8</v>
      </c>
      <c r="F49" s="9">
        <v>0</v>
      </c>
    </row>
    <row r="50" spans="1:6" ht="85.5" customHeight="1" x14ac:dyDescent="0.2">
      <c r="A50" s="22">
        <f t="shared" si="1"/>
        <v>39</v>
      </c>
      <c r="B50" s="6" t="s">
        <v>200</v>
      </c>
      <c r="C50" s="7" t="s">
        <v>201</v>
      </c>
      <c r="D50" s="8">
        <v>0</v>
      </c>
      <c r="E50" s="8">
        <v>150</v>
      </c>
      <c r="F50" s="9">
        <v>0</v>
      </c>
    </row>
    <row r="51" spans="1:6" ht="38.25" x14ac:dyDescent="0.2">
      <c r="A51" s="22">
        <f t="shared" si="1"/>
        <v>40</v>
      </c>
      <c r="B51" s="6" t="s">
        <v>4</v>
      </c>
      <c r="C51" s="7" t="s">
        <v>17</v>
      </c>
      <c r="D51" s="8">
        <f>D52+D55+D56+D58+D59</f>
        <v>4940000</v>
      </c>
      <c r="E51" s="8">
        <f>E52+E55+E56+E58+E59</f>
        <v>761268.33</v>
      </c>
      <c r="F51" s="9">
        <f t="shared" si="0"/>
        <v>0.15410290080971659</v>
      </c>
    </row>
    <row r="52" spans="1:6" ht="96" customHeight="1" x14ac:dyDescent="0.2">
      <c r="A52" s="22">
        <f t="shared" si="1"/>
        <v>41</v>
      </c>
      <c r="B52" s="11" t="s">
        <v>161</v>
      </c>
      <c r="C52" s="16" t="s">
        <v>232</v>
      </c>
      <c r="D52" s="8">
        <f>D53</f>
        <v>3050000</v>
      </c>
      <c r="E52" s="8">
        <f>E53</f>
        <v>336254.55</v>
      </c>
      <c r="F52" s="9">
        <f t="shared" si="0"/>
        <v>0.11024739344262295</v>
      </c>
    </row>
    <row r="53" spans="1:6" ht="96" customHeight="1" x14ac:dyDescent="0.2">
      <c r="A53" s="22">
        <f t="shared" si="1"/>
        <v>42</v>
      </c>
      <c r="B53" s="11" t="s">
        <v>109</v>
      </c>
      <c r="C53" s="16" t="s">
        <v>232</v>
      </c>
      <c r="D53" s="8">
        <f>D54</f>
        <v>3050000</v>
      </c>
      <c r="E53" s="8">
        <f>E54</f>
        <v>336254.55</v>
      </c>
      <c r="F53" s="9">
        <f t="shared" si="0"/>
        <v>0.11024739344262295</v>
      </c>
    </row>
    <row r="54" spans="1:6" ht="107.25" customHeight="1" x14ac:dyDescent="0.2">
      <c r="A54" s="22">
        <f t="shared" si="1"/>
        <v>43</v>
      </c>
      <c r="B54" s="11" t="s">
        <v>202</v>
      </c>
      <c r="C54" s="16" t="s">
        <v>162</v>
      </c>
      <c r="D54" s="8">
        <v>3050000</v>
      </c>
      <c r="E54" s="8">
        <v>336254.55</v>
      </c>
      <c r="F54" s="9">
        <f t="shared" si="0"/>
        <v>0.11024739344262295</v>
      </c>
    </row>
    <row r="55" spans="1:6" ht="93.75" customHeight="1" x14ac:dyDescent="0.2">
      <c r="A55" s="22">
        <f t="shared" si="1"/>
        <v>44</v>
      </c>
      <c r="B55" s="11" t="s">
        <v>182</v>
      </c>
      <c r="C55" s="16" t="s">
        <v>163</v>
      </c>
      <c r="D55" s="8">
        <v>1200000</v>
      </c>
      <c r="E55" s="8">
        <v>261035.33</v>
      </c>
      <c r="F55" s="9">
        <f t="shared" si="0"/>
        <v>0.21752944166666666</v>
      </c>
    </row>
    <row r="56" spans="1:6" ht="40.5" customHeight="1" x14ac:dyDescent="0.2">
      <c r="A56" s="22">
        <f t="shared" si="1"/>
        <v>45</v>
      </c>
      <c r="B56" s="11" t="s">
        <v>64</v>
      </c>
      <c r="C56" s="12" t="s">
        <v>233</v>
      </c>
      <c r="D56" s="13">
        <f>SUM(D57:D57)</f>
        <v>500000</v>
      </c>
      <c r="E56" s="13">
        <f>SUM(E57:E57)</f>
        <v>119975.07</v>
      </c>
      <c r="F56" s="9">
        <f t="shared" si="0"/>
        <v>0.23995014000000001</v>
      </c>
    </row>
    <row r="57" spans="1:6" ht="91.5" customHeight="1" x14ac:dyDescent="0.2">
      <c r="A57" s="22">
        <f t="shared" si="1"/>
        <v>46</v>
      </c>
      <c r="B57" s="11" t="s">
        <v>65</v>
      </c>
      <c r="C57" s="12" t="s">
        <v>78</v>
      </c>
      <c r="D57" s="13">
        <v>500000</v>
      </c>
      <c r="E57" s="8">
        <v>119975.07</v>
      </c>
      <c r="F57" s="9">
        <f t="shared" si="0"/>
        <v>0.23995014000000001</v>
      </c>
    </row>
    <row r="58" spans="1:6" ht="54" customHeight="1" x14ac:dyDescent="0.2">
      <c r="A58" s="22">
        <f t="shared" si="1"/>
        <v>47</v>
      </c>
      <c r="B58" s="11" t="s">
        <v>18</v>
      </c>
      <c r="C58" s="12" t="s">
        <v>19</v>
      </c>
      <c r="D58" s="13">
        <v>30000</v>
      </c>
      <c r="E58" s="8">
        <v>0</v>
      </c>
      <c r="F58" s="9">
        <f t="shared" si="0"/>
        <v>0</v>
      </c>
    </row>
    <row r="59" spans="1:6" ht="43.5" customHeight="1" x14ac:dyDescent="0.2">
      <c r="A59" s="22">
        <f t="shared" si="1"/>
        <v>48</v>
      </c>
      <c r="B59" s="11" t="s">
        <v>150</v>
      </c>
      <c r="C59" s="12" t="s">
        <v>164</v>
      </c>
      <c r="D59" s="13">
        <v>160000</v>
      </c>
      <c r="E59" s="8">
        <v>44003.38</v>
      </c>
      <c r="F59" s="9">
        <f t="shared" si="0"/>
        <v>0.27502112499999998</v>
      </c>
    </row>
    <row r="60" spans="1:6" ht="25.5" x14ac:dyDescent="0.2">
      <c r="A60" s="22">
        <f t="shared" si="1"/>
        <v>49</v>
      </c>
      <c r="B60" s="6" t="s">
        <v>20</v>
      </c>
      <c r="C60" s="7" t="s">
        <v>21</v>
      </c>
      <c r="D60" s="8">
        <f>D61+D62+D63+D64</f>
        <v>4300000</v>
      </c>
      <c r="E60" s="8">
        <f>E61+E62+E63+E64</f>
        <v>351692.81999999995</v>
      </c>
      <c r="F60" s="9">
        <f t="shared" si="0"/>
        <v>8.178902790697673E-2</v>
      </c>
    </row>
    <row r="61" spans="1:6" ht="25.5" x14ac:dyDescent="0.2">
      <c r="A61" s="22">
        <f t="shared" si="1"/>
        <v>50</v>
      </c>
      <c r="B61" s="6" t="s">
        <v>22</v>
      </c>
      <c r="C61" s="7" t="s">
        <v>23</v>
      </c>
      <c r="D61" s="8">
        <v>560000</v>
      </c>
      <c r="E61" s="8">
        <v>134264.71</v>
      </c>
      <c r="F61" s="9">
        <f t="shared" si="0"/>
        <v>0.23975841071428569</v>
      </c>
    </row>
    <row r="62" spans="1:6" ht="25.5" x14ac:dyDescent="0.2">
      <c r="A62" s="22">
        <f t="shared" si="1"/>
        <v>51</v>
      </c>
      <c r="B62" s="6" t="s">
        <v>151</v>
      </c>
      <c r="C62" s="7" t="s">
        <v>152</v>
      </c>
      <c r="D62" s="8">
        <v>10000</v>
      </c>
      <c r="E62" s="8">
        <v>0</v>
      </c>
      <c r="F62" s="9">
        <v>0</v>
      </c>
    </row>
    <row r="63" spans="1:6" x14ac:dyDescent="0.2">
      <c r="A63" s="22">
        <f t="shared" si="1"/>
        <v>52</v>
      </c>
      <c r="B63" s="6" t="s">
        <v>114</v>
      </c>
      <c r="C63" s="7" t="s">
        <v>158</v>
      </c>
      <c r="D63" s="8">
        <v>330000</v>
      </c>
      <c r="E63" s="8">
        <v>217428.11</v>
      </c>
      <c r="F63" s="9">
        <f t="shared" si="0"/>
        <v>0.65887306060606055</v>
      </c>
    </row>
    <row r="64" spans="1:6" x14ac:dyDescent="0.2">
      <c r="A64" s="22">
        <f t="shared" si="1"/>
        <v>53</v>
      </c>
      <c r="B64" s="6" t="s">
        <v>159</v>
      </c>
      <c r="C64" s="7" t="s">
        <v>160</v>
      </c>
      <c r="D64" s="8">
        <v>3400000</v>
      </c>
      <c r="E64" s="8">
        <v>0</v>
      </c>
      <c r="F64" s="9">
        <f t="shared" si="0"/>
        <v>0</v>
      </c>
    </row>
    <row r="65" spans="1:6" ht="25.5" x14ac:dyDescent="0.2">
      <c r="A65" s="22">
        <f t="shared" si="1"/>
        <v>54</v>
      </c>
      <c r="B65" s="6" t="s">
        <v>6</v>
      </c>
      <c r="C65" s="7" t="s">
        <v>24</v>
      </c>
      <c r="D65" s="8">
        <f>D66+D70</f>
        <v>32712000</v>
      </c>
      <c r="E65" s="8">
        <f>E66+E70</f>
        <v>7363343.6100000003</v>
      </c>
      <c r="F65" s="9">
        <f t="shared" si="0"/>
        <v>0.22509609959647836</v>
      </c>
    </row>
    <row r="66" spans="1:6" ht="38.25" x14ac:dyDescent="0.2">
      <c r="A66" s="22">
        <f t="shared" si="1"/>
        <v>55</v>
      </c>
      <c r="B66" s="6" t="s">
        <v>7</v>
      </c>
      <c r="C66" s="7" t="s">
        <v>234</v>
      </c>
      <c r="D66" s="8">
        <f>D67+D68+D69</f>
        <v>32712000</v>
      </c>
      <c r="E66" s="8">
        <f>E67+E68+E69</f>
        <v>7315884.1200000001</v>
      </c>
      <c r="F66" s="9">
        <f t="shared" si="0"/>
        <v>0.22364527146001467</v>
      </c>
    </row>
    <row r="67" spans="1:6" ht="81.75" customHeight="1" x14ac:dyDescent="0.2">
      <c r="A67" s="22">
        <f t="shared" si="1"/>
        <v>56</v>
      </c>
      <c r="B67" s="6" t="s">
        <v>25</v>
      </c>
      <c r="C67" s="7" t="s">
        <v>79</v>
      </c>
      <c r="D67" s="8">
        <v>27244000</v>
      </c>
      <c r="E67" s="8">
        <v>5792087.54</v>
      </c>
      <c r="F67" s="9">
        <f t="shared" si="0"/>
        <v>0.21260048230803114</v>
      </c>
    </row>
    <row r="68" spans="1:6" ht="54" customHeight="1" x14ac:dyDescent="0.2">
      <c r="A68" s="22">
        <f t="shared" si="1"/>
        <v>57</v>
      </c>
      <c r="B68" s="6" t="s">
        <v>26</v>
      </c>
      <c r="C68" s="7" t="s">
        <v>80</v>
      </c>
      <c r="D68" s="8">
        <v>5468000</v>
      </c>
      <c r="E68" s="8">
        <v>1522812.58</v>
      </c>
      <c r="F68" s="9">
        <f t="shared" si="0"/>
        <v>0.27849535113386981</v>
      </c>
    </row>
    <row r="69" spans="1:6" ht="42" customHeight="1" x14ac:dyDescent="0.2">
      <c r="A69" s="22">
        <f t="shared" si="1"/>
        <v>58</v>
      </c>
      <c r="B69" s="6" t="s">
        <v>98</v>
      </c>
      <c r="C69" s="7" t="s">
        <v>99</v>
      </c>
      <c r="D69" s="8">
        <v>0</v>
      </c>
      <c r="E69" s="8">
        <v>984</v>
      </c>
      <c r="F69" s="9">
        <v>0</v>
      </c>
    </row>
    <row r="70" spans="1:6" ht="29.25" customHeight="1" x14ac:dyDescent="0.2">
      <c r="A70" s="22">
        <f t="shared" si="1"/>
        <v>59</v>
      </c>
      <c r="B70" s="6" t="s">
        <v>110</v>
      </c>
      <c r="C70" s="7" t="s">
        <v>111</v>
      </c>
      <c r="D70" s="8">
        <f>D71</f>
        <v>0</v>
      </c>
      <c r="E70" s="8">
        <f>E71</f>
        <v>47459.49</v>
      </c>
      <c r="F70" s="9">
        <v>0</v>
      </c>
    </row>
    <row r="71" spans="1:6" ht="41.25" customHeight="1" x14ac:dyDescent="0.2">
      <c r="A71" s="22">
        <f t="shared" si="1"/>
        <v>60</v>
      </c>
      <c r="B71" s="6" t="s">
        <v>183</v>
      </c>
      <c r="C71" s="7" t="s">
        <v>203</v>
      </c>
      <c r="D71" s="8">
        <v>0</v>
      </c>
      <c r="E71" s="8">
        <v>47459.49</v>
      </c>
      <c r="F71" s="9">
        <v>0</v>
      </c>
    </row>
    <row r="72" spans="1:6" ht="25.5" x14ac:dyDescent="0.2">
      <c r="A72" s="22">
        <f t="shared" si="1"/>
        <v>61</v>
      </c>
      <c r="B72" s="6" t="s">
        <v>27</v>
      </c>
      <c r="C72" s="7" t="s">
        <v>28</v>
      </c>
      <c r="D72" s="8">
        <f>D73</f>
        <v>420000</v>
      </c>
      <c r="E72" s="8">
        <f>E73</f>
        <v>1883839.56</v>
      </c>
      <c r="F72" s="9">
        <f t="shared" si="0"/>
        <v>4.4853322857142857</v>
      </c>
    </row>
    <row r="73" spans="1:6" ht="69" customHeight="1" x14ac:dyDescent="0.2">
      <c r="A73" s="22">
        <f t="shared" si="1"/>
        <v>62</v>
      </c>
      <c r="B73" s="6" t="s">
        <v>112</v>
      </c>
      <c r="C73" s="7" t="s">
        <v>113</v>
      </c>
      <c r="D73" s="8">
        <v>420000</v>
      </c>
      <c r="E73" s="8">
        <v>1883839.56</v>
      </c>
      <c r="F73" s="9">
        <f t="shared" si="0"/>
        <v>4.4853322857142857</v>
      </c>
    </row>
    <row r="74" spans="1:6" ht="19.5" customHeight="1" x14ac:dyDescent="0.2">
      <c r="A74" s="22">
        <f t="shared" si="1"/>
        <v>63</v>
      </c>
      <c r="B74" s="6" t="s">
        <v>29</v>
      </c>
      <c r="C74" s="7" t="s">
        <v>30</v>
      </c>
      <c r="D74" s="8">
        <f>D75+D76+D77+D78+D79+D80+D81+D82</f>
        <v>0</v>
      </c>
      <c r="E74" s="8">
        <f>E75+E76+E77+E78+E79+E80+E81+E82</f>
        <v>1383218.5499999998</v>
      </c>
      <c r="F74" s="9">
        <v>0</v>
      </c>
    </row>
    <row r="75" spans="1:6" ht="79.5" customHeight="1" x14ac:dyDescent="0.2">
      <c r="A75" s="22">
        <f t="shared" si="1"/>
        <v>64</v>
      </c>
      <c r="B75" s="6" t="s">
        <v>184</v>
      </c>
      <c r="C75" s="7" t="s">
        <v>204</v>
      </c>
      <c r="D75" s="8">
        <v>0</v>
      </c>
      <c r="E75" s="8">
        <v>20000</v>
      </c>
      <c r="F75" s="9">
        <v>0</v>
      </c>
    </row>
    <row r="76" spans="1:6" ht="82.5" customHeight="1" x14ac:dyDescent="0.2">
      <c r="A76" s="22">
        <f t="shared" si="1"/>
        <v>65</v>
      </c>
      <c r="B76" s="6" t="s">
        <v>185</v>
      </c>
      <c r="C76" s="7" t="s">
        <v>205</v>
      </c>
      <c r="D76" s="8">
        <v>0</v>
      </c>
      <c r="E76" s="8">
        <v>867673.31</v>
      </c>
      <c r="F76" s="9">
        <v>0</v>
      </c>
    </row>
    <row r="77" spans="1:6" ht="82.5" customHeight="1" x14ac:dyDescent="0.2">
      <c r="A77" s="22">
        <f t="shared" si="1"/>
        <v>66</v>
      </c>
      <c r="B77" s="6" t="s">
        <v>186</v>
      </c>
      <c r="C77" s="7" t="s">
        <v>205</v>
      </c>
      <c r="D77" s="8">
        <v>0</v>
      </c>
      <c r="E77" s="8">
        <v>177547.15</v>
      </c>
      <c r="F77" s="9">
        <v>0</v>
      </c>
    </row>
    <row r="78" spans="1:6" ht="82.5" customHeight="1" x14ac:dyDescent="0.2">
      <c r="A78" s="22">
        <f t="shared" si="1"/>
        <v>67</v>
      </c>
      <c r="B78" s="6" t="s">
        <v>206</v>
      </c>
      <c r="C78" s="7" t="s">
        <v>205</v>
      </c>
      <c r="D78" s="8">
        <v>0</v>
      </c>
      <c r="E78" s="8">
        <v>10924.15</v>
      </c>
      <c r="F78" s="9">
        <v>0</v>
      </c>
    </row>
    <row r="79" spans="1:6" ht="80.25" customHeight="1" x14ac:dyDescent="0.2">
      <c r="A79" s="22">
        <f t="shared" ref="A79:A134" si="2">A78+1</f>
        <v>68</v>
      </c>
      <c r="B79" s="6" t="s">
        <v>165</v>
      </c>
      <c r="C79" s="7" t="s">
        <v>207</v>
      </c>
      <c r="D79" s="8">
        <v>0</v>
      </c>
      <c r="E79" s="8">
        <v>41944</v>
      </c>
      <c r="F79" s="9">
        <v>0</v>
      </c>
    </row>
    <row r="80" spans="1:6" ht="42.75" customHeight="1" x14ac:dyDescent="0.2">
      <c r="A80" s="22">
        <f t="shared" si="2"/>
        <v>69</v>
      </c>
      <c r="B80" s="6" t="s">
        <v>177</v>
      </c>
      <c r="C80" s="7" t="s">
        <v>208</v>
      </c>
      <c r="D80" s="8">
        <v>0</v>
      </c>
      <c r="E80" s="8">
        <v>99100</v>
      </c>
      <c r="F80" s="9">
        <v>0</v>
      </c>
    </row>
    <row r="81" spans="1:6" ht="144" customHeight="1" x14ac:dyDescent="0.2">
      <c r="A81" s="22">
        <f t="shared" si="2"/>
        <v>70</v>
      </c>
      <c r="B81" s="6" t="s">
        <v>167</v>
      </c>
      <c r="C81" s="7" t="s">
        <v>166</v>
      </c>
      <c r="D81" s="8">
        <v>0</v>
      </c>
      <c r="E81" s="8">
        <v>5229.9399999999996</v>
      </c>
      <c r="F81" s="9">
        <v>0</v>
      </c>
    </row>
    <row r="82" spans="1:6" ht="93.75" customHeight="1" x14ac:dyDescent="0.2">
      <c r="A82" s="22">
        <f t="shared" si="2"/>
        <v>71</v>
      </c>
      <c r="B82" s="6" t="s">
        <v>173</v>
      </c>
      <c r="C82" s="7" t="s">
        <v>209</v>
      </c>
      <c r="D82" s="8">
        <v>0</v>
      </c>
      <c r="E82" s="8">
        <v>160800</v>
      </c>
      <c r="F82" s="9">
        <v>0</v>
      </c>
    </row>
    <row r="83" spans="1:6" ht="21" customHeight="1" x14ac:dyDescent="0.2">
      <c r="A83" s="22">
        <f t="shared" si="2"/>
        <v>72</v>
      </c>
      <c r="B83" s="6" t="s">
        <v>115</v>
      </c>
      <c r="C83" s="7" t="s">
        <v>108</v>
      </c>
      <c r="D83" s="8">
        <f>D84+D85+D86</f>
        <v>0</v>
      </c>
      <c r="E83" s="8">
        <f>E84+E85+E86</f>
        <v>-14719.530000000002</v>
      </c>
      <c r="F83" s="9">
        <v>0</v>
      </c>
    </row>
    <row r="84" spans="1:6" ht="31.5" customHeight="1" x14ac:dyDescent="0.2">
      <c r="A84" s="22">
        <f t="shared" si="2"/>
        <v>73</v>
      </c>
      <c r="B84" s="6" t="s">
        <v>128</v>
      </c>
      <c r="C84" s="7" t="s">
        <v>129</v>
      </c>
      <c r="D84" s="8">
        <v>0</v>
      </c>
      <c r="E84" s="17">
        <v>-30382.63</v>
      </c>
      <c r="F84" s="9">
        <v>0</v>
      </c>
    </row>
    <row r="85" spans="1:6" ht="31.5" customHeight="1" x14ac:dyDescent="0.2">
      <c r="A85" s="22">
        <f t="shared" si="2"/>
        <v>74</v>
      </c>
      <c r="B85" s="6" t="s">
        <v>178</v>
      </c>
      <c r="C85" s="7" t="s">
        <v>129</v>
      </c>
      <c r="D85" s="8">
        <v>0</v>
      </c>
      <c r="E85" s="17">
        <v>-8587.7000000000007</v>
      </c>
      <c r="F85" s="9">
        <v>0</v>
      </c>
    </row>
    <row r="86" spans="1:6" ht="31.5" customHeight="1" x14ac:dyDescent="0.2">
      <c r="A86" s="22">
        <f t="shared" si="2"/>
        <v>75</v>
      </c>
      <c r="B86" s="6" t="s">
        <v>178</v>
      </c>
      <c r="C86" s="7" t="s">
        <v>210</v>
      </c>
      <c r="D86" s="8">
        <v>0</v>
      </c>
      <c r="E86" s="17">
        <v>24250.799999999999</v>
      </c>
      <c r="F86" s="9">
        <v>0</v>
      </c>
    </row>
    <row r="87" spans="1:6" x14ac:dyDescent="0.2">
      <c r="A87" s="22">
        <f t="shared" si="2"/>
        <v>76</v>
      </c>
      <c r="B87" s="6" t="s">
        <v>31</v>
      </c>
      <c r="C87" s="7" t="s">
        <v>32</v>
      </c>
      <c r="D87" s="8">
        <f>D88+D128+D130</f>
        <v>1009326692.91</v>
      </c>
      <c r="E87" s="8">
        <f>E88+E128+E130</f>
        <v>273195247.54999995</v>
      </c>
      <c r="F87" s="9">
        <f t="shared" si="0"/>
        <v>0.27067078426544727</v>
      </c>
    </row>
    <row r="88" spans="1:6" ht="25.5" x14ac:dyDescent="0.2">
      <c r="A88" s="22">
        <f t="shared" si="2"/>
        <v>77</v>
      </c>
      <c r="B88" s="6" t="s">
        <v>33</v>
      </c>
      <c r="C88" s="7" t="s">
        <v>34</v>
      </c>
      <c r="D88" s="8">
        <f>D89+D92+D107+D124</f>
        <v>1009326692.91</v>
      </c>
      <c r="E88" s="8">
        <f>E89+E92+E107+E124</f>
        <v>280086485.35999995</v>
      </c>
      <c r="F88" s="9">
        <f t="shared" si="0"/>
        <v>0.27749834352689096</v>
      </c>
    </row>
    <row r="89" spans="1:6" ht="25.5" x14ac:dyDescent="0.2">
      <c r="A89" s="22">
        <f t="shared" si="2"/>
        <v>78</v>
      </c>
      <c r="B89" s="6" t="s">
        <v>130</v>
      </c>
      <c r="C89" s="7" t="s">
        <v>35</v>
      </c>
      <c r="D89" s="8">
        <f>D90+D91</f>
        <v>411943000</v>
      </c>
      <c r="E89" s="8">
        <f>E90+E91</f>
        <v>102987000</v>
      </c>
      <c r="F89" s="9">
        <f t="shared" si="0"/>
        <v>0.25000303440039034</v>
      </c>
    </row>
    <row r="90" spans="1:6" ht="25.5" x14ac:dyDescent="0.2">
      <c r="A90" s="22">
        <f t="shared" si="2"/>
        <v>79</v>
      </c>
      <c r="B90" s="6" t="s">
        <v>131</v>
      </c>
      <c r="C90" s="7" t="s">
        <v>36</v>
      </c>
      <c r="D90" s="8">
        <v>282238000</v>
      </c>
      <c r="E90" s="8">
        <v>70560000</v>
      </c>
      <c r="F90" s="9">
        <f t="shared" si="0"/>
        <v>0.25000177155450365</v>
      </c>
    </row>
    <row r="91" spans="1:6" ht="38.25" x14ac:dyDescent="0.2">
      <c r="A91" s="22">
        <f t="shared" si="2"/>
        <v>80</v>
      </c>
      <c r="B91" s="11" t="s">
        <v>168</v>
      </c>
      <c r="C91" s="16" t="s">
        <v>169</v>
      </c>
      <c r="D91" s="8">
        <v>129705000</v>
      </c>
      <c r="E91" s="8">
        <v>32427000</v>
      </c>
      <c r="F91" s="9">
        <f t="shared" si="0"/>
        <v>0.2500057823522609</v>
      </c>
    </row>
    <row r="92" spans="1:6" ht="38.25" x14ac:dyDescent="0.2">
      <c r="A92" s="22">
        <f t="shared" si="2"/>
        <v>81</v>
      </c>
      <c r="B92" s="11" t="s">
        <v>132</v>
      </c>
      <c r="C92" s="12" t="s">
        <v>37</v>
      </c>
      <c r="D92" s="13">
        <f>D93+D94+D95+D96</f>
        <v>64086392.909999996</v>
      </c>
      <c r="E92" s="13">
        <f>E93+E94+E95+E96</f>
        <v>28851348.98</v>
      </c>
      <c r="F92" s="9">
        <f t="shared" si="0"/>
        <v>0.45019461495543239</v>
      </c>
    </row>
    <row r="93" spans="1:6" ht="71.25" customHeight="1" x14ac:dyDescent="0.2">
      <c r="A93" s="22">
        <f t="shared" si="2"/>
        <v>82</v>
      </c>
      <c r="B93" s="11" t="s">
        <v>153</v>
      </c>
      <c r="C93" s="16" t="s">
        <v>179</v>
      </c>
      <c r="D93" s="13">
        <v>1759201.48</v>
      </c>
      <c r="E93" s="13">
        <v>1759201.48</v>
      </c>
      <c r="F93" s="9">
        <f t="shared" si="0"/>
        <v>1</v>
      </c>
    </row>
    <row r="94" spans="1:6" ht="63.75" x14ac:dyDescent="0.2">
      <c r="A94" s="22">
        <f t="shared" si="2"/>
        <v>83</v>
      </c>
      <c r="B94" s="11" t="s">
        <v>170</v>
      </c>
      <c r="C94" s="16" t="s">
        <v>180</v>
      </c>
      <c r="D94" s="13">
        <v>733800</v>
      </c>
      <c r="E94" s="13">
        <v>733800</v>
      </c>
      <c r="F94" s="9">
        <f t="shared" si="0"/>
        <v>1</v>
      </c>
    </row>
    <row r="95" spans="1:6" ht="38.25" x14ac:dyDescent="0.2">
      <c r="A95" s="22">
        <f t="shared" si="2"/>
        <v>84</v>
      </c>
      <c r="B95" s="11" t="s">
        <v>211</v>
      </c>
      <c r="C95" s="16" t="s">
        <v>212</v>
      </c>
      <c r="D95" s="13">
        <v>15738571.43</v>
      </c>
      <c r="E95" s="13">
        <v>0</v>
      </c>
      <c r="F95" s="9">
        <f t="shared" si="0"/>
        <v>0</v>
      </c>
    </row>
    <row r="96" spans="1:6" ht="28.5" customHeight="1" x14ac:dyDescent="0.2">
      <c r="A96" s="22">
        <f t="shared" si="2"/>
        <v>85</v>
      </c>
      <c r="B96" s="11" t="s">
        <v>133</v>
      </c>
      <c r="C96" s="12" t="s">
        <v>38</v>
      </c>
      <c r="D96" s="13">
        <f>SUM(D97:D106)</f>
        <v>45854820</v>
      </c>
      <c r="E96" s="13">
        <f>SUM(E97:E106)</f>
        <v>26358347.5</v>
      </c>
      <c r="F96" s="9">
        <f t="shared" si="0"/>
        <v>0.57482174174928613</v>
      </c>
    </row>
    <row r="97" spans="1:6" ht="42" customHeight="1" x14ac:dyDescent="0.2">
      <c r="A97" s="22">
        <f t="shared" si="2"/>
        <v>86</v>
      </c>
      <c r="B97" s="11" t="s">
        <v>134</v>
      </c>
      <c r="C97" s="16" t="s">
        <v>213</v>
      </c>
      <c r="D97" s="13">
        <v>18931100</v>
      </c>
      <c r="E97" s="13">
        <v>18931027.5</v>
      </c>
      <c r="F97" s="9">
        <f t="shared" si="0"/>
        <v>0.99999617032290777</v>
      </c>
    </row>
    <row r="98" spans="1:6" ht="33.75" customHeight="1" x14ac:dyDescent="0.2">
      <c r="A98" s="22">
        <f t="shared" si="2"/>
        <v>87</v>
      </c>
      <c r="B98" s="11" t="s">
        <v>134</v>
      </c>
      <c r="C98" s="16" t="s">
        <v>214</v>
      </c>
      <c r="D98" s="13">
        <v>1019200</v>
      </c>
      <c r="E98" s="13">
        <v>1019200</v>
      </c>
      <c r="F98" s="9">
        <f t="shared" si="0"/>
        <v>1</v>
      </c>
    </row>
    <row r="99" spans="1:6" ht="51" customHeight="1" x14ac:dyDescent="0.2">
      <c r="A99" s="22">
        <f t="shared" si="2"/>
        <v>88</v>
      </c>
      <c r="B99" s="11" t="s">
        <v>135</v>
      </c>
      <c r="C99" s="16" t="s">
        <v>215</v>
      </c>
      <c r="D99" s="13">
        <v>7577700</v>
      </c>
      <c r="E99" s="13">
        <v>1500000</v>
      </c>
      <c r="F99" s="9">
        <f t="shared" si="0"/>
        <v>0.19794924581337345</v>
      </c>
    </row>
    <row r="100" spans="1:6" ht="38.25" customHeight="1" x14ac:dyDescent="0.2">
      <c r="A100" s="22">
        <f t="shared" si="2"/>
        <v>89</v>
      </c>
      <c r="B100" s="11" t="s">
        <v>135</v>
      </c>
      <c r="C100" s="16" t="s">
        <v>216</v>
      </c>
      <c r="D100" s="13">
        <v>15512000</v>
      </c>
      <c r="E100" s="13">
        <v>4654000</v>
      </c>
      <c r="F100" s="9">
        <f t="shared" si="0"/>
        <v>0.30002578648788036</v>
      </c>
    </row>
    <row r="101" spans="1:6" ht="42" customHeight="1" x14ac:dyDescent="0.2">
      <c r="A101" s="22">
        <f t="shared" si="2"/>
        <v>90</v>
      </c>
      <c r="B101" s="11" t="s">
        <v>135</v>
      </c>
      <c r="C101" s="18" t="s">
        <v>217</v>
      </c>
      <c r="D101" s="13">
        <v>2440900</v>
      </c>
      <c r="E101" s="13">
        <v>0</v>
      </c>
      <c r="F101" s="9">
        <f t="shared" si="0"/>
        <v>0</v>
      </c>
    </row>
    <row r="102" spans="1:6" ht="31.5" customHeight="1" x14ac:dyDescent="0.2">
      <c r="A102" s="22">
        <f t="shared" si="2"/>
        <v>91</v>
      </c>
      <c r="B102" s="11" t="s">
        <v>187</v>
      </c>
      <c r="C102" s="18" t="s">
        <v>218</v>
      </c>
      <c r="D102" s="13">
        <v>50500</v>
      </c>
      <c r="E102" s="13">
        <v>50500</v>
      </c>
      <c r="F102" s="9">
        <f t="shared" si="0"/>
        <v>1</v>
      </c>
    </row>
    <row r="103" spans="1:6" ht="37.5" customHeight="1" x14ac:dyDescent="0.2">
      <c r="A103" s="22">
        <f t="shared" si="2"/>
        <v>92</v>
      </c>
      <c r="B103" s="11" t="s">
        <v>187</v>
      </c>
      <c r="C103" s="18" t="s">
        <v>219</v>
      </c>
      <c r="D103" s="13">
        <v>44000</v>
      </c>
      <c r="E103" s="13">
        <v>0</v>
      </c>
      <c r="F103" s="9">
        <f t="shared" si="0"/>
        <v>0</v>
      </c>
    </row>
    <row r="104" spans="1:6" ht="28.5" customHeight="1" x14ac:dyDescent="0.2">
      <c r="A104" s="22">
        <f t="shared" si="2"/>
        <v>93</v>
      </c>
      <c r="B104" s="11" t="s">
        <v>187</v>
      </c>
      <c r="C104" s="18" t="s">
        <v>220</v>
      </c>
      <c r="D104" s="13">
        <v>75800</v>
      </c>
      <c r="E104" s="13">
        <v>0</v>
      </c>
      <c r="F104" s="9">
        <f t="shared" si="0"/>
        <v>0</v>
      </c>
    </row>
    <row r="105" spans="1:6" ht="36" customHeight="1" x14ac:dyDescent="0.2">
      <c r="A105" s="22">
        <f t="shared" si="2"/>
        <v>94</v>
      </c>
      <c r="B105" s="11" t="s">
        <v>187</v>
      </c>
      <c r="C105" s="18" t="s">
        <v>221</v>
      </c>
      <c r="D105" s="13">
        <v>123900</v>
      </c>
      <c r="E105" s="13">
        <v>123900</v>
      </c>
      <c r="F105" s="9">
        <f t="shared" si="0"/>
        <v>1</v>
      </c>
    </row>
    <row r="106" spans="1:6" ht="39.75" customHeight="1" x14ac:dyDescent="0.2">
      <c r="A106" s="22">
        <f t="shared" si="2"/>
        <v>95</v>
      </c>
      <c r="B106" s="11" t="s">
        <v>187</v>
      </c>
      <c r="C106" s="18" t="s">
        <v>222</v>
      </c>
      <c r="D106" s="13">
        <v>79720</v>
      </c>
      <c r="E106" s="13">
        <v>79720</v>
      </c>
      <c r="F106" s="9">
        <f t="shared" si="0"/>
        <v>1</v>
      </c>
    </row>
    <row r="107" spans="1:6" ht="27.75" customHeight="1" x14ac:dyDescent="0.2">
      <c r="A107" s="22">
        <f t="shared" si="2"/>
        <v>96</v>
      </c>
      <c r="B107" s="11" t="s">
        <v>136</v>
      </c>
      <c r="C107" s="12" t="s">
        <v>39</v>
      </c>
      <c r="D107" s="13">
        <f>D108+D109+D119+D120+D121</f>
        <v>500537000</v>
      </c>
      <c r="E107" s="13">
        <f>E108+E109+E119+E120+E121</f>
        <v>141988099.09999999</v>
      </c>
      <c r="F107" s="9">
        <f t="shared" si="0"/>
        <v>0.28367153497144065</v>
      </c>
    </row>
    <row r="108" spans="1:6" ht="42" customHeight="1" x14ac:dyDescent="0.2">
      <c r="A108" s="22">
        <f t="shared" si="2"/>
        <v>97</v>
      </c>
      <c r="B108" s="11" t="s">
        <v>137</v>
      </c>
      <c r="C108" s="16" t="s">
        <v>81</v>
      </c>
      <c r="D108" s="13">
        <v>10923200</v>
      </c>
      <c r="E108" s="8">
        <v>2825750</v>
      </c>
      <c r="F108" s="9">
        <f t="shared" si="0"/>
        <v>0.2586925076900542</v>
      </c>
    </row>
    <row r="109" spans="1:6" ht="41.25" customHeight="1" x14ac:dyDescent="0.2">
      <c r="A109" s="22">
        <f t="shared" si="2"/>
        <v>98</v>
      </c>
      <c r="B109" s="11" t="s">
        <v>138</v>
      </c>
      <c r="C109" s="16" t="s">
        <v>40</v>
      </c>
      <c r="D109" s="13">
        <f>D110+D111+D112+D113+D114+D115+D116+D117+D118</f>
        <v>94180700</v>
      </c>
      <c r="E109" s="13">
        <f>E110+E111+E112+E113+E114+E115+E116+E117+E118</f>
        <v>39867340</v>
      </c>
      <c r="F109" s="9">
        <f t="shared" si="0"/>
        <v>0.42330689833479684</v>
      </c>
    </row>
    <row r="110" spans="1:6" ht="68.25" customHeight="1" x14ac:dyDescent="0.2">
      <c r="A110" s="22">
        <f t="shared" si="2"/>
        <v>99</v>
      </c>
      <c r="B110" s="11" t="s">
        <v>139</v>
      </c>
      <c r="C110" s="16" t="s">
        <v>41</v>
      </c>
      <c r="D110" s="13">
        <v>374000</v>
      </c>
      <c r="E110" s="8">
        <v>140000</v>
      </c>
      <c r="F110" s="9">
        <f t="shared" si="0"/>
        <v>0.37433155080213903</v>
      </c>
    </row>
    <row r="111" spans="1:6" ht="57" customHeight="1" x14ac:dyDescent="0.2">
      <c r="A111" s="22">
        <f t="shared" si="2"/>
        <v>100</v>
      </c>
      <c r="B111" s="11" t="s">
        <v>139</v>
      </c>
      <c r="C111" s="16" t="s">
        <v>42</v>
      </c>
      <c r="D111" s="13">
        <v>80602600</v>
      </c>
      <c r="E111" s="8">
        <v>36755500</v>
      </c>
      <c r="F111" s="9">
        <f t="shared" si="0"/>
        <v>0.45600886323766232</v>
      </c>
    </row>
    <row r="112" spans="1:6" ht="69.75" customHeight="1" x14ac:dyDescent="0.2">
      <c r="A112" s="22">
        <f t="shared" si="2"/>
        <v>101</v>
      </c>
      <c r="B112" s="11" t="s">
        <v>139</v>
      </c>
      <c r="C112" s="16" t="s">
        <v>43</v>
      </c>
      <c r="D112" s="13">
        <v>10977000</v>
      </c>
      <c r="E112" s="8">
        <v>2745000</v>
      </c>
      <c r="F112" s="9">
        <f t="shared" si="0"/>
        <v>0.25006832467887402</v>
      </c>
    </row>
    <row r="113" spans="1:6" ht="66.75" customHeight="1" x14ac:dyDescent="0.2">
      <c r="A113" s="22">
        <f t="shared" si="2"/>
        <v>102</v>
      </c>
      <c r="B113" s="11" t="s">
        <v>139</v>
      </c>
      <c r="C113" s="16" t="s">
        <v>44</v>
      </c>
      <c r="D113" s="13">
        <v>200</v>
      </c>
      <c r="E113" s="8">
        <v>200</v>
      </c>
      <c r="F113" s="9">
        <f t="shared" si="0"/>
        <v>1</v>
      </c>
    </row>
    <row r="114" spans="1:6" ht="30" customHeight="1" x14ac:dyDescent="0.2">
      <c r="A114" s="22">
        <f t="shared" si="2"/>
        <v>103</v>
      </c>
      <c r="B114" s="11" t="s">
        <v>139</v>
      </c>
      <c r="C114" s="16" t="s">
        <v>45</v>
      </c>
      <c r="D114" s="13">
        <v>115200</v>
      </c>
      <c r="E114" s="8">
        <v>115200</v>
      </c>
      <c r="F114" s="9">
        <f t="shared" si="0"/>
        <v>1</v>
      </c>
    </row>
    <row r="115" spans="1:6" ht="68.25" customHeight="1" x14ac:dyDescent="0.2">
      <c r="A115" s="22">
        <f t="shared" si="2"/>
        <v>104</v>
      </c>
      <c r="B115" s="11" t="s">
        <v>139</v>
      </c>
      <c r="C115" s="16" t="s">
        <v>223</v>
      </c>
      <c r="D115" s="13">
        <v>35000</v>
      </c>
      <c r="E115" s="8">
        <v>0</v>
      </c>
      <c r="F115" s="9">
        <f t="shared" si="0"/>
        <v>0</v>
      </c>
    </row>
    <row r="116" spans="1:6" ht="58.5" customHeight="1" x14ac:dyDescent="0.2">
      <c r="A116" s="22">
        <f t="shared" si="2"/>
        <v>105</v>
      </c>
      <c r="B116" s="11" t="s">
        <v>139</v>
      </c>
      <c r="C116" s="16" t="s">
        <v>224</v>
      </c>
      <c r="D116" s="13">
        <v>653100</v>
      </c>
      <c r="E116" s="8">
        <v>111440</v>
      </c>
      <c r="F116" s="9">
        <f t="shared" si="0"/>
        <v>0.17063236870310824</v>
      </c>
    </row>
    <row r="117" spans="1:6" ht="66.75" customHeight="1" x14ac:dyDescent="0.2">
      <c r="A117" s="22">
        <f t="shared" si="2"/>
        <v>106</v>
      </c>
      <c r="B117" s="11" t="s">
        <v>139</v>
      </c>
      <c r="C117" s="16" t="s">
        <v>225</v>
      </c>
      <c r="D117" s="13">
        <v>521900</v>
      </c>
      <c r="E117" s="8">
        <v>0</v>
      </c>
      <c r="F117" s="9">
        <f t="shared" si="0"/>
        <v>0</v>
      </c>
    </row>
    <row r="118" spans="1:6" ht="101.25" customHeight="1" x14ac:dyDescent="0.2">
      <c r="A118" s="22">
        <f t="shared" si="2"/>
        <v>107</v>
      </c>
      <c r="B118" s="11" t="s">
        <v>140</v>
      </c>
      <c r="C118" s="19" t="s">
        <v>141</v>
      </c>
      <c r="D118" s="13">
        <v>901700</v>
      </c>
      <c r="E118" s="8">
        <v>0</v>
      </c>
      <c r="F118" s="9">
        <f t="shared" si="0"/>
        <v>0</v>
      </c>
    </row>
    <row r="119" spans="1:6" ht="38.25" x14ac:dyDescent="0.2">
      <c r="A119" s="22">
        <f t="shared" si="2"/>
        <v>108</v>
      </c>
      <c r="B119" s="11" t="s">
        <v>142</v>
      </c>
      <c r="C119" s="16" t="s">
        <v>116</v>
      </c>
      <c r="D119" s="13">
        <v>8952100</v>
      </c>
      <c r="E119" s="13">
        <v>2669806.4</v>
      </c>
      <c r="F119" s="9">
        <f t="shared" si="0"/>
        <v>0.29823241474067536</v>
      </c>
    </row>
    <row r="120" spans="1:6" ht="51" x14ac:dyDescent="0.2">
      <c r="A120" s="22">
        <f t="shared" si="2"/>
        <v>109</v>
      </c>
      <c r="B120" s="11" t="s">
        <v>143</v>
      </c>
      <c r="C120" s="23" t="s">
        <v>118</v>
      </c>
      <c r="D120" s="13">
        <v>2600</v>
      </c>
      <c r="E120" s="13">
        <v>1202.7</v>
      </c>
      <c r="F120" s="9">
        <f t="shared" si="0"/>
        <v>0.46257692307692311</v>
      </c>
    </row>
    <row r="121" spans="1:6" ht="25.5" x14ac:dyDescent="0.2">
      <c r="A121" s="22">
        <f t="shared" si="2"/>
        <v>110</v>
      </c>
      <c r="B121" s="11" t="s">
        <v>144</v>
      </c>
      <c r="C121" s="16" t="s">
        <v>46</v>
      </c>
      <c r="D121" s="13">
        <f>D122+D123</f>
        <v>386478400</v>
      </c>
      <c r="E121" s="13">
        <f>E122+E123</f>
        <v>96624000</v>
      </c>
      <c r="F121" s="9">
        <f t="shared" ref="F121:F127" si="3">E121/D121</f>
        <v>0.25001138485359076</v>
      </c>
    </row>
    <row r="122" spans="1:6" ht="89.25" x14ac:dyDescent="0.2">
      <c r="A122" s="22">
        <f t="shared" si="2"/>
        <v>111</v>
      </c>
      <c r="B122" s="11" t="s">
        <v>145</v>
      </c>
      <c r="C122" s="16" t="s">
        <v>226</v>
      </c>
      <c r="D122" s="13">
        <v>210527000</v>
      </c>
      <c r="E122" s="8">
        <v>52633000</v>
      </c>
      <c r="F122" s="9">
        <f t="shared" si="3"/>
        <v>0.25000593748070321</v>
      </c>
    </row>
    <row r="123" spans="1:6" ht="67.5" customHeight="1" x14ac:dyDescent="0.2">
      <c r="A123" s="22">
        <f t="shared" si="2"/>
        <v>112</v>
      </c>
      <c r="B123" s="11" t="s">
        <v>145</v>
      </c>
      <c r="C123" s="16" t="s">
        <v>66</v>
      </c>
      <c r="D123" s="13">
        <v>175951400</v>
      </c>
      <c r="E123" s="8">
        <v>43991000</v>
      </c>
      <c r="F123" s="9">
        <f t="shared" si="3"/>
        <v>0.25001790267085117</v>
      </c>
    </row>
    <row r="124" spans="1:6" ht="20.25" customHeight="1" x14ac:dyDescent="0.2">
      <c r="A124" s="22">
        <f t="shared" si="2"/>
        <v>113</v>
      </c>
      <c r="B124" s="11" t="s">
        <v>146</v>
      </c>
      <c r="C124" s="16" t="s">
        <v>119</v>
      </c>
      <c r="D124" s="13">
        <f>D125+D126+D127</f>
        <v>32760300</v>
      </c>
      <c r="E124" s="13">
        <f>E125+E126+E127</f>
        <v>6260037.2800000003</v>
      </c>
      <c r="F124" s="9">
        <f t="shared" si="3"/>
        <v>0.19108607918730905</v>
      </c>
    </row>
    <row r="125" spans="1:6" ht="67.5" customHeight="1" x14ac:dyDescent="0.2">
      <c r="A125" s="22">
        <f t="shared" si="2"/>
        <v>114</v>
      </c>
      <c r="B125" s="11" t="s">
        <v>147</v>
      </c>
      <c r="C125" s="16" t="s">
        <v>148</v>
      </c>
      <c r="D125" s="13">
        <v>2000</v>
      </c>
      <c r="E125" s="8">
        <v>0</v>
      </c>
      <c r="F125" s="9">
        <f t="shared" si="3"/>
        <v>0</v>
      </c>
    </row>
    <row r="126" spans="1:6" ht="74.25" customHeight="1" x14ac:dyDescent="0.2">
      <c r="A126" s="22">
        <f t="shared" si="2"/>
        <v>115</v>
      </c>
      <c r="B126" s="11" t="s">
        <v>175</v>
      </c>
      <c r="C126" s="16" t="s">
        <v>176</v>
      </c>
      <c r="D126" s="13">
        <v>16620000</v>
      </c>
      <c r="E126" s="8">
        <v>3912825.6</v>
      </c>
      <c r="F126" s="9">
        <f t="shared" si="3"/>
        <v>0.23542873646209386</v>
      </c>
    </row>
    <row r="127" spans="1:6" ht="80.25" customHeight="1" x14ac:dyDescent="0.2">
      <c r="A127" s="22">
        <f t="shared" si="2"/>
        <v>116</v>
      </c>
      <c r="B127" s="11" t="s">
        <v>174</v>
      </c>
      <c r="C127" s="16" t="s">
        <v>181</v>
      </c>
      <c r="D127" s="13">
        <v>16138300</v>
      </c>
      <c r="E127" s="8">
        <v>2347211.6800000002</v>
      </c>
      <c r="F127" s="9">
        <f t="shared" si="3"/>
        <v>0.1454435522948514</v>
      </c>
    </row>
    <row r="128" spans="1:6" ht="71.25" customHeight="1" x14ac:dyDescent="0.2">
      <c r="A128" s="22">
        <f t="shared" si="2"/>
        <v>117</v>
      </c>
      <c r="B128" s="6" t="s">
        <v>188</v>
      </c>
      <c r="C128" s="21" t="s">
        <v>227</v>
      </c>
      <c r="D128" s="13">
        <f>D129</f>
        <v>0</v>
      </c>
      <c r="E128" s="13">
        <f>E129</f>
        <v>53772</v>
      </c>
      <c r="F128" s="9">
        <v>0</v>
      </c>
    </row>
    <row r="129" spans="1:6" ht="63.75" customHeight="1" x14ac:dyDescent="0.2">
      <c r="A129" s="22">
        <f t="shared" si="2"/>
        <v>118</v>
      </c>
      <c r="B129" s="6" t="s">
        <v>189</v>
      </c>
      <c r="C129" s="20" t="s">
        <v>228</v>
      </c>
      <c r="D129" s="13">
        <v>0</v>
      </c>
      <c r="E129" s="8">
        <v>53772</v>
      </c>
      <c r="F129" s="9">
        <v>0</v>
      </c>
    </row>
    <row r="130" spans="1:6" ht="38.25" x14ac:dyDescent="0.2">
      <c r="A130" s="22">
        <f t="shared" si="2"/>
        <v>119</v>
      </c>
      <c r="B130" s="6" t="s">
        <v>47</v>
      </c>
      <c r="C130" s="21" t="s">
        <v>48</v>
      </c>
      <c r="D130" s="13">
        <f>D131+D132+D133</f>
        <v>0</v>
      </c>
      <c r="E130" s="13">
        <f>E131+E132+E133</f>
        <v>-6945009.8100000005</v>
      </c>
      <c r="F130" s="9">
        <v>0</v>
      </c>
    </row>
    <row r="131" spans="1:6" ht="51" x14ac:dyDescent="0.2">
      <c r="A131" s="22">
        <f t="shared" si="2"/>
        <v>120</v>
      </c>
      <c r="B131" s="6" t="s">
        <v>190</v>
      </c>
      <c r="C131" s="21" t="s">
        <v>229</v>
      </c>
      <c r="D131" s="13">
        <v>0</v>
      </c>
      <c r="E131" s="13">
        <v>-53772</v>
      </c>
      <c r="F131" s="9">
        <v>0</v>
      </c>
    </row>
    <row r="132" spans="1:6" ht="51" x14ac:dyDescent="0.2">
      <c r="A132" s="22">
        <f t="shared" si="2"/>
        <v>121</v>
      </c>
      <c r="B132" s="6" t="s">
        <v>171</v>
      </c>
      <c r="C132" s="21" t="s">
        <v>107</v>
      </c>
      <c r="D132" s="13">
        <v>0</v>
      </c>
      <c r="E132" s="8">
        <v>-828971.19</v>
      </c>
      <c r="F132" s="9">
        <v>0</v>
      </c>
    </row>
    <row r="133" spans="1:6" ht="51" x14ac:dyDescent="0.2">
      <c r="A133" s="22">
        <f t="shared" si="2"/>
        <v>122</v>
      </c>
      <c r="B133" s="6" t="s">
        <v>172</v>
      </c>
      <c r="C133" s="21" t="s">
        <v>107</v>
      </c>
      <c r="D133" s="13">
        <v>0</v>
      </c>
      <c r="E133" s="8">
        <v>-6062266.6200000001</v>
      </c>
      <c r="F133" s="9">
        <v>0</v>
      </c>
    </row>
    <row r="134" spans="1:6" x14ac:dyDescent="0.2">
      <c r="A134" s="22">
        <f t="shared" si="2"/>
        <v>123</v>
      </c>
      <c r="B134" s="28" t="s">
        <v>49</v>
      </c>
      <c r="C134" s="29"/>
      <c r="D134" s="13">
        <f>D12+D87</f>
        <v>1536096692.9099998</v>
      </c>
      <c r="E134" s="13">
        <f>E12+E87</f>
        <v>366199630.18999994</v>
      </c>
      <c r="F134" s="9">
        <f>E134/D134</f>
        <v>0.23839621026477636</v>
      </c>
    </row>
    <row r="135" spans="1:6" x14ac:dyDescent="0.2">
      <c r="A135" s="4"/>
    </row>
    <row r="137" spans="1:6" ht="35.1" customHeight="1" x14ac:dyDescent="0.2">
      <c r="E137" s="5"/>
    </row>
    <row r="138" spans="1:6" ht="35.1" customHeight="1" x14ac:dyDescent="0.2"/>
    <row r="139" spans="1:6" ht="35.1" customHeight="1" x14ac:dyDescent="0.2"/>
    <row r="140" spans="1:6" ht="35.1" customHeight="1" x14ac:dyDescent="0.2"/>
    <row r="141" spans="1:6" ht="35.1" customHeight="1" x14ac:dyDescent="0.2"/>
    <row r="142" spans="1:6" ht="35.1" customHeight="1" x14ac:dyDescent="0.2"/>
    <row r="143" spans="1:6" ht="35.1" customHeight="1" x14ac:dyDescent="0.2"/>
    <row r="144" spans="1:6" ht="35.1" customHeight="1" x14ac:dyDescent="0.2"/>
    <row r="145" ht="35.1" customHeight="1" x14ac:dyDescent="0.2"/>
    <row r="146" ht="35.1" customHeight="1" x14ac:dyDescent="0.2"/>
    <row r="147" ht="35.1" customHeight="1" x14ac:dyDescent="0.2"/>
    <row r="148" ht="35.1" customHeight="1" x14ac:dyDescent="0.2"/>
    <row r="149" ht="35.1" customHeight="1" x14ac:dyDescent="0.2"/>
    <row r="150" ht="35.1" customHeight="1" x14ac:dyDescent="0.2"/>
    <row r="151" ht="35.1" customHeight="1" x14ac:dyDescent="0.2"/>
  </sheetData>
  <mergeCells count="14">
    <mergeCell ref="D1:F1"/>
    <mergeCell ref="D2:F2"/>
    <mergeCell ref="D3:F3"/>
    <mergeCell ref="D4:F4"/>
    <mergeCell ref="F10:F11"/>
    <mergeCell ref="B6:F6"/>
    <mergeCell ref="B7:F7"/>
    <mergeCell ref="B8:F8"/>
    <mergeCell ref="E10:E11"/>
    <mergeCell ref="B134:C134"/>
    <mergeCell ref="A10:A11"/>
    <mergeCell ref="B10:B11"/>
    <mergeCell ref="C10:C11"/>
    <mergeCell ref="D10:D11"/>
  </mergeCells>
  <printOptions horizontalCentered="1"/>
  <pageMargins left="1.1811023622047245" right="0.39370078740157483" top="0.55118110236220474" bottom="0.55118110236220474" header="0.31496062992125984" footer="0.31496062992125984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Анастасия Савина</cp:lastModifiedBy>
  <cp:lastPrinted>2022-05-04T06:24:55Z</cp:lastPrinted>
  <dcterms:created xsi:type="dcterms:W3CDTF">1996-10-08T23:32:33Z</dcterms:created>
  <dcterms:modified xsi:type="dcterms:W3CDTF">2022-05-04T06:33:28Z</dcterms:modified>
</cp:coreProperties>
</file>